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ropbox\Dropbox\Engineering\0159 DownholeTool FEA\ANL\"/>
    </mc:Choice>
  </mc:AlternateContent>
  <bookViews>
    <workbookView xWindow="0" yWindow="60" windowWidth="20490" windowHeight="7695" activeTab="2"/>
  </bookViews>
  <sheets>
    <sheet name="Intro" sheetId="2" r:id="rId1"/>
    <sheet name="RO Analysis" sheetId="1" r:id="rId2"/>
    <sheet name="Chart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F68" i="1" s="1"/>
  <c r="L66" i="1"/>
  <c r="H66" i="1"/>
  <c r="G66" i="1"/>
  <c r="I66" i="1" s="1"/>
  <c r="L65" i="1"/>
  <c r="H65" i="1"/>
  <c r="G65" i="1"/>
  <c r="K65" i="1" s="1"/>
  <c r="L64" i="1"/>
  <c r="H64" i="1"/>
  <c r="G64" i="1"/>
  <c r="K64" i="1" s="1"/>
  <c r="L63" i="1"/>
  <c r="H63" i="1"/>
  <c r="G63" i="1"/>
  <c r="I63" i="1" s="1"/>
  <c r="L62" i="1"/>
  <c r="H62" i="1"/>
  <c r="G62" i="1"/>
  <c r="K62" i="1" s="1"/>
  <c r="L61" i="1"/>
  <c r="H61" i="1"/>
  <c r="G61" i="1"/>
  <c r="I61" i="1" s="1"/>
  <c r="L60" i="1"/>
  <c r="K60" i="1"/>
  <c r="I60" i="1"/>
  <c r="H60" i="1"/>
  <c r="G60" i="1"/>
  <c r="L59" i="1"/>
  <c r="H59" i="1"/>
  <c r="G59" i="1"/>
  <c r="K59" i="1" s="1"/>
  <c r="L58" i="1"/>
  <c r="H58" i="1"/>
  <c r="G58" i="1"/>
  <c r="K58" i="1" s="1"/>
  <c r="L57" i="1"/>
  <c r="H57" i="1"/>
  <c r="G57" i="1"/>
  <c r="K57" i="1" s="1"/>
  <c r="L56" i="1"/>
  <c r="I56" i="1"/>
  <c r="H56" i="1"/>
  <c r="G56" i="1"/>
  <c r="K56" i="1" s="1"/>
  <c r="L55" i="1"/>
  <c r="I55" i="1"/>
  <c r="H55" i="1"/>
  <c r="G55" i="1"/>
  <c r="K55" i="1" s="1"/>
  <c r="L54" i="1"/>
  <c r="K54" i="1"/>
  <c r="I54" i="1"/>
  <c r="H54" i="1"/>
  <c r="G54" i="1"/>
  <c r="L53" i="1"/>
  <c r="H53" i="1"/>
  <c r="G53" i="1"/>
  <c r="K53" i="1" s="1"/>
  <c r="F63" i="1"/>
  <c r="F64" i="1" s="1"/>
  <c r="F65" i="1" s="1"/>
  <c r="F66" i="1" s="1"/>
  <c r="F62" i="1"/>
  <c r="F56" i="1"/>
  <c r="F57" i="1" s="1"/>
  <c r="F58" i="1" s="1"/>
  <c r="F59" i="1" s="1"/>
  <c r="F60" i="1" s="1"/>
  <c r="F61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42" i="1"/>
  <c r="F33" i="1"/>
  <c r="F34" i="1" s="1"/>
  <c r="F35" i="1" s="1"/>
  <c r="F36" i="1" s="1"/>
  <c r="F37" i="1" s="1"/>
  <c r="F38" i="1" s="1"/>
  <c r="F39" i="1" s="1"/>
  <c r="F40" i="1" s="1"/>
  <c r="F41" i="1" s="1"/>
  <c r="F32" i="1"/>
  <c r="L68" i="1" l="1"/>
  <c r="G68" i="1"/>
  <c r="H68" i="1"/>
  <c r="F69" i="1"/>
  <c r="L67" i="1"/>
  <c r="H67" i="1"/>
  <c r="K66" i="1"/>
  <c r="G67" i="1"/>
  <c r="K61" i="1"/>
  <c r="K63" i="1"/>
  <c r="I58" i="1"/>
  <c r="I65" i="1"/>
  <c r="I62" i="1"/>
  <c r="I57" i="1"/>
  <c r="I64" i="1"/>
  <c r="I59" i="1"/>
  <c r="I53" i="1"/>
  <c r="N22" i="1"/>
  <c r="K68" i="1" l="1"/>
  <c r="I68" i="1"/>
  <c r="I67" i="1"/>
  <c r="K67" i="1"/>
  <c r="G69" i="1"/>
  <c r="F70" i="1"/>
  <c r="L69" i="1"/>
  <c r="H69" i="1"/>
  <c r="K69" i="1" l="1"/>
  <c r="I69" i="1"/>
  <c r="L70" i="1"/>
  <c r="F71" i="1"/>
  <c r="H70" i="1"/>
  <c r="G70" i="1"/>
  <c r="H22" i="1"/>
  <c r="F23" i="1"/>
  <c r="L23" i="1" s="1"/>
  <c r="I70" i="1" l="1"/>
  <c r="K70" i="1"/>
  <c r="H71" i="1"/>
  <c r="G71" i="1"/>
  <c r="L71" i="1"/>
  <c r="F72" i="1"/>
  <c r="F24" i="1"/>
  <c r="H23" i="1"/>
  <c r="F16" i="1"/>
  <c r="F14" i="1"/>
  <c r="F73" i="1" l="1"/>
  <c r="H72" i="1"/>
  <c r="G72" i="1"/>
  <c r="L72" i="1"/>
  <c r="I71" i="1"/>
  <c r="K71" i="1"/>
  <c r="L24" i="1"/>
  <c r="G24" i="1"/>
  <c r="F25" i="1"/>
  <c r="H24" i="1"/>
  <c r="G22" i="1"/>
  <c r="G23" i="1"/>
  <c r="I72" i="1" l="1"/>
  <c r="K72" i="1"/>
  <c r="F74" i="1"/>
  <c r="G73" i="1"/>
  <c r="L73" i="1"/>
  <c r="H73" i="1"/>
  <c r="L25" i="1"/>
  <c r="G25" i="1"/>
  <c r="H25" i="1"/>
  <c r="F26" i="1"/>
  <c r="I23" i="1"/>
  <c r="K23" i="1"/>
  <c r="P23" i="1"/>
  <c r="I24" i="1"/>
  <c r="P24" i="1"/>
  <c r="K24" i="1"/>
  <c r="I22" i="1"/>
  <c r="P22" i="1"/>
  <c r="K22" i="1"/>
  <c r="M22" i="1" s="1"/>
  <c r="K73" i="1" l="1"/>
  <c r="I73" i="1"/>
  <c r="G74" i="1"/>
  <c r="F75" i="1"/>
  <c r="L74" i="1"/>
  <c r="H74" i="1"/>
  <c r="F27" i="1"/>
  <c r="L26" i="1"/>
  <c r="H26" i="1"/>
  <c r="G26" i="1"/>
  <c r="I25" i="1"/>
  <c r="K25" i="1"/>
  <c r="P25" i="1"/>
  <c r="H75" i="1" l="1"/>
  <c r="G75" i="1"/>
  <c r="F76" i="1"/>
  <c r="L75" i="1"/>
  <c r="I74" i="1"/>
  <c r="K74" i="1"/>
  <c r="I26" i="1"/>
  <c r="K26" i="1"/>
  <c r="P26" i="1"/>
  <c r="F28" i="1"/>
  <c r="L27" i="1"/>
  <c r="H27" i="1"/>
  <c r="G27" i="1"/>
  <c r="K75" i="1" l="1"/>
  <c r="I75" i="1"/>
  <c r="L76" i="1"/>
  <c r="H76" i="1"/>
  <c r="G76" i="1"/>
  <c r="I27" i="1"/>
  <c r="K27" i="1"/>
  <c r="P27" i="1"/>
  <c r="F29" i="1"/>
  <c r="L28" i="1"/>
  <c r="G28" i="1"/>
  <c r="H28" i="1"/>
  <c r="K76" i="1" l="1"/>
  <c r="I76" i="1"/>
  <c r="I28" i="1"/>
  <c r="P28" i="1"/>
  <c r="K28" i="1"/>
  <c r="F30" i="1"/>
  <c r="L29" i="1"/>
  <c r="G29" i="1"/>
  <c r="H29" i="1"/>
  <c r="F31" i="1" l="1"/>
  <c r="L30" i="1"/>
  <c r="H30" i="1"/>
  <c r="G30" i="1"/>
  <c r="I29" i="1"/>
  <c r="K29" i="1"/>
  <c r="P29" i="1"/>
  <c r="I30" i="1" l="1"/>
  <c r="K30" i="1"/>
  <c r="P30" i="1"/>
  <c r="L31" i="1"/>
  <c r="H31" i="1"/>
  <c r="G31" i="1"/>
  <c r="L32" i="1" l="1"/>
  <c r="N23" i="1" s="1"/>
  <c r="G32" i="1"/>
  <c r="H32" i="1"/>
  <c r="I31" i="1"/>
  <c r="K31" i="1"/>
  <c r="P31" i="1"/>
  <c r="P32" i="1" l="1"/>
  <c r="I32" i="1"/>
  <c r="K32" i="1"/>
  <c r="M23" i="1" s="1"/>
  <c r="L33" i="1"/>
  <c r="H33" i="1"/>
  <c r="G33" i="1"/>
  <c r="L34" i="1" l="1"/>
  <c r="H34" i="1"/>
  <c r="G34" i="1"/>
  <c r="K33" i="1"/>
  <c r="P33" i="1"/>
  <c r="I33" i="1"/>
  <c r="I34" i="1" l="1"/>
  <c r="K34" i="1"/>
  <c r="P34" i="1"/>
  <c r="L35" i="1"/>
  <c r="G35" i="1"/>
  <c r="H35" i="1"/>
  <c r="L36" i="1" l="1"/>
  <c r="H36" i="1"/>
  <c r="G36" i="1"/>
  <c r="P35" i="1"/>
  <c r="K35" i="1"/>
  <c r="I35" i="1"/>
  <c r="I36" i="1" l="1"/>
  <c r="P36" i="1"/>
  <c r="K36" i="1"/>
  <c r="L37" i="1"/>
  <c r="N24" i="1" s="1"/>
  <c r="G37" i="1"/>
  <c r="H37" i="1"/>
  <c r="P37" i="1" l="1"/>
  <c r="I37" i="1"/>
  <c r="K37" i="1"/>
  <c r="M24" i="1" s="1"/>
  <c r="L38" i="1"/>
  <c r="G38" i="1"/>
  <c r="H38" i="1"/>
  <c r="K38" i="1" l="1"/>
  <c r="P38" i="1"/>
  <c r="I38" i="1"/>
  <c r="L39" i="1"/>
  <c r="H39" i="1"/>
  <c r="G39" i="1"/>
  <c r="K39" i="1" l="1"/>
  <c r="P39" i="1"/>
  <c r="I39" i="1"/>
  <c r="G40" i="1"/>
  <c r="L40" i="1"/>
  <c r="H40" i="1"/>
  <c r="L41" i="1" l="1"/>
  <c r="H41" i="1"/>
  <c r="G41" i="1"/>
  <c r="K40" i="1"/>
  <c r="I40" i="1"/>
  <c r="P40" i="1"/>
  <c r="I41" i="1" l="1"/>
  <c r="P41" i="1"/>
  <c r="K41" i="1"/>
  <c r="L42" i="1"/>
  <c r="H42" i="1"/>
  <c r="G42" i="1"/>
  <c r="H43" i="1" l="1"/>
  <c r="G43" i="1"/>
  <c r="L43" i="1"/>
  <c r="P42" i="1"/>
  <c r="I42" i="1"/>
  <c r="K42" i="1"/>
  <c r="I43" i="1" l="1"/>
  <c r="P43" i="1"/>
  <c r="K43" i="1"/>
  <c r="L44" i="1"/>
  <c r="H44" i="1"/>
  <c r="G44" i="1"/>
  <c r="L45" i="1" l="1"/>
  <c r="H45" i="1"/>
  <c r="G45" i="1"/>
  <c r="K44" i="1"/>
  <c r="P44" i="1"/>
  <c r="I44" i="1"/>
  <c r="K45" i="1" l="1"/>
  <c r="I45" i="1"/>
  <c r="P45" i="1"/>
  <c r="L46" i="1"/>
  <c r="H46" i="1"/>
  <c r="G46" i="1"/>
  <c r="H47" i="1" l="1"/>
  <c r="G47" i="1"/>
  <c r="L47" i="1"/>
  <c r="K46" i="1"/>
  <c r="P46" i="1"/>
  <c r="I46" i="1"/>
  <c r="P47" i="1" l="1"/>
  <c r="K47" i="1"/>
  <c r="I47" i="1"/>
  <c r="L48" i="1"/>
  <c r="H48" i="1"/>
  <c r="G48" i="1"/>
  <c r="L49" i="1" l="1"/>
  <c r="H49" i="1"/>
  <c r="G49" i="1"/>
  <c r="K48" i="1"/>
  <c r="P48" i="1"/>
  <c r="I48" i="1"/>
  <c r="P49" i="1" l="1"/>
  <c r="K49" i="1"/>
  <c r="I49" i="1"/>
  <c r="L50" i="1"/>
  <c r="H50" i="1"/>
  <c r="G50" i="1"/>
  <c r="L51" i="1" l="1"/>
  <c r="H51" i="1"/>
  <c r="G51" i="1"/>
  <c r="K50" i="1"/>
  <c r="P50" i="1"/>
  <c r="I50" i="1"/>
  <c r="P51" i="1" l="1"/>
  <c r="I51" i="1"/>
  <c r="K51" i="1"/>
  <c r="L52" i="1"/>
  <c r="N25" i="1" s="1"/>
  <c r="G52" i="1"/>
  <c r="H52" i="1"/>
  <c r="P52" i="1" l="1"/>
  <c r="I52" i="1"/>
  <c r="K52" i="1"/>
  <c r="M25" i="1" s="1"/>
</calcChain>
</file>

<file path=xl/sharedStrings.xml><?xml version="1.0" encoding="utf-8"?>
<sst xmlns="http://schemas.openxmlformats.org/spreadsheetml/2006/main" count="59" uniqueCount="52">
  <si>
    <t>Document Name</t>
  </si>
  <si>
    <t>Objective</t>
  </si>
  <si>
    <t>Document Number</t>
  </si>
  <si>
    <t>Author</t>
  </si>
  <si>
    <t>V Achanta</t>
  </si>
  <si>
    <t>Date</t>
  </si>
  <si>
    <t>Checker</t>
  </si>
  <si>
    <t>REVISION HISTORY</t>
  </si>
  <si>
    <t>New document</t>
  </si>
  <si>
    <t>SHEET DESCRIPTION</t>
  </si>
  <si>
    <t>Sheet Name</t>
  </si>
  <si>
    <t>Description</t>
  </si>
  <si>
    <t>REFERENCES</t>
  </si>
  <si>
    <t>Young's Modolous ( E)</t>
  </si>
  <si>
    <t>Mpa</t>
  </si>
  <si>
    <t>K</t>
  </si>
  <si>
    <t>n</t>
  </si>
  <si>
    <t>Stress</t>
  </si>
  <si>
    <t>Strain</t>
  </si>
  <si>
    <t>Kpa</t>
  </si>
  <si>
    <t>Ratio</t>
  </si>
  <si>
    <t>%</t>
  </si>
  <si>
    <t>Intro</t>
  </si>
  <si>
    <t>Chart</t>
  </si>
  <si>
    <t>Ramberg-Osgood stress-strain chart</t>
  </si>
  <si>
    <t>Introduction, revision history, authors information</t>
  </si>
  <si>
    <t>Non Linear Stress Strain Curve</t>
  </si>
  <si>
    <t>SUMMARY</t>
  </si>
  <si>
    <t>RO Analysis</t>
  </si>
  <si>
    <t>Ramberg-Osgood calculations for material data from "Engineering Toolbox" Website</t>
  </si>
  <si>
    <t>RO Orcaflex</t>
  </si>
  <si>
    <t>Ramberg-Osgood calculations for material data based on Orcaflex default parameters</t>
  </si>
  <si>
    <t>Use RO Analysis data for ANSYS Analysis</t>
  </si>
  <si>
    <t>Yield strength of material</t>
  </si>
  <si>
    <t>!   Commands inserted into this file will be executed just after material definitions in /PREP7.</t>
  </si>
  <si>
    <t>!   The material number for this body is equal to the parameter "matid".</t>
  </si>
  <si>
    <t>!   Active UNIT system in Workbench when this object was created:  Metric (m, kg, N, s, V, A) with temperature units of C</t>
  </si>
  <si>
    <t>!   NOTE:  Any data that requires units (such as mass) is assumed to be in the consistent solver unit system.</t>
  </si>
  <si>
    <t>!                See Solving Units in the help system for more information.</t>
  </si>
  <si>
    <t xml:space="preserve">/prep7 </t>
  </si>
  <si>
    <t xml:space="preserve">! Enter Preprocessor </t>
  </si>
  <si>
    <t xml:space="preserve">MP,EX,1,2.12e11 </t>
  </si>
  <si>
    <t>! Young's modulus</t>
  </si>
  <si>
    <t xml:space="preserve">MP,PRXY,1,0.293 </t>
  </si>
  <si>
    <t xml:space="preserve">! Poisson's ratio </t>
  </si>
  <si>
    <t>! Create a table of 19 data points</t>
  </si>
  <si>
    <t xml:space="preserve"> </t>
  </si>
  <si>
    <t>! to map the stress-strain curve</t>
  </si>
  <si>
    <t>! Data points</t>
  </si>
  <si>
    <t xml:space="preserve">TB,MELA,1,1,62, </t>
  </si>
  <si>
    <t>0159-ANL-001-01</t>
  </si>
  <si>
    <t>To obtain stress strain relationship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</si>
</sst>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"/>
  </numFmts>
  <fonts count="12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1"/>
      <color theme="1"/>
      <name val="Tahoma"/>
      <family val="2"/>
    </font>
    <font>
      <sz val="11"/>
      <color rgb="FF3333FF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0"/>
      <color rgb="FF3333FF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left"/>
    </xf>
    <xf numFmtId="0" fontId="5" fillId="0" borderId="0" xfId="1" applyFont="1"/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/>
    <xf numFmtId="0" fontId="8" fillId="0" borderId="0" xfId="0" applyFont="1"/>
    <xf numFmtId="165" fontId="7" fillId="0" borderId="0" xfId="0" applyNumberFormat="1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1" applyFont="1"/>
    <xf numFmtId="165" fontId="7" fillId="0" borderId="0" xfId="0" applyNumberFormat="1" applyFont="1"/>
    <xf numFmtId="1" fontId="7" fillId="0" borderId="0" xfId="0" applyNumberFormat="1" applyFont="1"/>
    <xf numFmtId="16" fontId="1" fillId="0" borderId="0" xfId="1" applyNumberFormat="1"/>
    <xf numFmtId="166" fontId="7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Downhold Anchor Non-Linear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FEA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RAMBERG - OSGOOD RELATIONSHIP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120 ksi Steel, n= 18.85, K = 0.02</a:t>
            </a:r>
          </a:p>
        </c:rich>
      </c:tx>
      <c:layout>
        <c:manualLayout>
          <c:xMode val="edge"/>
          <c:yMode val="edge"/>
          <c:x val="0.30997998327132187"/>
          <c:y val="2.22222222222222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673593879871537E-2"/>
          <c:y val="0.17100198838781519"/>
          <c:w val="0.88402477017921122"/>
          <c:h val="0.67383392984967783"/>
        </c:manualLayout>
      </c:layout>
      <c:scatterChart>
        <c:scatterStyle val="lineMarker"/>
        <c:varyColors val="0"/>
        <c:ser>
          <c:idx val="0"/>
          <c:order val="0"/>
          <c:tx>
            <c:v>Parameters - Analysis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diamond"/>
            <c:size val="5"/>
            <c:spPr>
              <a:noFill/>
              <a:ln w="317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'RO Analysis'!$I$22:$I$1470</c:f>
              <c:numCache>
                <c:formatCode>0.0000</c:formatCode>
                <c:ptCount val="1449"/>
                <c:pt idx="0">
                  <c:v>0</c:v>
                </c:pt>
                <c:pt idx="1">
                  <c:v>1.8867924528301886E-2</c:v>
                </c:pt>
                <c:pt idx="2">
                  <c:v>3.7735849056603772E-2</c:v>
                </c:pt>
                <c:pt idx="3">
                  <c:v>5.6603773584905696E-2</c:v>
                </c:pt>
                <c:pt idx="4">
                  <c:v>7.5471698113214622E-2</c:v>
                </c:pt>
                <c:pt idx="5">
                  <c:v>9.4339622641984561E-2</c:v>
                </c:pt>
                <c:pt idx="6">
                  <c:v>0.11320754718458122</c:v>
                </c:pt>
                <c:pt idx="7">
                  <c:v>0.13207547196808861</c:v>
                </c:pt>
                <c:pt idx="8">
                  <c:v>0.1509433995720024</c:v>
                </c:pt>
                <c:pt idx="9">
                  <c:v>0.16981135156512259</c:v>
                </c:pt>
                <c:pt idx="10">
                  <c:v>0.18867946978806802</c:v>
                </c:pt>
                <c:pt idx="11">
                  <c:v>0.2075485233735532</c:v>
                </c:pt>
                <c:pt idx="12">
                  <c:v>0.22642207333002043</c:v>
                </c:pt>
                <c:pt idx="13">
                  <c:v>0.24531457315001776</c:v>
                </c:pt>
                <c:pt idx="14">
                  <c:v>0.2642785107613409</c:v>
                </c:pt>
                <c:pt idx="15">
                  <c:v>0.28348719185070226</c:v>
                </c:pt>
                <c:pt idx="16">
                  <c:v>0.30346763197788706</c:v>
                </c:pt>
                <c:pt idx="17">
                  <c:v>0.32571136729247957</c:v>
                </c:pt>
                <c:pt idx="18">
                  <c:v>0.35418101423284654</c:v>
                </c:pt>
                <c:pt idx="19">
                  <c:v>0.3988301570502697</c:v>
                </c:pt>
                <c:pt idx="20">
                  <c:v>0.40491273060588634</c:v>
                </c:pt>
                <c:pt idx="21">
                  <c:v>0.41140631459431071</c:v>
                </c:pt>
                <c:pt idx="22">
                  <c:v>0.41834870965167814</c:v>
                </c:pt>
                <c:pt idx="23">
                  <c:v>0.42578096902328477</c:v>
                </c:pt>
                <c:pt idx="24">
                  <c:v>0.43374765937791687</c:v>
                </c:pt>
                <c:pt idx="25">
                  <c:v>0.4422971410237248</c:v>
                </c:pt>
                <c:pt idx="26">
                  <c:v>0.45148186885758934</c:v>
                </c:pt>
                <c:pt idx="27">
                  <c:v>0.46135871546381979</c:v>
                </c:pt>
                <c:pt idx="28">
                  <c:v>0.47198931786670145</c:v>
                </c:pt>
                <c:pt idx="29">
                  <c:v>0.48344044953517523</c:v>
                </c:pt>
                <c:pt idx="30">
                  <c:v>0.49578441933699985</c:v>
                </c:pt>
                <c:pt idx="31">
                  <c:v>0.50909949924441489</c:v>
                </c:pt>
                <c:pt idx="32">
                  <c:v>0.52347038270387125</c:v>
                </c:pt>
                <c:pt idx="33">
                  <c:v>0.53898867569912745</c:v>
                </c:pt>
                <c:pt idx="34">
                  <c:v>0.55575342266020944</c:v>
                </c:pt>
                <c:pt idx="35">
                  <c:v>0.57387166950077861</c:v>
                </c:pt>
                <c:pt idx="36">
                  <c:v>0.59345906620363109</c:v>
                </c:pt>
                <c:pt idx="37">
                  <c:v>0.61464051151874211</c:v>
                </c:pt>
                <c:pt idx="38">
                  <c:v>0.6375508424908688</c:v>
                </c:pt>
                <c:pt idx="39">
                  <c:v>0.66233557169455426</c:v>
                </c:pt>
                <c:pt idx="40">
                  <c:v>0.73355854572036172</c:v>
                </c:pt>
                <c:pt idx="41">
                  <c:v>0.82031936418581564</c:v>
                </c:pt>
                <c:pt idx="42">
                  <c:v>0.92600143506784394</c:v>
                </c:pt>
                <c:pt idx="43">
                  <c:v>1.054672530608197</c:v>
                </c:pt>
                <c:pt idx="44">
                  <c:v>1.2112128798676884</c:v>
                </c:pt>
                <c:pt idx="45">
                  <c:v>1.4014653492110007</c:v>
                </c:pt>
                <c:pt idx="46">
                  <c:v>1.6324112019171135</c:v>
                </c:pt>
                <c:pt idx="47">
                  <c:v>1.9123754309212828</c:v>
                </c:pt>
                <c:pt idx="48">
                  <c:v>2.2512662270302917</c:v>
                </c:pt>
                <c:pt idx="49">
                  <c:v>2.6608537864742243</c:v>
                </c:pt>
                <c:pt idx="50">
                  <c:v>3.1550943848235051</c:v>
                </c:pt>
                <c:pt idx="51">
                  <c:v>3.7505064584343439</c:v>
                </c:pt>
                <c:pt idx="52">
                  <c:v>4.4666063499606112</c:v>
                </c:pt>
                <c:pt idx="53">
                  <c:v>5.3264124023888098</c:v>
                </c:pt>
                <c:pt idx="54">
                  <c:v>6.3570272389367632</c:v>
                </c:pt>
              </c:numCache>
            </c:numRef>
          </c:xVal>
          <c:yVal>
            <c:numRef>
              <c:f>'RO Analysis'!$H$22:$H$1470</c:f>
              <c:numCache>
                <c:formatCode>General</c:formatCode>
                <c:ptCount val="144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764</c:v>
                </c:pt>
                <c:pt idx="21">
                  <c:v>768</c:v>
                </c:pt>
                <c:pt idx="22">
                  <c:v>772</c:v>
                </c:pt>
                <c:pt idx="23">
                  <c:v>776</c:v>
                </c:pt>
                <c:pt idx="24">
                  <c:v>780</c:v>
                </c:pt>
                <c:pt idx="25">
                  <c:v>784</c:v>
                </c:pt>
                <c:pt idx="26">
                  <c:v>788</c:v>
                </c:pt>
                <c:pt idx="27">
                  <c:v>792</c:v>
                </c:pt>
                <c:pt idx="28">
                  <c:v>796</c:v>
                </c:pt>
                <c:pt idx="29">
                  <c:v>800</c:v>
                </c:pt>
                <c:pt idx="30">
                  <c:v>804</c:v>
                </c:pt>
                <c:pt idx="31">
                  <c:v>808</c:v>
                </c:pt>
                <c:pt idx="32">
                  <c:v>812</c:v>
                </c:pt>
                <c:pt idx="33">
                  <c:v>816</c:v>
                </c:pt>
                <c:pt idx="34">
                  <c:v>820</c:v>
                </c:pt>
                <c:pt idx="35">
                  <c:v>824</c:v>
                </c:pt>
                <c:pt idx="36">
                  <c:v>828</c:v>
                </c:pt>
                <c:pt idx="37">
                  <c:v>832</c:v>
                </c:pt>
                <c:pt idx="38">
                  <c:v>836</c:v>
                </c:pt>
                <c:pt idx="39">
                  <c:v>840</c:v>
                </c:pt>
                <c:pt idx="40">
                  <c:v>850</c:v>
                </c:pt>
                <c:pt idx="41">
                  <c:v>860</c:v>
                </c:pt>
                <c:pt idx="42">
                  <c:v>870</c:v>
                </c:pt>
                <c:pt idx="43">
                  <c:v>880</c:v>
                </c:pt>
                <c:pt idx="44">
                  <c:v>890</c:v>
                </c:pt>
                <c:pt idx="45">
                  <c:v>900</c:v>
                </c:pt>
                <c:pt idx="46">
                  <c:v>910</c:v>
                </c:pt>
                <c:pt idx="47">
                  <c:v>920</c:v>
                </c:pt>
                <c:pt idx="48">
                  <c:v>930</c:v>
                </c:pt>
                <c:pt idx="49">
                  <c:v>940</c:v>
                </c:pt>
                <c:pt idx="50">
                  <c:v>950</c:v>
                </c:pt>
                <c:pt idx="51">
                  <c:v>960</c:v>
                </c:pt>
                <c:pt idx="52">
                  <c:v>970</c:v>
                </c:pt>
                <c:pt idx="53">
                  <c:v>980</c:v>
                </c:pt>
                <c:pt idx="54">
                  <c:v>990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748320"/>
        <c:axId val="1871748864"/>
      </c:scatterChart>
      <c:valAx>
        <c:axId val="1871748320"/>
        <c:scaling>
          <c:orientation val="minMax"/>
          <c:max val="5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71748864"/>
        <c:crossesAt val="-1.0000000000000001E+32"/>
        <c:crossBetween val="midCat"/>
      </c:valAx>
      <c:valAx>
        <c:axId val="1871748864"/>
        <c:scaling>
          <c:orientation val="minMax"/>
          <c:max val="100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Stress (KPa)</a:t>
                </a:r>
              </a:p>
            </c:rich>
          </c:tx>
          <c:layout>
            <c:manualLayout>
              <c:xMode val="edge"/>
              <c:yMode val="edge"/>
              <c:x val="1.0844210536278818E-2"/>
              <c:y val="0.419671518332935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871748320"/>
        <c:crossesAt val="-1.0000000000000001E+32"/>
        <c:crossBetween val="midCat"/>
      </c:valAx>
      <c:spPr>
        <a:noFill/>
        <a:ln w="12700">
          <a:solidFill>
            <a:srgbClr val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25400">
      <a:noFill/>
    </a:ln>
    <a:effectLst/>
  </c:spPr>
  <c:txPr>
    <a:bodyPr/>
    <a:lstStyle/>
    <a:p>
      <a:pPr>
        <a:defRPr sz="1300" u="none" strike="noStrike" baseline="0">
          <a:solidFill>
            <a:sysClr val="windowText" lastClr="000000"/>
          </a:solidFill>
          <a:latin typeface="Tahoma"/>
          <a:ea typeface="Tahoma"/>
          <a:cs typeface="Tahom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9525</xdr:rowOff>
    </xdr:from>
    <xdr:to>
      <xdr:col>13</xdr:col>
      <xdr:colOff>413142</xdr:colOff>
      <xdr:row>8</xdr:row>
      <xdr:rowOff>76033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90500"/>
          <a:ext cx="9895238" cy="1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26929" cy="6259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0.09306</cdr:x>
      <cdr:y>0.14348</cdr:y>
    </cdr:from>
    <cdr:to>
      <cdr:x>0.18297</cdr:x>
      <cdr:y>0.84565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802821" y="898071"/>
          <a:ext cx="775608" cy="43951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3333FF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0.09779</cdr:x>
      <cdr:y>0.1913</cdr:y>
    </cdr:from>
    <cdr:to>
      <cdr:x>0.1735</cdr:x>
      <cdr:y>0.22826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43643" y="1197429"/>
          <a:ext cx="653143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0.1041</cdr:x>
      <cdr:y>0.18043</cdr:y>
    </cdr:from>
    <cdr:to>
      <cdr:x>0.16719</cdr:x>
      <cdr:y>0.22609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98071" y="1129393"/>
          <a:ext cx="544286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3333FF"/>
              </a:solidFill>
            </a:rPr>
            <a:t>Elastic</a:t>
          </a:r>
        </a:p>
      </cdr:txBody>
    </cdr:sp>
  </cdr:relSizeAnchor>
  <cdr:relSizeAnchor xmlns:cdr="http://schemas.openxmlformats.org/drawingml/2006/chartDrawing">
    <cdr:from>
      <cdr:x>0.26622</cdr:x>
      <cdr:y>0.27051</cdr:y>
    </cdr:from>
    <cdr:to>
      <cdr:x>0.42079</cdr:x>
      <cdr:y>0.3466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296649" y="1693201"/>
          <a:ext cx="13335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Non-linear</a:t>
          </a:r>
          <a:r>
            <a:rPr lang="en-US" sz="1100" baseline="0">
              <a:solidFill>
                <a:srgbClr val="FF0000"/>
              </a:solidFill>
            </a:rPr>
            <a:t> strain hardening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0.12697</cdr:x>
      <cdr:y>0.23891</cdr:y>
    </cdr:from>
    <cdr:to>
      <cdr:x>0.26388</cdr:x>
      <cdr:y>0.36674</cdr:y>
    </cdr:to>
    <cdr:sp macro="" textlink="">
      <cdr:nvSpPr>
        <cdr:cNvPr id="7" name="Oval 6"/>
        <cdr:cNvSpPr/>
      </cdr:nvSpPr>
      <cdr:spPr>
        <a:xfrm xmlns:a="http://schemas.openxmlformats.org/drawingml/2006/main" rot="19290867">
          <a:off x="1095375" y="1495425"/>
          <a:ext cx="1181100" cy="8001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zoomScale="130" zoomScaleNormal="130" workbookViewId="0">
      <selection activeCell="E7" sqref="E7"/>
    </sheetView>
  </sheetViews>
  <sheetFormatPr defaultRowHeight="12.75" x14ac:dyDescent="0.2"/>
  <cols>
    <col min="1" max="1" width="18.85546875" style="2" customWidth="1"/>
    <col min="2" max="16384" width="9.140625" style="2"/>
  </cols>
  <sheetData>
    <row r="1" spans="1:5" ht="15" x14ac:dyDescent="0.25">
      <c r="A1" s="1" t="s">
        <v>0</v>
      </c>
      <c r="C1" s="20" t="s">
        <v>26</v>
      </c>
    </row>
    <row r="2" spans="1:5" ht="15" x14ac:dyDescent="0.25">
      <c r="A2" s="1" t="s">
        <v>1</v>
      </c>
      <c r="C2" s="20" t="s">
        <v>51</v>
      </c>
    </row>
    <row r="3" spans="1:5" ht="15" x14ac:dyDescent="0.25">
      <c r="A3" s="1" t="s">
        <v>2</v>
      </c>
      <c r="C3" s="20" t="s">
        <v>50</v>
      </c>
    </row>
    <row r="4" spans="1:5" ht="15" x14ac:dyDescent="0.25">
      <c r="A4" s="1" t="s">
        <v>3</v>
      </c>
      <c r="B4" s="2" t="s">
        <v>4</v>
      </c>
      <c r="D4" s="1" t="s">
        <v>5</v>
      </c>
      <c r="E4" s="23">
        <v>42913</v>
      </c>
    </row>
    <row r="5" spans="1:5" ht="15" x14ac:dyDescent="0.25">
      <c r="A5" s="1" t="s">
        <v>6</v>
      </c>
      <c r="D5" s="1" t="s">
        <v>5</v>
      </c>
      <c r="E5" s="23"/>
    </row>
    <row r="9" spans="1:5" ht="15.75" x14ac:dyDescent="0.25">
      <c r="A9" s="3" t="s">
        <v>7</v>
      </c>
    </row>
    <row r="10" spans="1:5" ht="15" x14ac:dyDescent="0.25">
      <c r="A10" s="4">
        <v>1</v>
      </c>
      <c r="B10" s="2" t="s">
        <v>8</v>
      </c>
    </row>
    <row r="11" spans="1:5" x14ac:dyDescent="0.2">
      <c r="A11" s="5"/>
    </row>
    <row r="12" spans="1:5" x14ac:dyDescent="0.2">
      <c r="A12" s="5"/>
    </row>
    <row r="14" spans="1:5" ht="15.75" x14ac:dyDescent="0.25">
      <c r="A14" s="3" t="s">
        <v>9</v>
      </c>
    </row>
    <row r="15" spans="1:5" ht="15.75" x14ac:dyDescent="0.25">
      <c r="A15" s="3"/>
    </row>
    <row r="16" spans="1:5" ht="15" x14ac:dyDescent="0.25">
      <c r="A16" s="1" t="s">
        <v>10</v>
      </c>
      <c r="B16" s="1" t="s">
        <v>11</v>
      </c>
    </row>
    <row r="17" spans="1:4" ht="15" x14ac:dyDescent="0.25">
      <c r="A17" s="1" t="s">
        <v>22</v>
      </c>
      <c r="B17" s="2" t="s">
        <v>25</v>
      </c>
    </row>
    <row r="18" spans="1:4" ht="15" x14ac:dyDescent="0.25">
      <c r="A18" s="1" t="s">
        <v>28</v>
      </c>
      <c r="B18" s="2" t="s">
        <v>29</v>
      </c>
    </row>
    <row r="19" spans="1:4" ht="15" x14ac:dyDescent="0.25">
      <c r="A19" s="1" t="s">
        <v>30</v>
      </c>
      <c r="B19" s="2" t="s">
        <v>31</v>
      </c>
    </row>
    <row r="20" spans="1:4" ht="15" x14ac:dyDescent="0.25">
      <c r="A20" s="1" t="s">
        <v>23</v>
      </c>
      <c r="B20" s="2" t="s">
        <v>24</v>
      </c>
    </row>
    <row r="22" spans="1:4" ht="15.75" x14ac:dyDescent="0.25">
      <c r="A22" s="3" t="s">
        <v>12</v>
      </c>
    </row>
    <row r="23" spans="1:4" ht="15.75" x14ac:dyDescent="0.25">
      <c r="A23" s="3"/>
    </row>
    <row r="26" spans="1:4" ht="15.75" x14ac:dyDescent="0.25">
      <c r="A26" s="3" t="s">
        <v>27</v>
      </c>
    </row>
    <row r="27" spans="1:4" x14ac:dyDescent="0.2">
      <c r="B27" s="2" t="s">
        <v>32</v>
      </c>
    </row>
    <row r="30" spans="1:4" x14ac:dyDescent="0.2">
      <c r="A30" s="6"/>
      <c r="B30" s="7"/>
      <c r="C30" s="5"/>
      <c r="D30" s="8"/>
    </row>
    <row r="31" spans="1:4" x14ac:dyDescent="0.2">
      <c r="A31" s="5"/>
      <c r="B31" s="9"/>
      <c r="C31" s="5"/>
      <c r="D31" s="8"/>
    </row>
    <row r="32" spans="1:4" x14ac:dyDescent="0.2">
      <c r="A32" s="10"/>
      <c r="B32" s="9"/>
      <c r="C32" s="5"/>
      <c r="D32" s="8"/>
    </row>
    <row r="33" spans="1:4" x14ac:dyDescent="0.2">
      <c r="A33" s="5"/>
      <c r="B33" s="9"/>
      <c r="C33" s="5"/>
      <c r="D33" s="8"/>
    </row>
    <row r="34" spans="1:4" x14ac:dyDescent="0.2">
      <c r="A34" s="5"/>
      <c r="B34" s="9"/>
      <c r="C34" s="5"/>
      <c r="D34" s="8"/>
    </row>
    <row r="35" spans="1:4" x14ac:dyDescent="0.2">
      <c r="A35" s="5"/>
      <c r="B35" s="5"/>
      <c r="C35" s="5"/>
      <c r="D3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S489"/>
  <sheetViews>
    <sheetView zoomScale="85" zoomScaleNormal="85" workbookViewId="0"/>
  </sheetViews>
  <sheetFormatPr defaultRowHeight="14.25" x14ac:dyDescent="0.2"/>
  <cols>
    <col min="1" max="4" width="9.140625" style="11"/>
    <col min="5" max="5" width="19.7109375" style="11" customWidth="1"/>
    <col min="6" max="6" width="12.42578125" style="11" bestFit="1" customWidth="1"/>
    <col min="7" max="7" width="14.140625" style="11" bestFit="1" customWidth="1"/>
    <col min="8" max="8" width="10.140625" style="11" bestFit="1" customWidth="1"/>
    <col min="9" max="10" width="9.140625" style="11"/>
    <col min="11" max="11" width="13.28515625" style="11" bestFit="1" customWidth="1"/>
    <col min="12" max="12" width="22.5703125" style="11" customWidth="1"/>
    <col min="13" max="13" width="9.140625" style="11"/>
    <col min="14" max="14" width="18" style="11" bestFit="1" customWidth="1"/>
    <col min="15" max="15" width="9.140625" style="11"/>
    <col min="16" max="16" width="32.5703125" style="11" customWidth="1"/>
    <col min="17" max="16384" width="9.140625" style="11"/>
  </cols>
  <sheetData>
    <row r="10" spans="4:16" x14ac:dyDescent="0.2">
      <c r="P10" s="11" t="s">
        <v>34</v>
      </c>
    </row>
    <row r="11" spans="4:16" x14ac:dyDescent="0.2">
      <c r="P11" s="11" t="s">
        <v>35</v>
      </c>
    </row>
    <row r="13" spans="4:16" x14ac:dyDescent="0.2">
      <c r="D13" s="11" t="s">
        <v>13</v>
      </c>
      <c r="F13" s="13">
        <v>212000</v>
      </c>
      <c r="G13" s="11" t="s">
        <v>14</v>
      </c>
      <c r="H13" s="12"/>
      <c r="P13" s="11" t="s">
        <v>36</v>
      </c>
    </row>
    <row r="14" spans="4:16" x14ac:dyDescent="0.2">
      <c r="F14" s="12">
        <f>F13*1000</f>
        <v>212000000</v>
      </c>
      <c r="G14" s="11" t="s">
        <v>19</v>
      </c>
      <c r="H14" s="12"/>
      <c r="P14" s="11" t="s">
        <v>37</v>
      </c>
    </row>
    <row r="15" spans="4:16" x14ac:dyDescent="0.2">
      <c r="D15" s="11" t="s">
        <v>33</v>
      </c>
      <c r="F15" s="14">
        <v>827.36940000000004</v>
      </c>
      <c r="G15" s="11" t="s">
        <v>14</v>
      </c>
      <c r="P15" s="11" t="s">
        <v>38</v>
      </c>
    </row>
    <row r="16" spans="4:16" x14ac:dyDescent="0.2">
      <c r="F16" s="12">
        <f>F15*1000</f>
        <v>827369.4</v>
      </c>
      <c r="G16" s="11" t="s">
        <v>19</v>
      </c>
    </row>
    <row r="17" spans="4:19" x14ac:dyDescent="0.2">
      <c r="D17" s="11" t="s">
        <v>15</v>
      </c>
      <c r="F17" s="14">
        <v>2E-3</v>
      </c>
      <c r="P17" s="11" t="s">
        <v>39</v>
      </c>
      <c r="R17" s="11" t="s">
        <v>40</v>
      </c>
    </row>
    <row r="18" spans="4:19" x14ac:dyDescent="0.2">
      <c r="D18" s="11" t="s">
        <v>16</v>
      </c>
      <c r="F18" s="14">
        <v>18.850000000000001</v>
      </c>
      <c r="P18" s="11" t="s">
        <v>41</v>
      </c>
      <c r="Q18" s="11" t="s">
        <v>42</v>
      </c>
    </row>
    <row r="19" spans="4:19" x14ac:dyDescent="0.2">
      <c r="P19" s="11" t="s">
        <v>43</v>
      </c>
      <c r="Q19" s="11" t="s">
        <v>44</v>
      </c>
    </row>
    <row r="20" spans="4:19" x14ac:dyDescent="0.2">
      <c r="F20" s="11" t="s">
        <v>17</v>
      </c>
      <c r="G20" s="11" t="s">
        <v>18</v>
      </c>
      <c r="H20" s="19" t="s">
        <v>17</v>
      </c>
      <c r="I20" s="19" t="s">
        <v>18</v>
      </c>
      <c r="P20" s="11" t="s">
        <v>49</v>
      </c>
      <c r="Q20" s="11" t="s">
        <v>45</v>
      </c>
    </row>
    <row r="21" spans="4:19" x14ac:dyDescent="0.2">
      <c r="F21" s="11" t="s">
        <v>19</v>
      </c>
      <c r="G21" s="11" t="s">
        <v>20</v>
      </c>
      <c r="H21" s="19" t="s">
        <v>14</v>
      </c>
      <c r="I21" s="19" t="s">
        <v>21</v>
      </c>
      <c r="P21" s="11" t="s">
        <v>46</v>
      </c>
      <c r="S21" s="11" t="s">
        <v>47</v>
      </c>
    </row>
    <row r="22" spans="4:19" x14ac:dyDescent="0.2">
      <c r="F22" s="11">
        <v>0</v>
      </c>
      <c r="G22" s="15">
        <f>F22/$F$14+$F$17*(F22/$F$16)^$F$18</f>
        <v>0</v>
      </c>
      <c r="H22" s="17">
        <f>F22/1000</f>
        <v>0</v>
      </c>
      <c r="I22" s="18">
        <f t="shared" ref="I22:I52" si="0">G22*100</f>
        <v>0</v>
      </c>
      <c r="K22" s="24">
        <f>G22</f>
        <v>0</v>
      </c>
      <c r="L22" s="14">
        <v>1E-4</v>
      </c>
      <c r="M22" s="21">
        <f>K22</f>
        <v>0</v>
      </c>
      <c r="N22" s="21">
        <f>L22</f>
        <v>1E-4</v>
      </c>
      <c r="P22" s="11" t="str">
        <f>"TBPT,,"&amp;FIXED(G22,8,1)&amp;","&amp;FIXED(F22*1000,0,1)</f>
        <v>TBPT,,0.00000000,0</v>
      </c>
      <c r="R22" s="11" t="s">
        <v>48</v>
      </c>
    </row>
    <row r="23" spans="4:19" x14ac:dyDescent="0.2">
      <c r="F23" s="14">
        <f>F22+40000</f>
        <v>40000</v>
      </c>
      <c r="G23" s="15">
        <f>F23/$F$14+$F$17*(F23/$F$16)^$F$18</f>
        <v>1.8867924528301886E-4</v>
      </c>
      <c r="H23" s="17">
        <f t="shared" ref="H23:H52" si="1">F23/1000</f>
        <v>40</v>
      </c>
      <c r="I23" s="18">
        <f t="shared" si="0"/>
        <v>1.8867924528301886E-2</v>
      </c>
      <c r="K23" s="24">
        <f t="shared" ref="K23:K52" si="2">G23</f>
        <v>1.8867924528301886E-4</v>
      </c>
      <c r="L23" s="11">
        <f t="shared" ref="L23:L52" si="3">F23*1000</f>
        <v>40000000</v>
      </c>
      <c r="M23" s="21">
        <f>K32</f>
        <v>1.8867946978806801E-3</v>
      </c>
      <c r="N23" s="22">
        <f>L32</f>
        <v>400000000</v>
      </c>
      <c r="P23" s="11" t="str">
        <f t="shared" ref="P23:P52" si="4">"TBPT,,"&amp;FIXED(G23,8,1)&amp;","&amp;FIXED(F23*1000,0,1)</f>
        <v>TBPT,,0.00018868,40000000</v>
      </c>
    </row>
    <row r="24" spans="4:19" x14ac:dyDescent="0.2">
      <c r="F24" s="16">
        <f>F23+40000</f>
        <v>80000</v>
      </c>
      <c r="G24" s="15">
        <f t="shared" ref="G24:G52" si="5">F24/$F$14+$F$17*(F24/$F$16)^$F$18</f>
        <v>3.7735849056603772E-4</v>
      </c>
      <c r="H24" s="17">
        <f t="shared" si="1"/>
        <v>80</v>
      </c>
      <c r="I24" s="18">
        <f t="shared" si="0"/>
        <v>3.7735849056603772E-2</v>
      </c>
      <c r="K24" s="24">
        <f t="shared" si="2"/>
        <v>3.7735849056603772E-4</v>
      </c>
      <c r="L24" s="11">
        <f t="shared" si="3"/>
        <v>80000000</v>
      </c>
      <c r="M24" s="21">
        <f>K37</f>
        <v>2.8348719185070227E-3</v>
      </c>
      <c r="N24" s="22">
        <f>L37</f>
        <v>600000000</v>
      </c>
      <c r="P24" s="11" t="str">
        <f t="shared" si="4"/>
        <v>TBPT,,0.00037736,80000000</v>
      </c>
    </row>
    <row r="25" spans="4:19" x14ac:dyDescent="0.2">
      <c r="F25" s="16">
        <f t="shared" ref="F25:F41" si="6">F24+40000</f>
        <v>120000</v>
      </c>
      <c r="G25" s="15">
        <f t="shared" si="5"/>
        <v>5.6603773584905696E-4</v>
      </c>
      <c r="H25" s="17">
        <f t="shared" si="1"/>
        <v>120</v>
      </c>
      <c r="I25" s="18">
        <f t="shared" si="0"/>
        <v>5.6603773584905696E-2</v>
      </c>
      <c r="K25" s="24">
        <f t="shared" si="2"/>
        <v>5.6603773584905696E-4</v>
      </c>
      <c r="L25" s="11">
        <f t="shared" si="3"/>
        <v>120000000</v>
      </c>
      <c r="M25" s="21">
        <f>K52</f>
        <v>4.9578441933699983E-3</v>
      </c>
      <c r="N25" s="22">
        <f>L52</f>
        <v>804000000</v>
      </c>
      <c r="P25" s="11" t="str">
        <f t="shared" si="4"/>
        <v>TBPT,,0.00056604,120000000</v>
      </c>
    </row>
    <row r="26" spans="4:19" x14ac:dyDescent="0.2">
      <c r="F26" s="16">
        <f t="shared" si="6"/>
        <v>160000</v>
      </c>
      <c r="G26" s="15">
        <f t="shared" si="5"/>
        <v>7.5471698113214623E-4</v>
      </c>
      <c r="H26" s="17">
        <f t="shared" si="1"/>
        <v>160</v>
      </c>
      <c r="I26" s="18">
        <f t="shared" si="0"/>
        <v>7.5471698113214622E-2</v>
      </c>
      <c r="K26" s="24">
        <f t="shared" si="2"/>
        <v>7.5471698113214623E-4</v>
      </c>
      <c r="L26" s="11">
        <f t="shared" si="3"/>
        <v>160000000</v>
      </c>
      <c r="M26" s="21"/>
      <c r="P26" s="11" t="str">
        <f t="shared" si="4"/>
        <v>TBPT,,0.00075472,160000000</v>
      </c>
    </row>
    <row r="27" spans="4:19" x14ac:dyDescent="0.2">
      <c r="F27" s="16">
        <f t="shared" si="6"/>
        <v>200000</v>
      </c>
      <c r="G27" s="15">
        <f t="shared" si="5"/>
        <v>9.4339622641984565E-4</v>
      </c>
      <c r="H27" s="17">
        <f t="shared" si="1"/>
        <v>200</v>
      </c>
      <c r="I27" s="18">
        <f t="shared" si="0"/>
        <v>9.4339622641984561E-2</v>
      </c>
      <c r="K27" s="24">
        <f t="shared" si="2"/>
        <v>9.4339622641984565E-4</v>
      </c>
      <c r="L27" s="11">
        <f t="shared" si="3"/>
        <v>200000000</v>
      </c>
      <c r="M27" s="21"/>
      <c r="P27" s="11" t="str">
        <f t="shared" si="4"/>
        <v>TBPT,,0.00094340,200000000</v>
      </c>
    </row>
    <row r="28" spans="4:19" x14ac:dyDescent="0.2">
      <c r="F28" s="16">
        <f t="shared" si="6"/>
        <v>240000</v>
      </c>
      <c r="G28" s="15">
        <f t="shared" si="5"/>
        <v>1.1320754718458122E-3</v>
      </c>
      <c r="H28" s="17">
        <f t="shared" si="1"/>
        <v>240</v>
      </c>
      <c r="I28" s="18">
        <f t="shared" si="0"/>
        <v>0.11320754718458122</v>
      </c>
      <c r="K28" s="24">
        <f t="shared" si="2"/>
        <v>1.1320754718458122E-3</v>
      </c>
      <c r="L28" s="11">
        <f t="shared" si="3"/>
        <v>240000000</v>
      </c>
      <c r="M28" s="21"/>
      <c r="P28" s="11" t="str">
        <f t="shared" si="4"/>
        <v>TBPT,,0.00113208,240000000</v>
      </c>
    </row>
    <row r="29" spans="4:19" x14ac:dyDescent="0.2">
      <c r="F29" s="16">
        <f t="shared" si="6"/>
        <v>280000</v>
      </c>
      <c r="G29" s="15">
        <f t="shared" si="5"/>
        <v>1.320754719680886E-3</v>
      </c>
      <c r="H29" s="17">
        <f t="shared" si="1"/>
        <v>280</v>
      </c>
      <c r="I29" s="18">
        <f t="shared" si="0"/>
        <v>0.13207547196808861</v>
      </c>
      <c r="K29" s="24">
        <f t="shared" si="2"/>
        <v>1.320754719680886E-3</v>
      </c>
      <c r="L29" s="11">
        <f t="shared" si="3"/>
        <v>280000000</v>
      </c>
      <c r="M29" s="21"/>
      <c r="P29" s="11" t="str">
        <f t="shared" si="4"/>
        <v>TBPT,,0.00132075,280000000</v>
      </c>
    </row>
    <row r="30" spans="4:19" x14ac:dyDescent="0.2">
      <c r="F30" s="16">
        <f t="shared" si="6"/>
        <v>320000</v>
      </c>
      <c r="G30" s="15">
        <f t="shared" si="5"/>
        <v>1.5094339957200239E-3</v>
      </c>
      <c r="H30" s="17">
        <f t="shared" si="1"/>
        <v>320</v>
      </c>
      <c r="I30" s="18">
        <f t="shared" si="0"/>
        <v>0.1509433995720024</v>
      </c>
      <c r="K30" s="24">
        <f t="shared" si="2"/>
        <v>1.5094339957200239E-3</v>
      </c>
      <c r="L30" s="11">
        <f t="shared" si="3"/>
        <v>320000000</v>
      </c>
      <c r="M30" s="21"/>
      <c r="P30" s="11" t="str">
        <f t="shared" si="4"/>
        <v>TBPT,,0.00150943,320000000</v>
      </c>
    </row>
    <row r="31" spans="4:19" x14ac:dyDescent="0.2">
      <c r="F31" s="16">
        <f t="shared" si="6"/>
        <v>360000</v>
      </c>
      <c r="G31" s="15">
        <f t="shared" si="5"/>
        <v>1.6981135156512259E-3</v>
      </c>
      <c r="H31" s="17">
        <f t="shared" si="1"/>
        <v>360</v>
      </c>
      <c r="I31" s="18">
        <f t="shared" si="0"/>
        <v>0.16981135156512259</v>
      </c>
      <c r="K31" s="24">
        <f t="shared" si="2"/>
        <v>1.6981135156512259E-3</v>
      </c>
      <c r="L31" s="11">
        <f t="shared" si="3"/>
        <v>360000000</v>
      </c>
      <c r="M31" s="21"/>
      <c r="P31" s="11" t="str">
        <f t="shared" si="4"/>
        <v>TBPT,,0.00169811,360000000</v>
      </c>
    </row>
    <row r="32" spans="4:19" x14ac:dyDescent="0.2">
      <c r="F32" s="16">
        <f t="shared" si="6"/>
        <v>400000</v>
      </c>
      <c r="G32" s="15">
        <f t="shared" si="5"/>
        <v>1.8867946978806801E-3</v>
      </c>
      <c r="H32" s="17">
        <f t="shared" si="1"/>
        <v>400</v>
      </c>
      <c r="I32" s="18">
        <f t="shared" si="0"/>
        <v>0.18867946978806802</v>
      </c>
      <c r="K32" s="24">
        <f t="shared" si="2"/>
        <v>1.8867946978806801E-3</v>
      </c>
      <c r="L32" s="11">
        <f t="shared" si="3"/>
        <v>400000000</v>
      </c>
      <c r="M32" s="21"/>
      <c r="P32" s="11" t="str">
        <f t="shared" si="4"/>
        <v>TBPT,,0.00188679,400000000</v>
      </c>
    </row>
    <row r="33" spans="6:16" x14ac:dyDescent="0.2">
      <c r="F33" s="16">
        <f t="shared" si="6"/>
        <v>440000</v>
      </c>
      <c r="G33" s="15">
        <f t="shared" si="5"/>
        <v>2.075485233735532E-3</v>
      </c>
      <c r="H33" s="17">
        <f t="shared" si="1"/>
        <v>440</v>
      </c>
      <c r="I33" s="18">
        <f t="shared" si="0"/>
        <v>0.2075485233735532</v>
      </c>
      <c r="K33" s="24">
        <f t="shared" si="2"/>
        <v>2.075485233735532E-3</v>
      </c>
      <c r="L33" s="11">
        <f t="shared" si="3"/>
        <v>440000000</v>
      </c>
      <c r="M33" s="21"/>
      <c r="P33" s="11" t="str">
        <f t="shared" si="4"/>
        <v>TBPT,,0.00207549,440000000</v>
      </c>
    </row>
    <row r="34" spans="6:16" x14ac:dyDescent="0.2">
      <c r="F34" s="16">
        <f t="shared" si="6"/>
        <v>480000</v>
      </c>
      <c r="G34" s="15">
        <f t="shared" si="5"/>
        <v>2.2642207333002044E-3</v>
      </c>
      <c r="H34" s="17">
        <f t="shared" si="1"/>
        <v>480</v>
      </c>
      <c r="I34" s="18">
        <f t="shared" si="0"/>
        <v>0.22642207333002043</v>
      </c>
      <c r="K34" s="24">
        <f t="shared" si="2"/>
        <v>2.2642207333002044E-3</v>
      </c>
      <c r="L34" s="11">
        <f t="shared" si="3"/>
        <v>480000000</v>
      </c>
      <c r="M34" s="21"/>
      <c r="P34" s="11" t="str">
        <f t="shared" si="4"/>
        <v>TBPT,,0.00226422,480000000</v>
      </c>
    </row>
    <row r="35" spans="6:16" x14ac:dyDescent="0.2">
      <c r="F35" s="16">
        <f t="shared" si="6"/>
        <v>520000</v>
      </c>
      <c r="G35" s="15">
        <f t="shared" si="5"/>
        <v>2.4531457315001776E-3</v>
      </c>
      <c r="H35" s="17">
        <f t="shared" si="1"/>
        <v>520</v>
      </c>
      <c r="I35" s="18">
        <f t="shared" si="0"/>
        <v>0.24531457315001776</v>
      </c>
      <c r="K35" s="24">
        <f t="shared" si="2"/>
        <v>2.4531457315001776E-3</v>
      </c>
      <c r="L35" s="11">
        <f t="shared" si="3"/>
        <v>520000000</v>
      </c>
      <c r="M35" s="21"/>
      <c r="P35" s="11" t="str">
        <f t="shared" si="4"/>
        <v>TBPT,,0.00245315,520000000</v>
      </c>
    </row>
    <row r="36" spans="6:16" x14ac:dyDescent="0.2">
      <c r="F36" s="16">
        <f t="shared" si="6"/>
        <v>560000</v>
      </c>
      <c r="G36" s="15">
        <f t="shared" si="5"/>
        <v>2.642785107613409E-3</v>
      </c>
      <c r="H36" s="17">
        <f t="shared" si="1"/>
        <v>560</v>
      </c>
      <c r="I36" s="18">
        <f t="shared" si="0"/>
        <v>0.2642785107613409</v>
      </c>
      <c r="K36" s="24">
        <f t="shared" si="2"/>
        <v>2.642785107613409E-3</v>
      </c>
      <c r="L36" s="11">
        <f t="shared" si="3"/>
        <v>560000000</v>
      </c>
      <c r="M36" s="21"/>
      <c r="P36" s="11" t="str">
        <f t="shared" si="4"/>
        <v>TBPT,,0.00264279,560000000</v>
      </c>
    </row>
    <row r="37" spans="6:16" x14ac:dyDescent="0.2">
      <c r="F37" s="16">
        <f t="shared" si="6"/>
        <v>600000</v>
      </c>
      <c r="G37" s="15">
        <f t="shared" si="5"/>
        <v>2.8348719185070227E-3</v>
      </c>
      <c r="H37" s="17">
        <f t="shared" si="1"/>
        <v>600</v>
      </c>
      <c r="I37" s="18">
        <f t="shared" si="0"/>
        <v>0.28348719185070226</v>
      </c>
      <c r="K37" s="24">
        <f t="shared" si="2"/>
        <v>2.8348719185070227E-3</v>
      </c>
      <c r="L37" s="11">
        <f t="shared" si="3"/>
        <v>600000000</v>
      </c>
      <c r="M37" s="21"/>
      <c r="P37" s="11" t="str">
        <f t="shared" si="4"/>
        <v>TBPT,,0.00283487,600000000</v>
      </c>
    </row>
    <row r="38" spans="6:16" x14ac:dyDescent="0.2">
      <c r="F38" s="16">
        <f t="shared" si="6"/>
        <v>640000</v>
      </c>
      <c r="G38" s="15">
        <f t="shared" si="5"/>
        <v>3.0346763197788705E-3</v>
      </c>
      <c r="H38" s="17">
        <f t="shared" si="1"/>
        <v>640</v>
      </c>
      <c r="I38" s="18">
        <f t="shared" si="0"/>
        <v>0.30346763197788706</v>
      </c>
      <c r="K38" s="24">
        <f t="shared" si="2"/>
        <v>3.0346763197788705E-3</v>
      </c>
      <c r="L38" s="11">
        <f t="shared" si="3"/>
        <v>640000000</v>
      </c>
      <c r="M38" s="21"/>
      <c r="P38" s="11" t="str">
        <f t="shared" si="4"/>
        <v>TBPT,,0.00303468,640000000</v>
      </c>
    </row>
    <row r="39" spans="6:16" x14ac:dyDescent="0.2">
      <c r="F39" s="16">
        <f t="shared" si="6"/>
        <v>680000</v>
      </c>
      <c r="G39" s="15">
        <f t="shared" si="5"/>
        <v>3.2571136729247956E-3</v>
      </c>
      <c r="H39" s="17">
        <f t="shared" si="1"/>
        <v>680</v>
      </c>
      <c r="I39" s="18">
        <f t="shared" si="0"/>
        <v>0.32571136729247957</v>
      </c>
      <c r="K39" s="24">
        <f t="shared" si="2"/>
        <v>3.2571136729247956E-3</v>
      </c>
      <c r="L39" s="11">
        <f t="shared" si="3"/>
        <v>680000000</v>
      </c>
      <c r="M39" s="21"/>
      <c r="P39" s="11" t="str">
        <f t="shared" si="4"/>
        <v>TBPT,,0.00325711,680000000</v>
      </c>
    </row>
    <row r="40" spans="6:16" x14ac:dyDescent="0.2">
      <c r="F40" s="16">
        <f t="shared" si="6"/>
        <v>720000</v>
      </c>
      <c r="G40" s="15">
        <f t="shared" si="5"/>
        <v>3.5418101423284653E-3</v>
      </c>
      <c r="H40" s="17">
        <f t="shared" si="1"/>
        <v>720</v>
      </c>
      <c r="I40" s="18">
        <f t="shared" si="0"/>
        <v>0.35418101423284654</v>
      </c>
      <c r="K40" s="24">
        <f t="shared" si="2"/>
        <v>3.5418101423284653E-3</v>
      </c>
      <c r="L40" s="11">
        <f t="shared" si="3"/>
        <v>720000000</v>
      </c>
      <c r="M40" s="21"/>
      <c r="P40" s="11" t="str">
        <f t="shared" si="4"/>
        <v>TBPT,,0.00354181,720000000</v>
      </c>
    </row>
    <row r="41" spans="6:16" x14ac:dyDescent="0.2">
      <c r="F41" s="16">
        <f t="shared" si="6"/>
        <v>760000</v>
      </c>
      <c r="G41" s="15">
        <f t="shared" si="5"/>
        <v>3.9883015705026968E-3</v>
      </c>
      <c r="H41" s="17">
        <f t="shared" si="1"/>
        <v>760</v>
      </c>
      <c r="I41" s="18">
        <f t="shared" si="0"/>
        <v>0.3988301570502697</v>
      </c>
      <c r="K41" s="24">
        <f t="shared" si="2"/>
        <v>3.9883015705026968E-3</v>
      </c>
      <c r="L41" s="11">
        <f t="shared" si="3"/>
        <v>760000000</v>
      </c>
      <c r="M41" s="21"/>
      <c r="P41" s="11" t="str">
        <f t="shared" si="4"/>
        <v>TBPT,,0.00398830,760000000</v>
      </c>
    </row>
    <row r="42" spans="6:16" x14ac:dyDescent="0.2">
      <c r="F42" s="14">
        <f>F41+4000</f>
        <v>764000</v>
      </c>
      <c r="G42" s="15">
        <f t="shared" si="5"/>
        <v>4.0491273060588636E-3</v>
      </c>
      <c r="H42" s="17">
        <f t="shared" si="1"/>
        <v>764</v>
      </c>
      <c r="I42" s="18">
        <f t="shared" si="0"/>
        <v>0.40491273060588634</v>
      </c>
      <c r="K42" s="24">
        <f t="shared" si="2"/>
        <v>4.0491273060588636E-3</v>
      </c>
      <c r="L42" s="11">
        <f t="shared" si="3"/>
        <v>764000000</v>
      </c>
      <c r="M42" s="21"/>
      <c r="P42" s="11" t="str">
        <f t="shared" si="4"/>
        <v>TBPT,,0.00404913,764000000</v>
      </c>
    </row>
    <row r="43" spans="6:16" x14ac:dyDescent="0.2">
      <c r="F43" s="16">
        <f t="shared" ref="F43:F61" si="7">F42+4000</f>
        <v>768000</v>
      </c>
      <c r="G43" s="15">
        <f t="shared" si="5"/>
        <v>4.1140631459431068E-3</v>
      </c>
      <c r="H43" s="17">
        <f t="shared" si="1"/>
        <v>768</v>
      </c>
      <c r="I43" s="18">
        <f t="shared" si="0"/>
        <v>0.41140631459431071</v>
      </c>
      <c r="K43" s="24">
        <f t="shared" si="2"/>
        <v>4.1140631459431068E-3</v>
      </c>
      <c r="L43" s="11">
        <f t="shared" si="3"/>
        <v>768000000</v>
      </c>
      <c r="M43" s="21"/>
      <c r="P43" s="11" t="str">
        <f t="shared" si="4"/>
        <v>TBPT,,0.00411406,768000000</v>
      </c>
    </row>
    <row r="44" spans="6:16" x14ac:dyDescent="0.2">
      <c r="F44" s="16">
        <f t="shared" si="7"/>
        <v>772000</v>
      </c>
      <c r="G44" s="15">
        <f t="shared" si="5"/>
        <v>4.1834870965167812E-3</v>
      </c>
      <c r="H44" s="17">
        <f t="shared" si="1"/>
        <v>772</v>
      </c>
      <c r="I44" s="18">
        <f t="shared" si="0"/>
        <v>0.41834870965167814</v>
      </c>
      <c r="K44" s="24">
        <f t="shared" si="2"/>
        <v>4.1834870965167812E-3</v>
      </c>
      <c r="L44" s="11">
        <f t="shared" si="3"/>
        <v>772000000</v>
      </c>
      <c r="M44" s="21"/>
      <c r="P44" s="11" t="str">
        <f t="shared" si="4"/>
        <v>TBPT,,0.00418349,772000000</v>
      </c>
    </row>
    <row r="45" spans="6:16" x14ac:dyDescent="0.2">
      <c r="F45" s="16">
        <f t="shared" si="7"/>
        <v>776000</v>
      </c>
      <c r="G45" s="15">
        <f t="shared" si="5"/>
        <v>4.2578096902328479E-3</v>
      </c>
      <c r="H45" s="17">
        <f t="shared" si="1"/>
        <v>776</v>
      </c>
      <c r="I45" s="18">
        <f t="shared" si="0"/>
        <v>0.42578096902328477</v>
      </c>
      <c r="K45" s="24">
        <f t="shared" si="2"/>
        <v>4.2578096902328479E-3</v>
      </c>
      <c r="L45" s="11">
        <f t="shared" si="3"/>
        <v>776000000</v>
      </c>
      <c r="M45" s="21"/>
      <c r="P45" s="11" t="str">
        <f t="shared" si="4"/>
        <v>TBPT,,0.00425781,776000000</v>
      </c>
    </row>
    <row r="46" spans="6:16" x14ac:dyDescent="0.2">
      <c r="F46" s="16">
        <f t="shared" si="7"/>
        <v>780000</v>
      </c>
      <c r="G46" s="15">
        <f t="shared" si="5"/>
        <v>4.3374765937791689E-3</v>
      </c>
      <c r="H46" s="17">
        <f t="shared" si="1"/>
        <v>780</v>
      </c>
      <c r="I46" s="18">
        <f t="shared" si="0"/>
        <v>0.43374765937791687</v>
      </c>
      <c r="K46" s="24">
        <f t="shared" si="2"/>
        <v>4.3374765937791689E-3</v>
      </c>
      <c r="L46" s="11">
        <f t="shared" si="3"/>
        <v>780000000</v>
      </c>
      <c r="M46" s="21"/>
      <c r="P46" s="11" t="str">
        <f t="shared" si="4"/>
        <v>TBPT,,0.00433748,780000000</v>
      </c>
    </row>
    <row r="47" spans="6:16" x14ac:dyDescent="0.2">
      <c r="F47" s="16">
        <f t="shared" si="7"/>
        <v>784000</v>
      </c>
      <c r="G47" s="15">
        <f t="shared" si="5"/>
        <v>4.4229714102372482E-3</v>
      </c>
      <c r="H47" s="17">
        <f t="shared" si="1"/>
        <v>784</v>
      </c>
      <c r="I47" s="18">
        <f t="shared" si="0"/>
        <v>0.4422971410237248</v>
      </c>
      <c r="K47" s="24">
        <f t="shared" si="2"/>
        <v>4.4229714102372482E-3</v>
      </c>
      <c r="L47" s="11">
        <f t="shared" si="3"/>
        <v>784000000</v>
      </c>
      <c r="M47" s="21"/>
      <c r="P47" s="11" t="str">
        <f t="shared" si="4"/>
        <v>TBPT,,0.00442297,784000000</v>
      </c>
    </row>
    <row r="48" spans="6:16" x14ac:dyDescent="0.2">
      <c r="F48" s="16">
        <f t="shared" si="7"/>
        <v>788000</v>
      </c>
      <c r="G48" s="15">
        <f t="shared" si="5"/>
        <v>4.5148186885758937E-3</v>
      </c>
      <c r="H48" s="17">
        <f t="shared" si="1"/>
        <v>788</v>
      </c>
      <c r="I48" s="18">
        <f t="shared" si="0"/>
        <v>0.45148186885758934</v>
      </c>
      <c r="K48" s="24">
        <f t="shared" si="2"/>
        <v>4.5148186885758937E-3</v>
      </c>
      <c r="L48" s="11">
        <f t="shared" si="3"/>
        <v>788000000</v>
      </c>
      <c r="M48" s="21"/>
      <c r="P48" s="11" t="str">
        <f t="shared" si="4"/>
        <v>TBPT,,0.00451482,788000000</v>
      </c>
    </row>
    <row r="49" spans="6:16" x14ac:dyDescent="0.2">
      <c r="F49" s="16">
        <f t="shared" si="7"/>
        <v>792000</v>
      </c>
      <c r="G49" s="15">
        <f t="shared" si="5"/>
        <v>4.6135871546381978E-3</v>
      </c>
      <c r="H49" s="17">
        <f t="shared" si="1"/>
        <v>792</v>
      </c>
      <c r="I49" s="18">
        <f t="shared" si="0"/>
        <v>0.46135871546381979</v>
      </c>
      <c r="K49" s="24">
        <f t="shared" si="2"/>
        <v>4.6135871546381978E-3</v>
      </c>
      <c r="L49" s="11">
        <f t="shared" si="3"/>
        <v>792000000</v>
      </c>
      <c r="M49" s="21"/>
      <c r="P49" s="11" t="str">
        <f t="shared" si="4"/>
        <v>TBPT,,0.00461359,792000000</v>
      </c>
    </row>
    <row r="50" spans="6:16" x14ac:dyDescent="0.2">
      <c r="F50" s="16">
        <f t="shared" si="7"/>
        <v>796000</v>
      </c>
      <c r="G50" s="15">
        <f t="shared" si="5"/>
        <v>4.7198931786670145E-3</v>
      </c>
      <c r="H50" s="17">
        <f t="shared" si="1"/>
        <v>796</v>
      </c>
      <c r="I50" s="18">
        <f t="shared" si="0"/>
        <v>0.47198931786670145</v>
      </c>
      <c r="K50" s="24">
        <f t="shared" si="2"/>
        <v>4.7198931786670145E-3</v>
      </c>
      <c r="L50" s="11">
        <f t="shared" si="3"/>
        <v>796000000</v>
      </c>
      <c r="M50" s="21"/>
      <c r="P50" s="11" t="str">
        <f t="shared" si="4"/>
        <v>TBPT,,0.00471989,796000000</v>
      </c>
    </row>
    <row r="51" spans="6:16" x14ac:dyDescent="0.2">
      <c r="F51" s="16">
        <f t="shared" si="7"/>
        <v>800000</v>
      </c>
      <c r="G51" s="15">
        <f t="shared" si="5"/>
        <v>4.8344044953517523E-3</v>
      </c>
      <c r="H51" s="17">
        <f t="shared" si="1"/>
        <v>800</v>
      </c>
      <c r="I51" s="18">
        <f t="shared" si="0"/>
        <v>0.48344044953517523</v>
      </c>
      <c r="K51" s="24">
        <f t="shared" si="2"/>
        <v>4.8344044953517523E-3</v>
      </c>
      <c r="L51" s="11">
        <f t="shared" si="3"/>
        <v>800000000</v>
      </c>
      <c r="M51" s="21"/>
      <c r="P51" s="11" t="str">
        <f t="shared" si="4"/>
        <v>TBPT,,0.00483440,800000000</v>
      </c>
    </row>
    <row r="52" spans="6:16" x14ac:dyDescent="0.2">
      <c r="F52" s="16">
        <f t="shared" si="7"/>
        <v>804000</v>
      </c>
      <c r="G52" s="15">
        <f t="shared" si="5"/>
        <v>4.9578441933699983E-3</v>
      </c>
      <c r="H52" s="17">
        <f t="shared" si="1"/>
        <v>804</v>
      </c>
      <c r="I52" s="18">
        <f t="shared" si="0"/>
        <v>0.49578441933699985</v>
      </c>
      <c r="K52" s="24">
        <f t="shared" si="2"/>
        <v>4.9578441933699983E-3</v>
      </c>
      <c r="L52" s="11">
        <f t="shared" si="3"/>
        <v>804000000</v>
      </c>
      <c r="M52" s="21"/>
      <c r="P52" s="11" t="str">
        <f t="shared" si="4"/>
        <v>TBPT,,0.00495784,804000000</v>
      </c>
    </row>
    <row r="53" spans="6:16" x14ac:dyDescent="0.2">
      <c r="F53" s="16">
        <f t="shared" si="7"/>
        <v>808000</v>
      </c>
      <c r="G53" s="15">
        <f t="shared" ref="G53:G66" si="8">F53/$F$14+$F$17*(F53/$F$16)^$F$18</f>
        <v>5.0909949924441492E-3</v>
      </c>
      <c r="H53" s="17">
        <f t="shared" ref="H53:H66" si="9">F53/1000</f>
        <v>808</v>
      </c>
      <c r="I53" s="18">
        <f t="shared" ref="I53:I66" si="10">G53*100</f>
        <v>0.50909949924441489</v>
      </c>
      <c r="K53" s="24">
        <f t="shared" ref="K53:K66" si="11">G53</f>
        <v>5.0909949924441492E-3</v>
      </c>
      <c r="L53" s="11">
        <f t="shared" ref="L53:L66" si="12">F53*1000</f>
        <v>808000000</v>
      </c>
      <c r="M53" s="21"/>
    </row>
    <row r="54" spans="6:16" x14ac:dyDescent="0.2">
      <c r="F54" s="16">
        <f t="shared" si="7"/>
        <v>812000</v>
      </c>
      <c r="G54" s="15">
        <f t="shared" si="8"/>
        <v>5.234703827038713E-3</v>
      </c>
      <c r="H54" s="17">
        <f t="shared" si="9"/>
        <v>812</v>
      </c>
      <c r="I54" s="18">
        <f t="shared" si="10"/>
        <v>0.52347038270387125</v>
      </c>
      <c r="K54" s="24">
        <f t="shared" si="11"/>
        <v>5.234703827038713E-3</v>
      </c>
      <c r="L54" s="11">
        <f t="shared" si="12"/>
        <v>812000000</v>
      </c>
      <c r="M54" s="21"/>
    </row>
    <row r="55" spans="6:16" x14ac:dyDescent="0.2">
      <c r="F55" s="16">
        <f t="shared" si="7"/>
        <v>816000</v>
      </c>
      <c r="G55" s="15">
        <f t="shared" si="8"/>
        <v>5.3898867569912743E-3</v>
      </c>
      <c r="H55" s="17">
        <f t="shared" si="9"/>
        <v>816</v>
      </c>
      <c r="I55" s="18">
        <f t="shared" si="10"/>
        <v>0.53898867569912745</v>
      </c>
      <c r="K55" s="24">
        <f t="shared" si="11"/>
        <v>5.3898867569912743E-3</v>
      </c>
      <c r="L55" s="11">
        <f t="shared" si="12"/>
        <v>816000000</v>
      </c>
      <c r="M55" s="21"/>
    </row>
    <row r="56" spans="6:16" x14ac:dyDescent="0.2">
      <c r="F56" s="16">
        <f t="shared" si="7"/>
        <v>820000</v>
      </c>
      <c r="G56" s="15">
        <f t="shared" si="8"/>
        <v>5.5575342266020941E-3</v>
      </c>
      <c r="H56" s="17">
        <f t="shared" si="9"/>
        <v>820</v>
      </c>
      <c r="I56" s="18">
        <f t="shared" si="10"/>
        <v>0.55575342266020944</v>
      </c>
      <c r="K56" s="24">
        <f t="shared" si="11"/>
        <v>5.5575342266020941E-3</v>
      </c>
      <c r="L56" s="11">
        <f t="shared" si="12"/>
        <v>820000000</v>
      </c>
      <c r="M56" s="21"/>
    </row>
    <row r="57" spans="6:16" x14ac:dyDescent="0.2">
      <c r="F57" s="16">
        <f t="shared" si="7"/>
        <v>824000</v>
      </c>
      <c r="G57" s="15">
        <f t="shared" si="8"/>
        <v>5.7387166950077862E-3</v>
      </c>
      <c r="H57" s="17">
        <f t="shared" si="9"/>
        <v>824</v>
      </c>
      <c r="I57" s="18">
        <f t="shared" si="10"/>
        <v>0.57387166950077861</v>
      </c>
      <c r="K57" s="24">
        <f t="shared" si="11"/>
        <v>5.7387166950077862E-3</v>
      </c>
      <c r="L57" s="11">
        <f t="shared" si="12"/>
        <v>824000000</v>
      </c>
      <c r="M57" s="21"/>
    </row>
    <row r="58" spans="6:16" x14ac:dyDescent="0.2">
      <c r="F58" s="16">
        <f t="shared" si="7"/>
        <v>828000</v>
      </c>
      <c r="G58" s="15">
        <f t="shared" si="8"/>
        <v>5.9345906620363112E-3</v>
      </c>
      <c r="H58" s="17">
        <f t="shared" si="9"/>
        <v>828</v>
      </c>
      <c r="I58" s="18">
        <f t="shared" si="10"/>
        <v>0.59345906620363109</v>
      </c>
      <c r="K58" s="24">
        <f t="shared" si="11"/>
        <v>5.9345906620363112E-3</v>
      </c>
      <c r="L58" s="11">
        <f t="shared" si="12"/>
        <v>828000000</v>
      </c>
      <c r="M58" s="21"/>
    </row>
    <row r="59" spans="6:16" x14ac:dyDescent="0.2">
      <c r="F59" s="16">
        <f t="shared" si="7"/>
        <v>832000</v>
      </c>
      <c r="G59" s="15">
        <f t="shared" si="8"/>
        <v>6.146405115187421E-3</v>
      </c>
      <c r="H59" s="17">
        <f t="shared" si="9"/>
        <v>832</v>
      </c>
      <c r="I59" s="18">
        <f t="shared" si="10"/>
        <v>0.61464051151874211</v>
      </c>
      <c r="K59" s="24">
        <f t="shared" si="11"/>
        <v>6.146405115187421E-3</v>
      </c>
      <c r="L59" s="11">
        <f t="shared" si="12"/>
        <v>832000000</v>
      </c>
      <c r="M59" s="21"/>
    </row>
    <row r="60" spans="6:16" x14ac:dyDescent="0.2">
      <c r="F60" s="16">
        <f t="shared" si="7"/>
        <v>836000</v>
      </c>
      <c r="G60" s="15">
        <f t="shared" si="8"/>
        <v>6.3755084249086874E-3</v>
      </c>
      <c r="H60" s="17">
        <f t="shared" si="9"/>
        <v>836</v>
      </c>
      <c r="I60" s="18">
        <f t="shared" si="10"/>
        <v>0.6375508424908688</v>
      </c>
      <c r="K60" s="24">
        <f t="shared" si="11"/>
        <v>6.3755084249086874E-3</v>
      </c>
      <c r="L60" s="11">
        <f t="shared" si="12"/>
        <v>836000000</v>
      </c>
      <c r="M60" s="21"/>
    </row>
    <row r="61" spans="6:16" x14ac:dyDescent="0.2">
      <c r="F61" s="16">
        <f t="shared" si="7"/>
        <v>840000</v>
      </c>
      <c r="G61" s="15">
        <f t="shared" si="8"/>
        <v>6.623355716945542E-3</v>
      </c>
      <c r="H61" s="17">
        <f t="shared" si="9"/>
        <v>840</v>
      </c>
      <c r="I61" s="18">
        <f t="shared" si="10"/>
        <v>0.66233557169455426</v>
      </c>
      <c r="K61" s="24">
        <f t="shared" si="11"/>
        <v>6.623355716945542E-3</v>
      </c>
      <c r="L61" s="11">
        <f t="shared" si="12"/>
        <v>840000000</v>
      </c>
      <c r="M61" s="21"/>
    </row>
    <row r="62" spans="6:16" x14ac:dyDescent="0.2">
      <c r="F62" s="16">
        <f>F61+10000</f>
        <v>850000</v>
      </c>
      <c r="G62" s="15">
        <f t="shared" si="8"/>
        <v>7.3355854572036173E-3</v>
      </c>
      <c r="H62" s="17">
        <f t="shared" si="9"/>
        <v>850</v>
      </c>
      <c r="I62" s="18">
        <f t="shared" si="10"/>
        <v>0.73355854572036172</v>
      </c>
      <c r="K62" s="24">
        <f t="shared" si="11"/>
        <v>7.3355854572036173E-3</v>
      </c>
      <c r="L62" s="11">
        <f t="shared" si="12"/>
        <v>850000000</v>
      </c>
      <c r="M62" s="21"/>
    </row>
    <row r="63" spans="6:16" x14ac:dyDescent="0.2">
      <c r="F63" s="16">
        <f t="shared" ref="F63:F66" si="13">F62+10000</f>
        <v>860000</v>
      </c>
      <c r="G63" s="15">
        <f t="shared" si="8"/>
        <v>8.2031936418581562E-3</v>
      </c>
      <c r="H63" s="17">
        <f t="shared" si="9"/>
        <v>860</v>
      </c>
      <c r="I63" s="18">
        <f t="shared" si="10"/>
        <v>0.82031936418581564</v>
      </c>
      <c r="K63" s="24">
        <f t="shared" si="11"/>
        <v>8.2031936418581562E-3</v>
      </c>
      <c r="L63" s="11">
        <f t="shared" si="12"/>
        <v>860000000</v>
      </c>
      <c r="M63" s="21"/>
    </row>
    <row r="64" spans="6:16" x14ac:dyDescent="0.2">
      <c r="F64" s="16">
        <f t="shared" si="13"/>
        <v>870000</v>
      </c>
      <c r="G64" s="15">
        <f t="shared" si="8"/>
        <v>9.2600143506784399E-3</v>
      </c>
      <c r="H64" s="17">
        <f t="shared" si="9"/>
        <v>870</v>
      </c>
      <c r="I64" s="18">
        <f t="shared" si="10"/>
        <v>0.92600143506784394</v>
      </c>
      <c r="K64" s="24">
        <f t="shared" si="11"/>
        <v>9.2600143506784399E-3</v>
      </c>
      <c r="L64" s="11">
        <f t="shared" si="12"/>
        <v>870000000</v>
      </c>
      <c r="M64" s="21"/>
    </row>
    <row r="65" spans="6:13" x14ac:dyDescent="0.2">
      <c r="F65" s="16">
        <f t="shared" si="13"/>
        <v>880000</v>
      </c>
      <c r="G65" s="15">
        <f t="shared" si="8"/>
        <v>1.054672530608197E-2</v>
      </c>
      <c r="H65" s="17">
        <f t="shared" si="9"/>
        <v>880</v>
      </c>
      <c r="I65" s="18">
        <f t="shared" si="10"/>
        <v>1.054672530608197</v>
      </c>
      <c r="K65" s="24">
        <f t="shared" si="11"/>
        <v>1.054672530608197E-2</v>
      </c>
      <c r="L65" s="11">
        <f t="shared" si="12"/>
        <v>880000000</v>
      </c>
      <c r="M65" s="21"/>
    </row>
    <row r="66" spans="6:13" x14ac:dyDescent="0.2">
      <c r="F66" s="16">
        <f t="shared" si="13"/>
        <v>890000</v>
      </c>
      <c r="G66" s="15">
        <f t="shared" si="8"/>
        <v>1.2112128798676885E-2</v>
      </c>
      <c r="H66" s="17">
        <f t="shared" si="9"/>
        <v>890</v>
      </c>
      <c r="I66" s="18">
        <f t="shared" si="10"/>
        <v>1.2112128798676884</v>
      </c>
      <c r="K66" s="24">
        <f t="shared" si="11"/>
        <v>1.2112128798676885E-2</v>
      </c>
      <c r="L66" s="11">
        <f t="shared" si="12"/>
        <v>890000000</v>
      </c>
      <c r="M66" s="21"/>
    </row>
    <row r="67" spans="6:13" x14ac:dyDescent="0.2">
      <c r="F67" s="16">
        <f t="shared" ref="F67:F76" si="14">F66+10000</f>
        <v>900000</v>
      </c>
      <c r="G67" s="15">
        <f t="shared" ref="G67:G76" si="15">F67/$F$14+$F$17*(F67/$F$16)^$F$18</f>
        <v>1.4014653492110007E-2</v>
      </c>
      <c r="H67" s="17">
        <f t="shared" ref="H67:H76" si="16">F67/1000</f>
        <v>900</v>
      </c>
      <c r="I67" s="18">
        <f t="shared" ref="I67:I76" si="17">G67*100</f>
        <v>1.4014653492110007</v>
      </c>
      <c r="K67" s="24">
        <f t="shared" ref="K67:K76" si="18">G67</f>
        <v>1.4014653492110007E-2</v>
      </c>
      <c r="L67" s="11">
        <f t="shared" ref="L67:L76" si="19">F67*1000</f>
        <v>900000000</v>
      </c>
      <c r="M67" s="21"/>
    </row>
    <row r="68" spans="6:13" x14ac:dyDescent="0.2">
      <c r="F68" s="16">
        <f t="shared" si="14"/>
        <v>910000</v>
      </c>
      <c r="G68" s="15">
        <f t="shared" si="15"/>
        <v>1.6324112019171135E-2</v>
      </c>
      <c r="H68" s="17">
        <f t="shared" si="16"/>
        <v>910</v>
      </c>
      <c r="I68" s="18">
        <f t="shared" si="17"/>
        <v>1.6324112019171135</v>
      </c>
      <c r="K68" s="24">
        <f t="shared" si="18"/>
        <v>1.6324112019171135E-2</v>
      </c>
      <c r="L68" s="11">
        <f t="shared" si="19"/>
        <v>910000000</v>
      </c>
      <c r="M68" s="21"/>
    </row>
    <row r="69" spans="6:13" x14ac:dyDescent="0.2">
      <c r="F69" s="16">
        <f t="shared" si="14"/>
        <v>920000</v>
      </c>
      <c r="G69" s="15">
        <f t="shared" si="15"/>
        <v>1.9123754309212829E-2</v>
      </c>
      <c r="H69" s="17">
        <f t="shared" si="16"/>
        <v>920</v>
      </c>
      <c r="I69" s="18">
        <f t="shared" si="17"/>
        <v>1.9123754309212828</v>
      </c>
      <c r="K69" s="24">
        <f t="shared" si="18"/>
        <v>1.9123754309212829E-2</v>
      </c>
      <c r="L69" s="11">
        <f t="shared" si="19"/>
        <v>920000000</v>
      </c>
      <c r="M69" s="21"/>
    </row>
    <row r="70" spans="6:13" x14ac:dyDescent="0.2">
      <c r="F70" s="16">
        <f t="shared" si="14"/>
        <v>930000</v>
      </c>
      <c r="G70" s="15">
        <f t="shared" si="15"/>
        <v>2.2512662270302915E-2</v>
      </c>
      <c r="H70" s="17">
        <f t="shared" si="16"/>
        <v>930</v>
      </c>
      <c r="I70" s="18">
        <f t="shared" si="17"/>
        <v>2.2512662270302917</v>
      </c>
      <c r="K70" s="24">
        <f t="shared" si="18"/>
        <v>2.2512662270302915E-2</v>
      </c>
      <c r="L70" s="11">
        <f t="shared" si="19"/>
        <v>930000000</v>
      </c>
      <c r="M70" s="21"/>
    </row>
    <row r="71" spans="6:13" x14ac:dyDescent="0.2">
      <c r="F71" s="16">
        <f t="shared" si="14"/>
        <v>940000</v>
      </c>
      <c r="G71" s="15">
        <f t="shared" si="15"/>
        <v>2.6608537864742245E-2</v>
      </c>
      <c r="H71" s="17">
        <f t="shared" si="16"/>
        <v>940</v>
      </c>
      <c r="I71" s="18">
        <f t="shared" si="17"/>
        <v>2.6608537864742243</v>
      </c>
      <c r="K71" s="24">
        <f t="shared" si="18"/>
        <v>2.6608537864742245E-2</v>
      </c>
      <c r="L71" s="11">
        <f t="shared" si="19"/>
        <v>940000000</v>
      </c>
      <c r="M71" s="21"/>
    </row>
    <row r="72" spans="6:13" x14ac:dyDescent="0.2">
      <c r="F72" s="16">
        <f t="shared" si="14"/>
        <v>950000</v>
      </c>
      <c r="G72" s="15">
        <f t="shared" si="15"/>
        <v>3.155094384823505E-2</v>
      </c>
      <c r="H72" s="17">
        <f t="shared" si="16"/>
        <v>950</v>
      </c>
      <c r="I72" s="18">
        <f t="shared" si="17"/>
        <v>3.1550943848235051</v>
      </c>
      <c r="K72" s="24">
        <f t="shared" si="18"/>
        <v>3.155094384823505E-2</v>
      </c>
      <c r="L72" s="11">
        <f t="shared" si="19"/>
        <v>950000000</v>
      </c>
      <c r="M72" s="21"/>
    </row>
    <row r="73" spans="6:13" x14ac:dyDescent="0.2">
      <c r="F73" s="16">
        <f t="shared" si="14"/>
        <v>960000</v>
      </c>
      <c r="G73" s="15">
        <f t="shared" si="15"/>
        <v>3.7505064584343439E-2</v>
      </c>
      <c r="H73" s="17">
        <f t="shared" si="16"/>
        <v>960</v>
      </c>
      <c r="I73" s="18">
        <f t="shared" si="17"/>
        <v>3.7505064584343439</v>
      </c>
      <c r="K73" s="24">
        <f t="shared" si="18"/>
        <v>3.7505064584343439E-2</v>
      </c>
      <c r="L73" s="11">
        <f t="shared" si="19"/>
        <v>960000000</v>
      </c>
      <c r="M73" s="21"/>
    </row>
    <row r="74" spans="6:13" x14ac:dyDescent="0.2">
      <c r="F74" s="16">
        <f t="shared" si="14"/>
        <v>970000</v>
      </c>
      <c r="G74" s="15">
        <f t="shared" si="15"/>
        <v>4.4666063499606112E-2</v>
      </c>
      <c r="H74" s="17">
        <f t="shared" si="16"/>
        <v>970</v>
      </c>
      <c r="I74" s="18">
        <f t="shared" si="17"/>
        <v>4.4666063499606112</v>
      </c>
      <c r="K74" s="24">
        <f t="shared" si="18"/>
        <v>4.4666063499606112E-2</v>
      </c>
      <c r="L74" s="11">
        <f t="shared" si="19"/>
        <v>970000000</v>
      </c>
      <c r="M74" s="21"/>
    </row>
    <row r="75" spans="6:13" x14ac:dyDescent="0.2">
      <c r="F75" s="16">
        <f t="shared" si="14"/>
        <v>980000</v>
      </c>
      <c r="G75" s="15">
        <f t="shared" si="15"/>
        <v>5.3264124023888096E-2</v>
      </c>
      <c r="H75" s="17">
        <f t="shared" si="16"/>
        <v>980</v>
      </c>
      <c r="I75" s="18">
        <f t="shared" si="17"/>
        <v>5.3264124023888098</v>
      </c>
      <c r="K75" s="24">
        <f t="shared" si="18"/>
        <v>5.3264124023888096E-2</v>
      </c>
      <c r="L75" s="11">
        <f t="shared" si="19"/>
        <v>980000000</v>
      </c>
      <c r="M75" s="21"/>
    </row>
    <row r="76" spans="6:13" x14ac:dyDescent="0.2">
      <c r="F76" s="16">
        <f t="shared" si="14"/>
        <v>990000</v>
      </c>
      <c r="G76" s="15">
        <f t="shared" si="15"/>
        <v>6.3570272389367632E-2</v>
      </c>
      <c r="H76" s="17">
        <f t="shared" si="16"/>
        <v>990</v>
      </c>
      <c r="I76" s="18">
        <f t="shared" si="17"/>
        <v>6.3570272389367632</v>
      </c>
      <c r="K76" s="24">
        <f t="shared" si="18"/>
        <v>6.3570272389367632E-2</v>
      </c>
      <c r="L76" s="11">
        <f t="shared" si="19"/>
        <v>990000000</v>
      </c>
      <c r="M76" s="21"/>
    </row>
    <row r="77" spans="6:13" x14ac:dyDescent="0.2">
      <c r="F77" s="16"/>
      <c r="G77" s="15"/>
      <c r="H77" s="17"/>
      <c r="I77" s="18"/>
      <c r="K77" s="21"/>
      <c r="M77" s="21"/>
    </row>
    <row r="78" spans="6:13" x14ac:dyDescent="0.2">
      <c r="F78" s="16"/>
      <c r="G78" s="15"/>
      <c r="H78" s="17"/>
      <c r="I78" s="18"/>
      <c r="K78" s="21"/>
      <c r="M78" s="21"/>
    </row>
    <row r="79" spans="6:13" x14ac:dyDescent="0.2">
      <c r="F79" s="16"/>
      <c r="G79" s="15"/>
      <c r="H79" s="17"/>
      <c r="I79" s="18"/>
      <c r="K79" s="21"/>
      <c r="M79" s="21"/>
    </row>
    <row r="80" spans="6:13" x14ac:dyDescent="0.2">
      <c r="F80" s="16"/>
      <c r="G80" s="15"/>
      <c r="H80" s="17"/>
      <c r="I80" s="18"/>
      <c r="K80" s="21"/>
      <c r="M80" s="21"/>
    </row>
    <row r="81" spans="6:13" x14ac:dyDescent="0.2">
      <c r="F81" s="16"/>
      <c r="G81" s="15"/>
      <c r="H81" s="17"/>
      <c r="I81" s="18"/>
      <c r="K81" s="21"/>
      <c r="M81" s="21"/>
    </row>
    <row r="82" spans="6:13" x14ac:dyDescent="0.2">
      <c r="F82" s="16"/>
      <c r="G82" s="15"/>
      <c r="H82" s="17"/>
      <c r="I82" s="18"/>
      <c r="K82" s="21"/>
      <c r="M82" s="21"/>
    </row>
    <row r="83" spans="6:13" x14ac:dyDescent="0.2">
      <c r="F83" s="16"/>
      <c r="G83" s="15"/>
      <c r="H83" s="17"/>
      <c r="I83" s="18"/>
      <c r="K83" s="21"/>
      <c r="M83" s="21"/>
    </row>
    <row r="84" spans="6:13" x14ac:dyDescent="0.2">
      <c r="F84" s="16"/>
      <c r="G84" s="15"/>
      <c r="H84" s="17"/>
      <c r="I84" s="18"/>
    </row>
    <row r="85" spans="6:13" x14ac:dyDescent="0.2">
      <c r="F85" s="16"/>
      <c r="G85" s="15"/>
      <c r="H85" s="17"/>
      <c r="I85" s="18"/>
    </row>
    <row r="86" spans="6:13" x14ac:dyDescent="0.2">
      <c r="F86" s="16"/>
      <c r="G86" s="15"/>
      <c r="H86" s="17"/>
      <c r="I86" s="18"/>
    </row>
    <row r="87" spans="6:13" x14ac:dyDescent="0.2">
      <c r="F87" s="16"/>
      <c r="G87" s="15"/>
      <c r="H87" s="17"/>
      <c r="I87" s="18"/>
    </row>
    <row r="88" spans="6:13" x14ac:dyDescent="0.2">
      <c r="F88" s="16"/>
      <c r="G88" s="15"/>
      <c r="H88" s="17"/>
      <c r="I88" s="18"/>
    </row>
    <row r="89" spans="6:13" x14ac:dyDescent="0.2">
      <c r="G89" s="15"/>
    </row>
    <row r="90" spans="6:13" x14ac:dyDescent="0.2">
      <c r="G90" s="15"/>
    </row>
    <row r="91" spans="6:13" x14ac:dyDescent="0.2">
      <c r="G91" s="15"/>
    </row>
    <row r="92" spans="6:13" x14ac:dyDescent="0.2">
      <c r="G92" s="15"/>
    </row>
    <row r="93" spans="6:13" x14ac:dyDescent="0.2">
      <c r="G93" s="15"/>
    </row>
    <row r="94" spans="6:13" x14ac:dyDescent="0.2">
      <c r="G94" s="15"/>
    </row>
    <row r="95" spans="6:13" x14ac:dyDescent="0.2">
      <c r="G95" s="15"/>
    </row>
    <row r="96" spans="6:13" x14ac:dyDescent="0.2">
      <c r="G96" s="15"/>
    </row>
    <row r="97" spans="7:7" x14ac:dyDescent="0.2">
      <c r="G97" s="15"/>
    </row>
    <row r="98" spans="7:7" x14ac:dyDescent="0.2">
      <c r="G98" s="15"/>
    </row>
    <row r="99" spans="7:7" x14ac:dyDescent="0.2">
      <c r="G99" s="15"/>
    </row>
    <row r="100" spans="7:7" x14ac:dyDescent="0.2">
      <c r="G100" s="15"/>
    </row>
    <row r="101" spans="7:7" x14ac:dyDescent="0.2">
      <c r="G101" s="15"/>
    </row>
    <row r="102" spans="7:7" x14ac:dyDescent="0.2">
      <c r="G102" s="15"/>
    </row>
    <row r="103" spans="7:7" x14ac:dyDescent="0.2">
      <c r="G103" s="15"/>
    </row>
    <row r="104" spans="7:7" x14ac:dyDescent="0.2">
      <c r="G104" s="15"/>
    </row>
    <row r="105" spans="7:7" x14ac:dyDescent="0.2">
      <c r="G105" s="15"/>
    </row>
    <row r="106" spans="7:7" x14ac:dyDescent="0.2">
      <c r="G106" s="15"/>
    </row>
    <row r="107" spans="7:7" x14ac:dyDescent="0.2">
      <c r="G107" s="15"/>
    </row>
    <row r="108" spans="7:7" x14ac:dyDescent="0.2">
      <c r="G108" s="15"/>
    </row>
    <row r="109" spans="7:7" x14ac:dyDescent="0.2">
      <c r="G109" s="15"/>
    </row>
    <row r="110" spans="7:7" x14ac:dyDescent="0.2">
      <c r="G110" s="15"/>
    </row>
    <row r="111" spans="7:7" x14ac:dyDescent="0.2">
      <c r="G111" s="15"/>
    </row>
    <row r="112" spans="7:7" x14ac:dyDescent="0.2">
      <c r="G112" s="15"/>
    </row>
    <row r="113" spans="7:7" x14ac:dyDescent="0.2">
      <c r="G113" s="15"/>
    </row>
    <row r="114" spans="7:7" x14ac:dyDescent="0.2">
      <c r="G114" s="15"/>
    </row>
    <row r="115" spans="7:7" x14ac:dyDescent="0.2">
      <c r="G115" s="15"/>
    </row>
    <row r="116" spans="7:7" x14ac:dyDescent="0.2">
      <c r="G116" s="15"/>
    </row>
    <row r="117" spans="7:7" x14ac:dyDescent="0.2">
      <c r="G117" s="15"/>
    </row>
    <row r="118" spans="7:7" x14ac:dyDescent="0.2">
      <c r="G118" s="15"/>
    </row>
    <row r="119" spans="7:7" x14ac:dyDescent="0.2">
      <c r="G119" s="15"/>
    </row>
    <row r="120" spans="7:7" x14ac:dyDescent="0.2">
      <c r="G120" s="15"/>
    </row>
    <row r="121" spans="7:7" x14ac:dyDescent="0.2">
      <c r="G121" s="15"/>
    </row>
    <row r="122" spans="7:7" x14ac:dyDescent="0.2">
      <c r="G122" s="15"/>
    </row>
    <row r="123" spans="7:7" x14ac:dyDescent="0.2">
      <c r="G123" s="15"/>
    </row>
    <row r="124" spans="7:7" x14ac:dyDescent="0.2">
      <c r="G124" s="15"/>
    </row>
    <row r="125" spans="7:7" x14ac:dyDescent="0.2">
      <c r="G125" s="15"/>
    </row>
    <row r="126" spans="7:7" x14ac:dyDescent="0.2">
      <c r="G126" s="15"/>
    </row>
    <row r="127" spans="7:7" x14ac:dyDescent="0.2">
      <c r="G127" s="15"/>
    </row>
    <row r="128" spans="7:7" x14ac:dyDescent="0.2">
      <c r="G128" s="15"/>
    </row>
    <row r="129" spans="7:7" x14ac:dyDescent="0.2">
      <c r="G129" s="15"/>
    </row>
    <row r="130" spans="7:7" x14ac:dyDescent="0.2">
      <c r="G130" s="15"/>
    </row>
    <row r="131" spans="7:7" x14ac:dyDescent="0.2">
      <c r="G131" s="15"/>
    </row>
    <row r="132" spans="7:7" x14ac:dyDescent="0.2">
      <c r="G132" s="15"/>
    </row>
    <row r="133" spans="7:7" x14ac:dyDescent="0.2">
      <c r="G133" s="15"/>
    </row>
    <row r="134" spans="7:7" x14ac:dyDescent="0.2">
      <c r="G134" s="15"/>
    </row>
    <row r="135" spans="7:7" x14ac:dyDescent="0.2">
      <c r="G135" s="15"/>
    </row>
    <row r="136" spans="7:7" x14ac:dyDescent="0.2">
      <c r="G136" s="15"/>
    </row>
    <row r="137" spans="7:7" x14ac:dyDescent="0.2">
      <c r="G137" s="15"/>
    </row>
    <row r="138" spans="7:7" x14ac:dyDescent="0.2">
      <c r="G138" s="15"/>
    </row>
    <row r="139" spans="7:7" x14ac:dyDescent="0.2">
      <c r="G139" s="15"/>
    </row>
    <row r="140" spans="7:7" x14ac:dyDescent="0.2">
      <c r="G140" s="15"/>
    </row>
    <row r="141" spans="7:7" x14ac:dyDescent="0.2">
      <c r="G141" s="15"/>
    </row>
    <row r="142" spans="7:7" x14ac:dyDescent="0.2">
      <c r="G142" s="15"/>
    </row>
    <row r="143" spans="7:7" x14ac:dyDescent="0.2">
      <c r="G143" s="15"/>
    </row>
    <row r="144" spans="7:7" x14ac:dyDescent="0.2">
      <c r="G144" s="15"/>
    </row>
    <row r="145" spans="7:7" x14ac:dyDescent="0.2">
      <c r="G145" s="15"/>
    </row>
    <row r="146" spans="7:7" x14ac:dyDescent="0.2">
      <c r="G146" s="15"/>
    </row>
    <row r="147" spans="7:7" x14ac:dyDescent="0.2">
      <c r="G147" s="15"/>
    </row>
    <row r="148" spans="7:7" x14ac:dyDescent="0.2">
      <c r="G148" s="15"/>
    </row>
    <row r="149" spans="7:7" x14ac:dyDescent="0.2">
      <c r="G149" s="15"/>
    </row>
    <row r="150" spans="7:7" x14ac:dyDescent="0.2">
      <c r="G150" s="15"/>
    </row>
    <row r="151" spans="7:7" x14ac:dyDescent="0.2">
      <c r="G151" s="15"/>
    </row>
    <row r="152" spans="7:7" x14ac:dyDescent="0.2">
      <c r="G152" s="15"/>
    </row>
    <row r="153" spans="7:7" x14ac:dyDescent="0.2">
      <c r="G153" s="15"/>
    </row>
    <row r="154" spans="7:7" x14ac:dyDescent="0.2">
      <c r="G154" s="15"/>
    </row>
    <row r="155" spans="7:7" x14ac:dyDescent="0.2">
      <c r="G155" s="15"/>
    </row>
    <row r="156" spans="7:7" x14ac:dyDescent="0.2">
      <c r="G156" s="15"/>
    </row>
    <row r="157" spans="7:7" x14ac:dyDescent="0.2">
      <c r="G157" s="15"/>
    </row>
    <row r="158" spans="7:7" x14ac:dyDescent="0.2">
      <c r="G158" s="15"/>
    </row>
    <row r="159" spans="7:7" x14ac:dyDescent="0.2">
      <c r="G159" s="15"/>
    </row>
    <row r="160" spans="7:7" x14ac:dyDescent="0.2">
      <c r="G160" s="15"/>
    </row>
    <row r="161" spans="7:7" x14ac:dyDescent="0.2">
      <c r="G161" s="15"/>
    </row>
    <row r="162" spans="7:7" x14ac:dyDescent="0.2">
      <c r="G162" s="15"/>
    </row>
    <row r="163" spans="7:7" x14ac:dyDescent="0.2">
      <c r="G163" s="15"/>
    </row>
    <row r="164" spans="7:7" x14ac:dyDescent="0.2">
      <c r="G164" s="15"/>
    </row>
    <row r="165" spans="7:7" x14ac:dyDescent="0.2">
      <c r="G165" s="15"/>
    </row>
    <row r="166" spans="7:7" x14ac:dyDescent="0.2">
      <c r="G166" s="15"/>
    </row>
    <row r="167" spans="7:7" x14ac:dyDescent="0.2">
      <c r="G167" s="15"/>
    </row>
    <row r="168" spans="7:7" x14ac:dyDescent="0.2">
      <c r="G168" s="15"/>
    </row>
    <row r="169" spans="7:7" x14ac:dyDescent="0.2">
      <c r="G169" s="15"/>
    </row>
    <row r="170" spans="7:7" x14ac:dyDescent="0.2">
      <c r="G170" s="15"/>
    </row>
    <row r="171" spans="7:7" x14ac:dyDescent="0.2">
      <c r="G171" s="15"/>
    </row>
    <row r="172" spans="7:7" x14ac:dyDescent="0.2">
      <c r="G172" s="15"/>
    </row>
    <row r="173" spans="7:7" x14ac:dyDescent="0.2">
      <c r="G173" s="15"/>
    </row>
    <row r="174" spans="7:7" x14ac:dyDescent="0.2">
      <c r="G174" s="15"/>
    </row>
    <row r="175" spans="7:7" x14ac:dyDescent="0.2">
      <c r="G175" s="15"/>
    </row>
    <row r="176" spans="7:7" x14ac:dyDescent="0.2">
      <c r="G176" s="15"/>
    </row>
    <row r="177" spans="7:7" x14ac:dyDescent="0.2">
      <c r="G177" s="15"/>
    </row>
    <row r="178" spans="7:7" x14ac:dyDescent="0.2">
      <c r="G178" s="15"/>
    </row>
    <row r="179" spans="7:7" x14ac:dyDescent="0.2">
      <c r="G179" s="15"/>
    </row>
    <row r="180" spans="7:7" x14ac:dyDescent="0.2">
      <c r="G180" s="15"/>
    </row>
    <row r="181" spans="7:7" x14ac:dyDescent="0.2">
      <c r="G181" s="15"/>
    </row>
    <row r="182" spans="7:7" x14ac:dyDescent="0.2">
      <c r="G182" s="15"/>
    </row>
    <row r="183" spans="7:7" x14ac:dyDescent="0.2">
      <c r="G183" s="15"/>
    </row>
    <row r="184" spans="7:7" x14ac:dyDescent="0.2">
      <c r="G184" s="15"/>
    </row>
    <row r="185" spans="7:7" x14ac:dyDescent="0.2">
      <c r="G185" s="15"/>
    </row>
    <row r="186" spans="7:7" x14ac:dyDescent="0.2">
      <c r="G186" s="15"/>
    </row>
    <row r="187" spans="7:7" x14ac:dyDescent="0.2">
      <c r="G187" s="15"/>
    </row>
    <row r="188" spans="7:7" x14ac:dyDescent="0.2">
      <c r="G188" s="15"/>
    </row>
    <row r="189" spans="7:7" x14ac:dyDescent="0.2">
      <c r="G189" s="15"/>
    </row>
    <row r="190" spans="7:7" x14ac:dyDescent="0.2">
      <c r="G190" s="15"/>
    </row>
    <row r="191" spans="7:7" x14ac:dyDescent="0.2">
      <c r="G191" s="15"/>
    </row>
    <row r="192" spans="7:7" x14ac:dyDescent="0.2">
      <c r="G192" s="15"/>
    </row>
    <row r="193" spans="7:7" x14ac:dyDescent="0.2">
      <c r="G193" s="15"/>
    </row>
    <row r="194" spans="7:7" x14ac:dyDescent="0.2">
      <c r="G194" s="15"/>
    </row>
    <row r="195" spans="7:7" x14ac:dyDescent="0.2">
      <c r="G195" s="15"/>
    </row>
    <row r="196" spans="7:7" x14ac:dyDescent="0.2">
      <c r="G196" s="15"/>
    </row>
    <row r="197" spans="7:7" x14ac:dyDescent="0.2">
      <c r="G197" s="15"/>
    </row>
    <row r="198" spans="7:7" x14ac:dyDescent="0.2">
      <c r="G198" s="15"/>
    </row>
    <row r="199" spans="7:7" x14ac:dyDescent="0.2">
      <c r="G199" s="15"/>
    </row>
    <row r="200" spans="7:7" x14ac:dyDescent="0.2">
      <c r="G200" s="15"/>
    </row>
    <row r="201" spans="7:7" x14ac:dyDescent="0.2">
      <c r="G201" s="15"/>
    </row>
    <row r="202" spans="7:7" x14ac:dyDescent="0.2">
      <c r="G202" s="15"/>
    </row>
    <row r="203" spans="7:7" x14ac:dyDescent="0.2">
      <c r="G203" s="15"/>
    </row>
    <row r="204" spans="7:7" x14ac:dyDescent="0.2">
      <c r="G204" s="15"/>
    </row>
    <row r="205" spans="7:7" x14ac:dyDescent="0.2">
      <c r="G205" s="15"/>
    </row>
    <row r="206" spans="7:7" x14ac:dyDescent="0.2">
      <c r="G206" s="15"/>
    </row>
    <row r="207" spans="7:7" x14ac:dyDescent="0.2">
      <c r="G207" s="15"/>
    </row>
    <row r="208" spans="7:7" x14ac:dyDescent="0.2">
      <c r="G208" s="15"/>
    </row>
    <row r="209" spans="7:7" x14ac:dyDescent="0.2">
      <c r="G209" s="15"/>
    </row>
    <row r="210" spans="7:7" x14ac:dyDescent="0.2">
      <c r="G210" s="15"/>
    </row>
    <row r="211" spans="7:7" x14ac:dyDescent="0.2">
      <c r="G211" s="15"/>
    </row>
    <row r="212" spans="7:7" x14ac:dyDescent="0.2">
      <c r="G212" s="15"/>
    </row>
    <row r="213" spans="7:7" x14ac:dyDescent="0.2">
      <c r="G213" s="15"/>
    </row>
    <row r="214" spans="7:7" x14ac:dyDescent="0.2">
      <c r="G214" s="15"/>
    </row>
    <row r="215" spans="7:7" x14ac:dyDescent="0.2">
      <c r="G215" s="15"/>
    </row>
    <row r="216" spans="7:7" x14ac:dyDescent="0.2">
      <c r="G216" s="15"/>
    </row>
    <row r="217" spans="7:7" x14ac:dyDescent="0.2">
      <c r="G217" s="15"/>
    </row>
    <row r="218" spans="7:7" x14ac:dyDescent="0.2">
      <c r="G218" s="15"/>
    </row>
    <row r="219" spans="7:7" x14ac:dyDescent="0.2">
      <c r="G219" s="15"/>
    </row>
    <row r="220" spans="7:7" x14ac:dyDescent="0.2">
      <c r="G220" s="15"/>
    </row>
    <row r="221" spans="7:7" x14ac:dyDescent="0.2">
      <c r="G221" s="15"/>
    </row>
    <row r="222" spans="7:7" x14ac:dyDescent="0.2">
      <c r="G222" s="15"/>
    </row>
    <row r="223" spans="7:7" x14ac:dyDescent="0.2">
      <c r="G223" s="15"/>
    </row>
    <row r="224" spans="7:7" x14ac:dyDescent="0.2">
      <c r="G224" s="15"/>
    </row>
    <row r="225" spans="7:7" x14ac:dyDescent="0.2">
      <c r="G225" s="15"/>
    </row>
    <row r="226" spans="7:7" x14ac:dyDescent="0.2">
      <c r="G226" s="15"/>
    </row>
    <row r="227" spans="7:7" x14ac:dyDescent="0.2">
      <c r="G227" s="15"/>
    </row>
    <row r="228" spans="7:7" x14ac:dyDescent="0.2">
      <c r="G228" s="15"/>
    </row>
    <row r="229" spans="7:7" x14ac:dyDescent="0.2">
      <c r="G229" s="15"/>
    </row>
    <row r="230" spans="7:7" x14ac:dyDescent="0.2">
      <c r="G230" s="15"/>
    </row>
    <row r="231" spans="7:7" x14ac:dyDescent="0.2">
      <c r="G231" s="15"/>
    </row>
    <row r="232" spans="7:7" x14ac:dyDescent="0.2">
      <c r="G232" s="15"/>
    </row>
    <row r="233" spans="7:7" x14ac:dyDescent="0.2">
      <c r="G233" s="15"/>
    </row>
    <row r="234" spans="7:7" x14ac:dyDescent="0.2">
      <c r="G234" s="15"/>
    </row>
    <row r="235" spans="7:7" x14ac:dyDescent="0.2">
      <c r="G235" s="15"/>
    </row>
    <row r="236" spans="7:7" x14ac:dyDescent="0.2">
      <c r="G236" s="15"/>
    </row>
    <row r="237" spans="7:7" x14ac:dyDescent="0.2">
      <c r="G237" s="15"/>
    </row>
    <row r="238" spans="7:7" x14ac:dyDescent="0.2">
      <c r="G238" s="15"/>
    </row>
    <row r="239" spans="7:7" x14ac:dyDescent="0.2">
      <c r="G239" s="15"/>
    </row>
    <row r="240" spans="7:7" x14ac:dyDescent="0.2">
      <c r="G240" s="15"/>
    </row>
    <row r="241" spans="7:7" x14ac:dyDescent="0.2">
      <c r="G241" s="15"/>
    </row>
    <row r="242" spans="7:7" x14ac:dyDescent="0.2">
      <c r="G242" s="15"/>
    </row>
    <row r="243" spans="7:7" x14ac:dyDescent="0.2">
      <c r="G243" s="15"/>
    </row>
    <row r="244" spans="7:7" x14ac:dyDescent="0.2">
      <c r="G244" s="15"/>
    </row>
    <row r="245" spans="7:7" x14ac:dyDescent="0.2">
      <c r="G245" s="15"/>
    </row>
    <row r="246" spans="7:7" x14ac:dyDescent="0.2">
      <c r="G246" s="15"/>
    </row>
    <row r="247" spans="7:7" x14ac:dyDescent="0.2">
      <c r="G247" s="15"/>
    </row>
    <row r="248" spans="7:7" x14ac:dyDescent="0.2">
      <c r="G248" s="15"/>
    </row>
    <row r="249" spans="7:7" x14ac:dyDescent="0.2">
      <c r="G249" s="15"/>
    </row>
    <row r="250" spans="7:7" x14ac:dyDescent="0.2">
      <c r="G250" s="15"/>
    </row>
    <row r="251" spans="7:7" x14ac:dyDescent="0.2">
      <c r="G251" s="15"/>
    </row>
    <row r="252" spans="7:7" x14ac:dyDescent="0.2">
      <c r="G252" s="15"/>
    </row>
    <row r="253" spans="7:7" x14ac:dyDescent="0.2">
      <c r="G253" s="15"/>
    </row>
    <row r="254" spans="7:7" x14ac:dyDescent="0.2">
      <c r="G254" s="15"/>
    </row>
    <row r="255" spans="7:7" x14ac:dyDescent="0.2">
      <c r="G255" s="15"/>
    </row>
    <row r="256" spans="7:7" x14ac:dyDescent="0.2">
      <c r="G256" s="15"/>
    </row>
    <row r="257" spans="7:7" x14ac:dyDescent="0.2">
      <c r="G257" s="15"/>
    </row>
    <row r="258" spans="7:7" x14ac:dyDescent="0.2">
      <c r="G258" s="15"/>
    </row>
    <row r="259" spans="7:7" x14ac:dyDescent="0.2">
      <c r="G259" s="15"/>
    </row>
    <row r="260" spans="7:7" x14ac:dyDescent="0.2">
      <c r="G260" s="15"/>
    </row>
    <row r="261" spans="7:7" x14ac:dyDescent="0.2">
      <c r="G261" s="15"/>
    </row>
    <row r="262" spans="7:7" x14ac:dyDescent="0.2">
      <c r="G262" s="15"/>
    </row>
    <row r="263" spans="7:7" x14ac:dyDescent="0.2">
      <c r="G263" s="15"/>
    </row>
    <row r="264" spans="7:7" x14ac:dyDescent="0.2">
      <c r="G264" s="15"/>
    </row>
    <row r="265" spans="7:7" x14ac:dyDescent="0.2">
      <c r="G265" s="15"/>
    </row>
    <row r="266" spans="7:7" x14ac:dyDescent="0.2">
      <c r="G266" s="15"/>
    </row>
    <row r="267" spans="7:7" x14ac:dyDescent="0.2">
      <c r="G267" s="15"/>
    </row>
    <row r="268" spans="7:7" x14ac:dyDescent="0.2">
      <c r="G268" s="15"/>
    </row>
    <row r="269" spans="7:7" x14ac:dyDescent="0.2">
      <c r="G269" s="15"/>
    </row>
    <row r="270" spans="7:7" x14ac:dyDescent="0.2">
      <c r="G270" s="15"/>
    </row>
    <row r="271" spans="7:7" x14ac:dyDescent="0.2">
      <c r="G271" s="15"/>
    </row>
    <row r="272" spans="7:7" x14ac:dyDescent="0.2">
      <c r="G272" s="15"/>
    </row>
    <row r="273" spans="7:7" x14ac:dyDescent="0.2">
      <c r="G273" s="15"/>
    </row>
    <row r="274" spans="7:7" x14ac:dyDescent="0.2">
      <c r="G274" s="15"/>
    </row>
    <row r="275" spans="7:7" x14ac:dyDescent="0.2">
      <c r="G275" s="15"/>
    </row>
    <row r="276" spans="7:7" x14ac:dyDescent="0.2">
      <c r="G276" s="15"/>
    </row>
    <row r="277" spans="7:7" x14ac:dyDescent="0.2">
      <c r="G277" s="15"/>
    </row>
    <row r="278" spans="7:7" x14ac:dyDescent="0.2">
      <c r="G278" s="15"/>
    </row>
    <row r="279" spans="7:7" x14ac:dyDescent="0.2">
      <c r="G279" s="15"/>
    </row>
    <row r="280" spans="7:7" x14ac:dyDescent="0.2">
      <c r="G280" s="15"/>
    </row>
    <row r="281" spans="7:7" x14ac:dyDescent="0.2">
      <c r="G281" s="15"/>
    </row>
    <row r="282" spans="7:7" x14ac:dyDescent="0.2">
      <c r="G282" s="15"/>
    </row>
    <row r="283" spans="7:7" x14ac:dyDescent="0.2">
      <c r="G283" s="15"/>
    </row>
    <row r="284" spans="7:7" x14ac:dyDescent="0.2">
      <c r="G284" s="15"/>
    </row>
    <row r="285" spans="7:7" x14ac:dyDescent="0.2">
      <c r="G285" s="15"/>
    </row>
    <row r="286" spans="7:7" x14ac:dyDescent="0.2">
      <c r="G286" s="15"/>
    </row>
    <row r="287" spans="7:7" x14ac:dyDescent="0.2">
      <c r="G287" s="15"/>
    </row>
    <row r="288" spans="7:7" x14ac:dyDescent="0.2">
      <c r="G288" s="15"/>
    </row>
    <row r="289" spans="7:7" x14ac:dyDescent="0.2">
      <c r="G289" s="15"/>
    </row>
    <row r="290" spans="7:7" x14ac:dyDescent="0.2">
      <c r="G290" s="15"/>
    </row>
    <row r="291" spans="7:7" x14ac:dyDescent="0.2">
      <c r="G291" s="15"/>
    </row>
    <row r="292" spans="7:7" x14ac:dyDescent="0.2">
      <c r="G292" s="15"/>
    </row>
    <row r="293" spans="7:7" x14ac:dyDescent="0.2">
      <c r="G293" s="15"/>
    </row>
    <row r="294" spans="7:7" x14ac:dyDescent="0.2">
      <c r="G294" s="15"/>
    </row>
    <row r="295" spans="7:7" x14ac:dyDescent="0.2">
      <c r="G295" s="15"/>
    </row>
    <row r="296" spans="7:7" x14ac:dyDescent="0.2">
      <c r="G296" s="15"/>
    </row>
    <row r="297" spans="7:7" x14ac:dyDescent="0.2">
      <c r="G297" s="15"/>
    </row>
    <row r="298" spans="7:7" x14ac:dyDescent="0.2">
      <c r="G298" s="15"/>
    </row>
    <row r="299" spans="7:7" x14ac:dyDescent="0.2">
      <c r="G299" s="15"/>
    </row>
    <row r="300" spans="7:7" x14ac:dyDescent="0.2">
      <c r="G300" s="15"/>
    </row>
    <row r="301" spans="7:7" x14ac:dyDescent="0.2">
      <c r="G301" s="15"/>
    </row>
    <row r="302" spans="7:7" x14ac:dyDescent="0.2">
      <c r="G302" s="15"/>
    </row>
    <row r="303" spans="7:7" x14ac:dyDescent="0.2">
      <c r="G303" s="15"/>
    </row>
    <row r="304" spans="7:7" x14ac:dyDescent="0.2">
      <c r="G304" s="15"/>
    </row>
    <row r="305" spans="7:7" x14ac:dyDescent="0.2">
      <c r="G305" s="15"/>
    </row>
    <row r="306" spans="7:7" x14ac:dyDescent="0.2">
      <c r="G306" s="15"/>
    </row>
    <row r="307" spans="7:7" x14ac:dyDescent="0.2">
      <c r="G307" s="15"/>
    </row>
    <row r="308" spans="7:7" x14ac:dyDescent="0.2">
      <c r="G308" s="15"/>
    </row>
    <row r="309" spans="7:7" x14ac:dyDescent="0.2">
      <c r="G309" s="15"/>
    </row>
    <row r="310" spans="7:7" x14ac:dyDescent="0.2">
      <c r="G310" s="15"/>
    </row>
    <row r="311" spans="7:7" x14ac:dyDescent="0.2">
      <c r="G311" s="15"/>
    </row>
    <row r="312" spans="7:7" x14ac:dyDescent="0.2">
      <c r="G312" s="15"/>
    </row>
    <row r="313" spans="7:7" x14ac:dyDescent="0.2">
      <c r="G313" s="15"/>
    </row>
    <row r="314" spans="7:7" x14ac:dyDescent="0.2">
      <c r="G314" s="15"/>
    </row>
    <row r="315" spans="7:7" x14ac:dyDescent="0.2">
      <c r="G315" s="15"/>
    </row>
    <row r="316" spans="7:7" x14ac:dyDescent="0.2">
      <c r="G316" s="15"/>
    </row>
    <row r="317" spans="7:7" x14ac:dyDescent="0.2">
      <c r="G317" s="15"/>
    </row>
    <row r="318" spans="7:7" x14ac:dyDescent="0.2">
      <c r="G318" s="15"/>
    </row>
    <row r="319" spans="7:7" x14ac:dyDescent="0.2">
      <c r="G319" s="15"/>
    </row>
    <row r="320" spans="7:7" x14ac:dyDescent="0.2">
      <c r="G320" s="15"/>
    </row>
    <row r="321" spans="7:7" x14ac:dyDescent="0.2">
      <c r="G321" s="15"/>
    </row>
    <row r="322" spans="7:7" x14ac:dyDescent="0.2">
      <c r="G322" s="15"/>
    </row>
    <row r="323" spans="7:7" x14ac:dyDescent="0.2">
      <c r="G323" s="15"/>
    </row>
    <row r="324" spans="7:7" x14ac:dyDescent="0.2">
      <c r="G324" s="15"/>
    </row>
    <row r="325" spans="7:7" x14ac:dyDescent="0.2">
      <c r="G325" s="15"/>
    </row>
    <row r="326" spans="7:7" x14ac:dyDescent="0.2">
      <c r="G326" s="15"/>
    </row>
    <row r="327" spans="7:7" x14ac:dyDescent="0.2">
      <c r="G327" s="15"/>
    </row>
    <row r="328" spans="7:7" x14ac:dyDescent="0.2">
      <c r="G328" s="15"/>
    </row>
    <row r="329" spans="7:7" x14ac:dyDescent="0.2">
      <c r="G329" s="15"/>
    </row>
    <row r="330" spans="7:7" x14ac:dyDescent="0.2">
      <c r="G330" s="15"/>
    </row>
    <row r="331" spans="7:7" x14ac:dyDescent="0.2">
      <c r="G331" s="15"/>
    </row>
    <row r="332" spans="7:7" x14ac:dyDescent="0.2">
      <c r="G332" s="15"/>
    </row>
    <row r="333" spans="7:7" x14ac:dyDescent="0.2">
      <c r="G333" s="15"/>
    </row>
    <row r="334" spans="7:7" x14ac:dyDescent="0.2">
      <c r="G334" s="15"/>
    </row>
    <row r="335" spans="7:7" x14ac:dyDescent="0.2">
      <c r="G335" s="15"/>
    </row>
    <row r="336" spans="7:7" x14ac:dyDescent="0.2">
      <c r="G336" s="15"/>
    </row>
    <row r="337" spans="7:7" x14ac:dyDescent="0.2">
      <c r="G337" s="15"/>
    </row>
    <row r="338" spans="7:7" x14ac:dyDescent="0.2">
      <c r="G338" s="15"/>
    </row>
    <row r="339" spans="7:7" x14ac:dyDescent="0.2">
      <c r="G339" s="15"/>
    </row>
    <row r="340" spans="7:7" x14ac:dyDescent="0.2">
      <c r="G340" s="15"/>
    </row>
    <row r="341" spans="7:7" x14ac:dyDescent="0.2">
      <c r="G341" s="15"/>
    </row>
    <row r="342" spans="7:7" x14ac:dyDescent="0.2">
      <c r="G342" s="15"/>
    </row>
    <row r="343" spans="7:7" x14ac:dyDescent="0.2">
      <c r="G343" s="15"/>
    </row>
    <row r="344" spans="7:7" x14ac:dyDescent="0.2">
      <c r="G344" s="15"/>
    </row>
    <row r="345" spans="7:7" x14ac:dyDescent="0.2">
      <c r="G345" s="15"/>
    </row>
    <row r="346" spans="7:7" x14ac:dyDescent="0.2">
      <c r="G346" s="15"/>
    </row>
    <row r="347" spans="7:7" x14ac:dyDescent="0.2">
      <c r="G347" s="15"/>
    </row>
    <row r="348" spans="7:7" x14ac:dyDescent="0.2">
      <c r="G348" s="15"/>
    </row>
    <row r="349" spans="7:7" x14ac:dyDescent="0.2">
      <c r="G349" s="15"/>
    </row>
    <row r="350" spans="7:7" x14ac:dyDescent="0.2">
      <c r="G350" s="15"/>
    </row>
    <row r="351" spans="7:7" x14ac:dyDescent="0.2">
      <c r="G351" s="15"/>
    </row>
    <row r="352" spans="7:7" x14ac:dyDescent="0.2">
      <c r="G352" s="15"/>
    </row>
    <row r="353" spans="7:7" x14ac:dyDescent="0.2">
      <c r="G353" s="15"/>
    </row>
    <row r="354" spans="7:7" x14ac:dyDescent="0.2">
      <c r="G354" s="15"/>
    </row>
    <row r="355" spans="7:7" x14ac:dyDescent="0.2">
      <c r="G355" s="15"/>
    </row>
    <row r="356" spans="7:7" x14ac:dyDescent="0.2">
      <c r="G356" s="15"/>
    </row>
    <row r="357" spans="7:7" x14ac:dyDescent="0.2">
      <c r="G357" s="15"/>
    </row>
    <row r="358" spans="7:7" x14ac:dyDescent="0.2">
      <c r="G358" s="15"/>
    </row>
    <row r="359" spans="7:7" x14ac:dyDescent="0.2">
      <c r="G359" s="15"/>
    </row>
    <row r="360" spans="7:7" x14ac:dyDescent="0.2">
      <c r="G360" s="15"/>
    </row>
    <row r="361" spans="7:7" x14ac:dyDescent="0.2">
      <c r="G361" s="15"/>
    </row>
    <row r="362" spans="7:7" x14ac:dyDescent="0.2">
      <c r="G362" s="15"/>
    </row>
    <row r="363" spans="7:7" x14ac:dyDescent="0.2">
      <c r="G363" s="15"/>
    </row>
    <row r="364" spans="7:7" x14ac:dyDescent="0.2">
      <c r="G364" s="15"/>
    </row>
    <row r="365" spans="7:7" x14ac:dyDescent="0.2">
      <c r="G365" s="15"/>
    </row>
    <row r="366" spans="7:7" x14ac:dyDescent="0.2">
      <c r="G366" s="15"/>
    </row>
    <row r="367" spans="7:7" x14ac:dyDescent="0.2">
      <c r="G367" s="15"/>
    </row>
    <row r="368" spans="7:7" x14ac:dyDescent="0.2">
      <c r="G368" s="15"/>
    </row>
    <row r="369" spans="7:7" x14ac:dyDescent="0.2">
      <c r="G369" s="15"/>
    </row>
    <row r="370" spans="7:7" x14ac:dyDescent="0.2">
      <c r="G370" s="15"/>
    </row>
    <row r="371" spans="7:7" x14ac:dyDescent="0.2">
      <c r="G371" s="15"/>
    </row>
    <row r="372" spans="7:7" x14ac:dyDescent="0.2">
      <c r="G372" s="15"/>
    </row>
    <row r="373" spans="7:7" x14ac:dyDescent="0.2">
      <c r="G373" s="15"/>
    </row>
    <row r="374" spans="7:7" x14ac:dyDescent="0.2">
      <c r="G374" s="15"/>
    </row>
    <row r="375" spans="7:7" x14ac:dyDescent="0.2">
      <c r="G375" s="15"/>
    </row>
    <row r="376" spans="7:7" x14ac:dyDescent="0.2">
      <c r="G376" s="15"/>
    </row>
    <row r="377" spans="7:7" x14ac:dyDescent="0.2">
      <c r="G377" s="15"/>
    </row>
    <row r="378" spans="7:7" x14ac:dyDescent="0.2">
      <c r="G378" s="15"/>
    </row>
    <row r="379" spans="7:7" x14ac:dyDescent="0.2">
      <c r="G379" s="15"/>
    </row>
    <row r="380" spans="7:7" x14ac:dyDescent="0.2">
      <c r="G380" s="15"/>
    </row>
    <row r="381" spans="7:7" x14ac:dyDescent="0.2">
      <c r="G381" s="15"/>
    </row>
    <row r="382" spans="7:7" x14ac:dyDescent="0.2">
      <c r="G382" s="15"/>
    </row>
    <row r="383" spans="7:7" x14ac:dyDescent="0.2">
      <c r="G383" s="15"/>
    </row>
    <row r="384" spans="7:7" x14ac:dyDescent="0.2">
      <c r="G384" s="15"/>
    </row>
    <row r="385" spans="7:7" x14ac:dyDescent="0.2">
      <c r="G385" s="15"/>
    </row>
    <row r="386" spans="7:7" x14ac:dyDescent="0.2">
      <c r="G386" s="15"/>
    </row>
    <row r="387" spans="7:7" x14ac:dyDescent="0.2">
      <c r="G387" s="15"/>
    </row>
    <row r="388" spans="7:7" x14ac:dyDescent="0.2">
      <c r="G388" s="15"/>
    </row>
    <row r="389" spans="7:7" x14ac:dyDescent="0.2">
      <c r="G389" s="15"/>
    </row>
    <row r="390" spans="7:7" x14ac:dyDescent="0.2">
      <c r="G390" s="15"/>
    </row>
    <row r="391" spans="7:7" x14ac:dyDescent="0.2">
      <c r="G391" s="15"/>
    </row>
    <row r="392" spans="7:7" x14ac:dyDescent="0.2">
      <c r="G392" s="15"/>
    </row>
    <row r="393" spans="7:7" x14ac:dyDescent="0.2">
      <c r="G393" s="15"/>
    </row>
    <row r="394" spans="7:7" x14ac:dyDescent="0.2">
      <c r="G394" s="15"/>
    </row>
    <row r="395" spans="7:7" x14ac:dyDescent="0.2">
      <c r="G395" s="15"/>
    </row>
    <row r="396" spans="7:7" x14ac:dyDescent="0.2">
      <c r="G396" s="15"/>
    </row>
    <row r="397" spans="7:7" x14ac:dyDescent="0.2">
      <c r="G397" s="15"/>
    </row>
    <row r="398" spans="7:7" x14ac:dyDescent="0.2">
      <c r="G398" s="15"/>
    </row>
    <row r="399" spans="7:7" x14ac:dyDescent="0.2">
      <c r="G399" s="15"/>
    </row>
    <row r="400" spans="7:7" x14ac:dyDescent="0.2">
      <c r="G400" s="15"/>
    </row>
    <row r="401" spans="7:7" x14ac:dyDescent="0.2">
      <c r="G401" s="15"/>
    </row>
    <row r="402" spans="7:7" x14ac:dyDescent="0.2">
      <c r="G402" s="15"/>
    </row>
    <row r="403" spans="7:7" x14ac:dyDescent="0.2">
      <c r="G403" s="15"/>
    </row>
    <row r="404" spans="7:7" x14ac:dyDescent="0.2">
      <c r="G404" s="15"/>
    </row>
    <row r="405" spans="7:7" x14ac:dyDescent="0.2">
      <c r="G405" s="15"/>
    </row>
    <row r="406" spans="7:7" x14ac:dyDescent="0.2">
      <c r="G406" s="15"/>
    </row>
    <row r="407" spans="7:7" x14ac:dyDescent="0.2">
      <c r="G407" s="15"/>
    </row>
    <row r="408" spans="7:7" x14ac:dyDescent="0.2">
      <c r="G408" s="15"/>
    </row>
    <row r="409" spans="7:7" x14ac:dyDescent="0.2">
      <c r="G409" s="15"/>
    </row>
    <row r="410" spans="7:7" x14ac:dyDescent="0.2">
      <c r="G410" s="15"/>
    </row>
    <row r="411" spans="7:7" x14ac:dyDescent="0.2">
      <c r="G411" s="15"/>
    </row>
    <row r="412" spans="7:7" x14ac:dyDescent="0.2">
      <c r="G412" s="15"/>
    </row>
    <row r="413" spans="7:7" x14ac:dyDescent="0.2">
      <c r="G413" s="15"/>
    </row>
    <row r="414" spans="7:7" x14ac:dyDescent="0.2">
      <c r="G414" s="15"/>
    </row>
    <row r="415" spans="7:7" x14ac:dyDescent="0.2">
      <c r="G415" s="15"/>
    </row>
    <row r="416" spans="7:7" x14ac:dyDescent="0.2">
      <c r="G416" s="15"/>
    </row>
    <row r="417" spans="7:7" x14ac:dyDescent="0.2">
      <c r="G417" s="15"/>
    </row>
    <row r="418" spans="7:7" x14ac:dyDescent="0.2">
      <c r="G418" s="15"/>
    </row>
    <row r="419" spans="7:7" x14ac:dyDescent="0.2">
      <c r="G419" s="15"/>
    </row>
    <row r="420" spans="7:7" x14ac:dyDescent="0.2">
      <c r="G420" s="15"/>
    </row>
    <row r="421" spans="7:7" x14ac:dyDescent="0.2">
      <c r="G421" s="15"/>
    </row>
    <row r="422" spans="7:7" x14ac:dyDescent="0.2">
      <c r="G422" s="15"/>
    </row>
    <row r="423" spans="7:7" x14ac:dyDescent="0.2">
      <c r="G423" s="15"/>
    </row>
    <row r="424" spans="7:7" x14ac:dyDescent="0.2">
      <c r="G424" s="15"/>
    </row>
    <row r="425" spans="7:7" x14ac:dyDescent="0.2">
      <c r="G425" s="15"/>
    </row>
    <row r="426" spans="7:7" x14ac:dyDescent="0.2">
      <c r="G426" s="15"/>
    </row>
    <row r="427" spans="7:7" x14ac:dyDescent="0.2">
      <c r="G427" s="15"/>
    </row>
    <row r="428" spans="7:7" x14ac:dyDescent="0.2">
      <c r="G428" s="15"/>
    </row>
    <row r="429" spans="7:7" x14ac:dyDescent="0.2">
      <c r="G429" s="15"/>
    </row>
    <row r="430" spans="7:7" x14ac:dyDescent="0.2">
      <c r="G430" s="15"/>
    </row>
    <row r="431" spans="7:7" x14ac:dyDescent="0.2">
      <c r="G431" s="15"/>
    </row>
    <row r="432" spans="7:7" x14ac:dyDescent="0.2">
      <c r="G432" s="15"/>
    </row>
    <row r="433" spans="7:7" x14ac:dyDescent="0.2">
      <c r="G433" s="15"/>
    </row>
    <row r="434" spans="7:7" x14ac:dyDescent="0.2">
      <c r="G434" s="15"/>
    </row>
    <row r="435" spans="7:7" x14ac:dyDescent="0.2">
      <c r="G435" s="15"/>
    </row>
    <row r="436" spans="7:7" x14ac:dyDescent="0.2">
      <c r="G436" s="15"/>
    </row>
    <row r="437" spans="7:7" x14ac:dyDescent="0.2">
      <c r="G437" s="15"/>
    </row>
    <row r="438" spans="7:7" x14ac:dyDescent="0.2">
      <c r="G438" s="15"/>
    </row>
    <row r="439" spans="7:7" x14ac:dyDescent="0.2">
      <c r="G439" s="15"/>
    </row>
    <row r="440" spans="7:7" x14ac:dyDescent="0.2">
      <c r="G440" s="15"/>
    </row>
    <row r="441" spans="7:7" x14ac:dyDescent="0.2">
      <c r="G441" s="15"/>
    </row>
    <row r="442" spans="7:7" x14ac:dyDescent="0.2">
      <c r="G442" s="15"/>
    </row>
    <row r="443" spans="7:7" x14ac:dyDescent="0.2">
      <c r="G443" s="15"/>
    </row>
    <row r="444" spans="7:7" x14ac:dyDescent="0.2">
      <c r="G444" s="15"/>
    </row>
    <row r="445" spans="7:7" x14ac:dyDescent="0.2">
      <c r="G445" s="15"/>
    </row>
    <row r="446" spans="7:7" x14ac:dyDescent="0.2">
      <c r="G446" s="15"/>
    </row>
    <row r="447" spans="7:7" x14ac:dyDescent="0.2">
      <c r="G447" s="15"/>
    </row>
    <row r="448" spans="7:7" x14ac:dyDescent="0.2">
      <c r="G448" s="15"/>
    </row>
    <row r="449" spans="7:7" x14ac:dyDescent="0.2">
      <c r="G449" s="15"/>
    </row>
    <row r="450" spans="7:7" x14ac:dyDescent="0.2">
      <c r="G450" s="15"/>
    </row>
    <row r="451" spans="7:7" x14ac:dyDescent="0.2">
      <c r="G451" s="15"/>
    </row>
    <row r="452" spans="7:7" x14ac:dyDescent="0.2">
      <c r="G452" s="15"/>
    </row>
    <row r="453" spans="7:7" x14ac:dyDescent="0.2">
      <c r="G453" s="15"/>
    </row>
    <row r="454" spans="7:7" x14ac:dyDescent="0.2">
      <c r="G454" s="15"/>
    </row>
    <row r="455" spans="7:7" x14ac:dyDescent="0.2">
      <c r="G455" s="15"/>
    </row>
    <row r="456" spans="7:7" x14ac:dyDescent="0.2">
      <c r="G456" s="15"/>
    </row>
    <row r="457" spans="7:7" x14ac:dyDescent="0.2">
      <c r="G457" s="15"/>
    </row>
    <row r="458" spans="7:7" x14ac:dyDescent="0.2">
      <c r="G458" s="15"/>
    </row>
    <row r="459" spans="7:7" x14ac:dyDescent="0.2">
      <c r="G459" s="15"/>
    </row>
    <row r="460" spans="7:7" x14ac:dyDescent="0.2">
      <c r="G460" s="15"/>
    </row>
    <row r="461" spans="7:7" x14ac:dyDescent="0.2">
      <c r="G461" s="15"/>
    </row>
    <row r="462" spans="7:7" x14ac:dyDescent="0.2">
      <c r="G462" s="15"/>
    </row>
    <row r="463" spans="7:7" x14ac:dyDescent="0.2">
      <c r="G463" s="15"/>
    </row>
    <row r="464" spans="7:7" x14ac:dyDescent="0.2">
      <c r="G464" s="15"/>
    </row>
    <row r="465" spans="7:7" x14ac:dyDescent="0.2">
      <c r="G465" s="15"/>
    </row>
    <row r="466" spans="7:7" x14ac:dyDescent="0.2">
      <c r="G466" s="15"/>
    </row>
    <row r="467" spans="7:7" x14ac:dyDescent="0.2">
      <c r="G467" s="15"/>
    </row>
    <row r="468" spans="7:7" x14ac:dyDescent="0.2">
      <c r="G468" s="15"/>
    </row>
    <row r="469" spans="7:7" x14ac:dyDescent="0.2">
      <c r="G469" s="15"/>
    </row>
    <row r="470" spans="7:7" x14ac:dyDescent="0.2">
      <c r="G470" s="15"/>
    </row>
    <row r="471" spans="7:7" x14ac:dyDescent="0.2">
      <c r="G471" s="12"/>
    </row>
    <row r="472" spans="7:7" x14ac:dyDescent="0.2">
      <c r="G472" s="12"/>
    </row>
    <row r="473" spans="7:7" x14ac:dyDescent="0.2">
      <c r="G473" s="12"/>
    </row>
    <row r="474" spans="7:7" x14ac:dyDescent="0.2">
      <c r="G474" s="12"/>
    </row>
    <row r="475" spans="7:7" x14ac:dyDescent="0.2">
      <c r="G475" s="12"/>
    </row>
    <row r="476" spans="7:7" x14ac:dyDescent="0.2">
      <c r="G476" s="12"/>
    </row>
    <row r="477" spans="7:7" x14ac:dyDescent="0.2">
      <c r="G477" s="12"/>
    </row>
    <row r="478" spans="7:7" x14ac:dyDescent="0.2">
      <c r="G478" s="12"/>
    </row>
    <row r="479" spans="7:7" x14ac:dyDescent="0.2">
      <c r="G479" s="12"/>
    </row>
    <row r="480" spans="7:7" x14ac:dyDescent="0.2">
      <c r="G480" s="12"/>
    </row>
    <row r="481" spans="7:7" x14ac:dyDescent="0.2">
      <c r="G481" s="12"/>
    </row>
    <row r="482" spans="7:7" x14ac:dyDescent="0.2">
      <c r="G482" s="12"/>
    </row>
    <row r="483" spans="7:7" x14ac:dyDescent="0.2">
      <c r="G483" s="12"/>
    </row>
    <row r="484" spans="7:7" x14ac:dyDescent="0.2">
      <c r="G484" s="12"/>
    </row>
    <row r="485" spans="7:7" x14ac:dyDescent="0.2">
      <c r="G485" s="12"/>
    </row>
    <row r="486" spans="7:7" x14ac:dyDescent="0.2">
      <c r="G486" s="12"/>
    </row>
    <row r="487" spans="7:7" x14ac:dyDescent="0.2">
      <c r="G487" s="12"/>
    </row>
    <row r="488" spans="7:7" x14ac:dyDescent="0.2">
      <c r="G488" s="12"/>
    </row>
    <row r="489" spans="7:7" x14ac:dyDescent="0.2">
      <c r="G48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Intro</vt:lpstr>
      <vt:lpstr>RO Analysis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Pydah</dc:creator>
  <cp:lastModifiedBy>Analysis_Server3</cp:lastModifiedBy>
  <dcterms:created xsi:type="dcterms:W3CDTF">2015-07-14T13:00:55Z</dcterms:created>
  <dcterms:modified xsi:type="dcterms:W3CDTF">2017-06-28T02:25:06Z</dcterms:modified>
</cp:coreProperties>
</file>