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vamseea\github\acma-projects\woodfibre\ctr-2\cal\"/>
    </mc:Choice>
  </mc:AlternateContent>
  <xr:revisionPtr revIDLastSave="0" documentId="13_ncr:1_{9A8A7B78-5CD5-4071-966B-0633A227566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Wood" sheetId="3" r:id="rId1"/>
    <sheet name="Sheet1" sheetId="1" r:id="rId2"/>
    <sheet name="Sheet2" sheetId="2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4" l="1"/>
  <c r="E30" i="4"/>
  <c r="C20" i="1"/>
  <c r="C7" i="3"/>
  <c r="C6" i="3"/>
  <c r="C21" i="1" s="1"/>
  <c r="C5" i="3"/>
  <c r="C4" i="3"/>
  <c r="C17" i="1" s="1"/>
  <c r="C3" i="3"/>
  <c r="E9" i="1"/>
  <c r="E7" i="1"/>
  <c r="E6" i="1"/>
  <c r="C16" i="1" l="1"/>
  <c r="C14" i="1"/>
  <c r="C18" i="1"/>
  <c r="C15" i="1"/>
  <c r="C19" i="1"/>
  <c r="C13" i="1"/>
</calcChain>
</file>

<file path=xl/sharedStrings.xml><?xml version="1.0" encoding="utf-8"?>
<sst xmlns="http://schemas.openxmlformats.org/spreadsheetml/2006/main" count="41" uniqueCount="30">
  <si>
    <t>m</t>
  </si>
  <si>
    <t>Anode Location on FST</t>
  </si>
  <si>
    <t>FST Drafts</t>
  </si>
  <si>
    <t>Min Loading Draft</t>
  </si>
  <si>
    <t>Max Loading Draft</t>
  </si>
  <si>
    <t>Above water</t>
  </si>
  <si>
    <t>Bottom shell anodes  Water Depth</t>
  </si>
  <si>
    <t>Side shell anodes - water depth</t>
  </si>
  <si>
    <t>Min</t>
  </si>
  <si>
    <t>Max</t>
  </si>
  <si>
    <t>Below water</t>
  </si>
  <si>
    <t>Sanility (ppt)</t>
  </si>
  <si>
    <t>ppt</t>
  </si>
  <si>
    <t>Depth (m)</t>
  </si>
  <si>
    <t>Bottom Shell Anodes - Max Depth</t>
  </si>
  <si>
    <t>Side Shell Anodes - MinDepth</t>
  </si>
  <si>
    <t>Side Shell Anodes - Max Depth</t>
  </si>
  <si>
    <t>Bottom Shell Anodes - Min Depth</t>
  </si>
  <si>
    <t>Resistivity (Ohm.m)</t>
  </si>
  <si>
    <t>Resistivity</t>
  </si>
  <si>
    <t xml:space="preserve"> Ohm.cm</t>
  </si>
  <si>
    <t xml:space="preserve"> Ohm.m</t>
  </si>
  <si>
    <t>Salinity</t>
  </si>
  <si>
    <t>Reference: course_notes_Appendix_A_Cathodic_Protection_Design.pdf</t>
  </si>
  <si>
    <t>Chlorinity, ppt</t>
  </si>
  <si>
    <t>Temperature, deg C</t>
  </si>
  <si>
    <t>Conductance (1/Ohm.1/cm</t>
  </si>
  <si>
    <t>ohm.cm</t>
  </si>
  <si>
    <t>Seawater Resistance</t>
  </si>
  <si>
    <t>ohm.m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</si>
</sst>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2" fontId="5" fillId="0" borderId="0" xfId="0" applyNumberFormat="1" applyFont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Typical Sanility with</a:t>
            </a:r>
            <a:r>
              <a:rPr lang="en-US" sz="1200" baseline="0"/>
              <a:t> Depth at Howe Sound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Sanility (ppt)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Sheet1!$B$13:$B$21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25</c:v>
                </c:pt>
                <c:pt idx="7">
                  <c:v>28</c:v>
                </c:pt>
                <c:pt idx="8">
                  <c:v>28</c:v>
                </c:pt>
              </c:numCache>
            </c:numRef>
          </c:xVal>
          <c:yVal>
            <c:numRef>
              <c:f>Sheet1!$A$13:$A$21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6-426C-8829-DD8DA3591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533792"/>
        <c:axId val="1495221920"/>
      </c:scatterChart>
      <c:valAx>
        <c:axId val="2595337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Salinity (ppt)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221920"/>
        <c:crossesAt val="-10"/>
        <c:crossBetween val="midCat"/>
      </c:valAx>
      <c:valAx>
        <c:axId val="1495221920"/>
        <c:scaling>
          <c:orientation val="maxMin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Depth Below MWL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Resistivity with</a:t>
            </a:r>
            <a:r>
              <a:rPr lang="en-US" sz="1200" baseline="0"/>
              <a:t> Depth at Howe Sound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Resistivity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Sheet1!$C$13:$C$21</c:f>
              <c:numCache>
                <c:formatCode>0.00</c:formatCode>
                <c:ptCount val="9"/>
                <c:pt idx="0">
                  <c:v>4.5772777777777787</c:v>
                </c:pt>
                <c:pt idx="1">
                  <c:v>4.0785555555555568</c:v>
                </c:pt>
                <c:pt idx="2">
                  <c:v>2.5823888888888895</c:v>
                </c:pt>
                <c:pt idx="3">
                  <c:v>2.0836666666666672</c:v>
                </c:pt>
                <c:pt idx="4">
                  <c:v>1.0862222222222231</c:v>
                </c:pt>
                <c:pt idx="5">
                  <c:v>0.58750000000000036</c:v>
                </c:pt>
                <c:pt idx="6">
                  <c:v>0.25469999999999998</c:v>
                </c:pt>
                <c:pt idx="7">
                  <c:v>0.23235</c:v>
                </c:pt>
                <c:pt idx="8">
                  <c:v>0.23235</c:v>
                </c:pt>
              </c:numCache>
            </c:numRef>
          </c:xVal>
          <c:yVal>
            <c:numRef>
              <c:f>Sheet1!$A$13:$A$21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4-44E1-BC7D-3B8D01460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533792"/>
        <c:axId val="1495221920"/>
      </c:scatterChart>
      <c:valAx>
        <c:axId val="2595337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Resistivity (Ohm.m)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221920"/>
        <c:crossesAt val="-10"/>
        <c:crossBetween val="midCat"/>
      </c:valAx>
      <c:valAx>
        <c:axId val="1495221920"/>
        <c:scaling>
          <c:orientation val="maxMin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Depth Below MWL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Typical Sanility with</a:t>
            </a:r>
            <a:r>
              <a:rPr lang="en-US" sz="1200" baseline="0"/>
              <a:t> Depth at Howe Sound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Sanility (ppt)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Sheet1!$B$13:$B$21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25</c:v>
                </c:pt>
                <c:pt idx="7">
                  <c:v>28</c:v>
                </c:pt>
                <c:pt idx="8">
                  <c:v>28</c:v>
                </c:pt>
              </c:numCache>
            </c:numRef>
          </c:xVal>
          <c:yVal>
            <c:numRef>
              <c:f>Sheet1!$A$13:$A$21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1-4549-8BD8-390C3B905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533792"/>
        <c:axId val="1495221920"/>
      </c:scatterChart>
      <c:valAx>
        <c:axId val="2595337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Salinity (ppt)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221920"/>
        <c:crossesAt val="-10"/>
        <c:crossBetween val="midCat"/>
      </c:valAx>
      <c:valAx>
        <c:axId val="1495221920"/>
        <c:scaling>
          <c:orientation val="maxMin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Depth Below MSL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379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8</xdr:row>
      <xdr:rowOff>161925</xdr:rowOff>
    </xdr:from>
    <xdr:to>
      <xdr:col>11</xdr:col>
      <xdr:colOff>39381</xdr:colOff>
      <xdr:row>24</xdr:row>
      <xdr:rowOff>176579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2A75F7-AD42-44AF-AD9B-CF3AB1859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152400</xdr:colOff>
      <xdr:row>9</xdr:row>
      <xdr:rowOff>0</xdr:rowOff>
    </xdr:from>
    <xdr:to>
      <xdr:col>17</xdr:col>
      <xdr:colOff>287031</xdr:colOff>
      <xdr:row>25</xdr:row>
      <xdr:rowOff>14654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2CCDF5-CF96-D32C-1D22-226FE03BC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271095</xdr:colOff>
      <xdr:row>0</xdr:row>
      <xdr:rowOff>0</xdr:rowOff>
    </xdr:from>
    <xdr:to>
      <xdr:col>20</xdr:col>
      <xdr:colOff>386490</xdr:colOff>
      <xdr:row>21</xdr:row>
      <xdr:rowOff>22860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79692E-294C-6F86-EABF-9867246D1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980" y="0"/>
          <a:ext cx="3764203" cy="402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388328</xdr:colOff>
      <xdr:row>1</xdr:row>
      <xdr:rowOff>29307</xdr:rowOff>
    </xdr:from>
    <xdr:to>
      <xdr:col>5</xdr:col>
      <xdr:colOff>534865</xdr:colOff>
      <xdr:row>18</xdr:row>
      <xdr:rowOff>43961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F324E6-59CC-41CF-9F22-07A2BF084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332458</xdr:colOff>
      <xdr:row>12</xdr:row>
      <xdr:rowOff>71438</xdr:rowOff>
    </xdr:from>
    <xdr:to>
      <xdr:col>6</xdr:col>
      <xdr:colOff>517921</xdr:colOff>
      <xdr:row>12</xdr:row>
      <xdr:rowOff>72812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351715D9-5AD2-9D03-91E6-DCE760C20A3F}"/>
            </a:ext>
          </a:extLst>
        </xdr:cNvPr>
        <xdr:cNvCxnSpPr/>
      </xdr:nvCxnSpPr>
      <xdr:spPr>
        <a:xfrm flipV="1">
          <a:off x="3368552" y="2357438"/>
          <a:ext cx="792682" cy="1374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327879</xdr:colOff>
      <xdr:row>8</xdr:row>
      <xdr:rowOff>150203</xdr:rowOff>
    </xdr:from>
    <xdr:to>
      <xdr:col>6</xdr:col>
      <xdr:colOff>481744</xdr:colOff>
      <xdr:row>8</xdr:row>
      <xdr:rowOff>157530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96A090E1-D111-24A6-5A4D-65DDBB256019}"/>
            </a:ext>
          </a:extLst>
        </xdr:cNvPr>
        <xdr:cNvCxnSpPr/>
      </xdr:nvCxnSpPr>
      <xdr:spPr>
        <a:xfrm flipV="1">
          <a:off x="3363973" y="1674203"/>
          <a:ext cx="761084" cy="7327"/>
        </a:xfrm>
        <a:prstGeom prst="line">
          <a:avLst/>
        </a:prstGeom>
        <a:ln w="28575">
          <a:solidFill>
            <a:schemeClr val="accent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271096</xdr:colOff>
      <xdr:row>5</xdr:row>
      <xdr:rowOff>175847</xdr:rowOff>
    </xdr:from>
    <xdr:to>
      <xdr:col>9</xdr:col>
      <xdr:colOff>549519</xdr:colOff>
      <xdr:row>14</xdr:row>
      <xdr:rowOff>51289</xdr:rowOff>
    </xdr:to>
    <xdr:sp macro="" textlink="">
      <xdr:nvSpPr>
        <xdr:cNvPr id="15" name="Arrow: Up 14">
          <a:extLst>
            <a:ext uri="{FF2B5EF4-FFF2-40B4-BE49-F238E27FC236}">
              <a16:creationId xmlns:a16="http://schemas.microsoft.com/office/drawing/2014/main" id="{E8BB1CCE-FD8E-C23A-2755-B905FDA09645}"/>
            </a:ext>
          </a:extLst>
        </xdr:cNvPr>
        <xdr:cNvSpPr/>
      </xdr:nvSpPr>
      <xdr:spPr>
        <a:xfrm>
          <a:off x="5956788" y="1128347"/>
          <a:ext cx="278423" cy="1589942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498231</xdr:colOff>
      <xdr:row>9</xdr:row>
      <xdr:rowOff>102577</xdr:rowOff>
    </xdr:from>
    <xdr:to>
      <xdr:col>11</xdr:col>
      <xdr:colOff>175846</xdr:colOff>
      <xdr:row>12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CDED7E9-899E-5C79-FADC-7BAC2E1C9ADC}"/>
            </a:ext>
          </a:extLst>
        </xdr:cNvPr>
        <xdr:cNvSpPr txBox="1"/>
      </xdr:nvSpPr>
      <xdr:spPr>
        <a:xfrm>
          <a:off x="6183923" y="1817077"/>
          <a:ext cx="893885" cy="4689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Decreasing Salinity</a:t>
          </a:r>
        </a:p>
      </xdr:txBody>
    </xdr:sp>
    <xdr:clientData/>
  </xdr:twoCellAnchor>
  <xdr:twoCellAnchor>
    <xdr:from>
      <xdr:col>11</xdr:col>
      <xdr:colOff>468922</xdr:colOff>
      <xdr:row>6</xdr:row>
      <xdr:rowOff>14656</xdr:rowOff>
    </xdr:from>
    <xdr:to>
      <xdr:col>12</xdr:col>
      <xdr:colOff>139211</xdr:colOff>
      <xdr:row>14</xdr:row>
      <xdr:rowOff>80598</xdr:rowOff>
    </xdr:to>
    <xdr:sp macro="" textlink="">
      <xdr:nvSpPr>
        <xdr:cNvPr id="17" name="Arrow: Up 16">
          <a:extLst>
            <a:ext uri="{FF2B5EF4-FFF2-40B4-BE49-F238E27FC236}">
              <a16:creationId xmlns:a16="http://schemas.microsoft.com/office/drawing/2014/main" id="{B41D4813-C93F-B1A4-9D7E-D922E8825102}"/>
            </a:ext>
          </a:extLst>
        </xdr:cNvPr>
        <xdr:cNvSpPr/>
      </xdr:nvSpPr>
      <xdr:spPr>
        <a:xfrm>
          <a:off x="7158403" y="1157656"/>
          <a:ext cx="278423" cy="1589942"/>
        </a:xfrm>
        <a:prstGeom prst="upArrow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446941</xdr:colOff>
      <xdr:row>8</xdr:row>
      <xdr:rowOff>139213</xdr:rowOff>
    </xdr:from>
    <xdr:to>
      <xdr:col>13</xdr:col>
      <xdr:colOff>124557</xdr:colOff>
      <xdr:row>12</xdr:row>
      <xdr:rowOff>117231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654481D3-B68B-1038-E832-994570B83A71}"/>
            </a:ext>
          </a:extLst>
        </xdr:cNvPr>
        <xdr:cNvSpPr txBox="1"/>
      </xdr:nvSpPr>
      <xdr:spPr>
        <a:xfrm>
          <a:off x="7136422" y="1663213"/>
          <a:ext cx="893885" cy="7400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C00000"/>
              </a:solidFill>
            </a:rPr>
            <a:t>Al Anode</a:t>
          </a:r>
          <a:r>
            <a:rPr lang="en-US" sz="1100" b="1" baseline="0">
              <a:solidFill>
                <a:srgbClr val="C00000"/>
              </a:solidFill>
            </a:rPr>
            <a:t> potentially going inert</a:t>
          </a:r>
          <a:endParaRPr lang="en-US" sz="1100" b="1">
            <a:solidFill>
              <a:srgbClr val="C00000"/>
            </a:solidFill>
          </a:endParaRPr>
        </a:p>
      </xdr:txBody>
    </xdr:sp>
    <xdr:clientData/>
  </xdr:twoCellAnchor>
  <xdr:twoCellAnchor>
    <xdr:from>
      <xdr:col>5</xdr:col>
      <xdr:colOff>350318</xdr:colOff>
      <xdr:row>9</xdr:row>
      <xdr:rowOff>160734</xdr:rowOff>
    </xdr:from>
    <xdr:to>
      <xdr:col>6</xdr:col>
      <xdr:colOff>529828</xdr:colOff>
      <xdr:row>9</xdr:row>
      <xdr:rowOff>176762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87AE10E7-2AE9-079C-1E4F-F0984E273EE0}"/>
            </a:ext>
          </a:extLst>
        </xdr:cNvPr>
        <xdr:cNvCxnSpPr/>
      </xdr:nvCxnSpPr>
      <xdr:spPr>
        <a:xfrm flipV="1">
          <a:off x="3386412" y="1875234"/>
          <a:ext cx="786729" cy="16028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339786</xdr:colOff>
      <xdr:row>10</xdr:row>
      <xdr:rowOff>127764</xdr:rowOff>
    </xdr:from>
    <xdr:to>
      <xdr:col>6</xdr:col>
      <xdr:colOff>493651</xdr:colOff>
      <xdr:row>10</xdr:row>
      <xdr:rowOff>135091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D58AB2F1-60C2-06D2-58B7-5832F654E753}"/>
            </a:ext>
          </a:extLst>
        </xdr:cNvPr>
        <xdr:cNvCxnSpPr/>
      </xdr:nvCxnSpPr>
      <xdr:spPr>
        <a:xfrm flipV="1">
          <a:off x="3375880" y="2032764"/>
          <a:ext cx="761084" cy="7327"/>
        </a:xfrm>
        <a:prstGeom prst="line">
          <a:avLst/>
        </a:prstGeom>
        <a:ln w="28575">
          <a:solidFill>
            <a:schemeClr val="accent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1CF04-7C10-4626-A112-00B0B1772517}">
  <dimension ref="A1:C7"/>
  <sheetViews>
    <sheetView zoomScale="70" zoomScaleNormal="70" workbookViewId="0">
      <selection activeCell="F23" sqref="F23"/>
    </sheetView>
  </sheetViews>
  <sheetFormatPr defaultRowHeight="15" x14ac:dyDescent="0.25"/>
  <cols>
    <col min="1" max="1" width="11.5703125" customWidth="1"/>
    <col min="2" max="3" width="10.85546875" customWidth="1"/>
  </cols>
  <sheetData>
    <row r="1" spans="1:3" x14ac:dyDescent="0.25">
      <c r="A1" s="8" t="s">
        <v>22</v>
      </c>
      <c r="B1" s="8" t="s">
        <v>19</v>
      </c>
      <c r="C1" s="8" t="s">
        <v>19</v>
      </c>
    </row>
    <row r="2" spans="1:3" x14ac:dyDescent="0.25">
      <c r="A2" s="12" t="s">
        <v>12</v>
      </c>
      <c r="B2" s="12" t="s">
        <v>20</v>
      </c>
      <c r="C2" s="12" t="s">
        <v>21</v>
      </c>
    </row>
    <row r="3" spans="1:3" x14ac:dyDescent="0.25">
      <c r="A3" s="9">
        <v>0.1</v>
      </c>
      <c r="B3" s="9">
        <v>4762</v>
      </c>
      <c r="C3" s="10">
        <f>B3*10^-2</f>
        <v>47.62</v>
      </c>
    </row>
    <row r="4" spans="1:3" x14ac:dyDescent="0.25">
      <c r="A4" s="9">
        <v>1</v>
      </c>
      <c r="B4" s="9">
        <v>507.6</v>
      </c>
      <c r="C4" s="10">
        <f t="shared" ref="C4:C7" si="0">B4*10^-2</f>
        <v>5.0760000000000005</v>
      </c>
    </row>
    <row r="5" spans="1:3" x14ac:dyDescent="0.25">
      <c r="A5" s="9">
        <v>10</v>
      </c>
      <c r="B5" s="9">
        <v>58.75</v>
      </c>
      <c r="C5" s="11">
        <f t="shared" si="0"/>
        <v>0.58750000000000002</v>
      </c>
    </row>
    <row r="6" spans="1:3" x14ac:dyDescent="0.25">
      <c r="A6" s="9">
        <v>25</v>
      </c>
      <c r="B6" s="9">
        <v>25.47</v>
      </c>
      <c r="C6" s="10">
        <f t="shared" si="0"/>
        <v>0.25469999999999998</v>
      </c>
    </row>
    <row r="7" spans="1:3" x14ac:dyDescent="0.25">
      <c r="A7" s="9">
        <v>31</v>
      </c>
      <c r="B7" s="9">
        <v>21</v>
      </c>
      <c r="C7" s="10">
        <f t="shared" si="0"/>
        <v>0.21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zoomScaleNormal="100" workbookViewId="0">
      <selection activeCell="D24" sqref="D24"/>
    </sheetView>
  </sheetViews>
  <sheetFormatPr defaultRowHeight="15" x14ac:dyDescent="0.25"/>
  <cols>
    <col min="2" max="2" width="33.7109375" customWidth="1"/>
    <col min="3" max="3" width="14.28515625" customWidth="1"/>
    <col min="4" max="4" width="12.7109375" customWidth="1"/>
  </cols>
  <sheetData>
    <row r="1" spans="1:6" x14ac:dyDescent="0.25">
      <c r="A1" t="s">
        <v>2</v>
      </c>
    </row>
    <row r="2" spans="1:6" x14ac:dyDescent="0.25">
      <c r="B2" t="s">
        <v>3</v>
      </c>
      <c r="D2" t="s">
        <v>0</v>
      </c>
      <c r="E2">
        <v>3.48</v>
      </c>
    </row>
    <row r="3" spans="1:6" x14ac:dyDescent="0.25">
      <c r="B3" t="s">
        <v>4</v>
      </c>
      <c r="D3" t="s">
        <v>0</v>
      </c>
      <c r="E3">
        <v>11</v>
      </c>
    </row>
    <row r="4" spans="1:6" x14ac:dyDescent="0.25">
      <c r="A4" t="s">
        <v>1</v>
      </c>
    </row>
    <row r="5" spans="1:6" x14ac:dyDescent="0.25">
      <c r="B5" t="s">
        <v>6</v>
      </c>
    </row>
    <row r="6" spans="1:6" x14ac:dyDescent="0.25">
      <c r="C6" t="s">
        <v>8</v>
      </c>
      <c r="D6" t="s">
        <v>0</v>
      </c>
      <c r="E6">
        <f>E2</f>
        <v>3.48</v>
      </c>
    </row>
    <row r="7" spans="1:6" x14ac:dyDescent="0.25">
      <c r="C7" t="s">
        <v>9</v>
      </c>
      <c r="D7" t="s">
        <v>0</v>
      </c>
      <c r="E7">
        <f>E3</f>
        <v>11</v>
      </c>
    </row>
    <row r="8" spans="1:6" x14ac:dyDescent="0.25">
      <c r="B8" t="s">
        <v>7</v>
      </c>
      <c r="C8" t="s">
        <v>8</v>
      </c>
      <c r="D8" t="s">
        <v>0</v>
      </c>
      <c r="E8">
        <v>-2</v>
      </c>
      <c r="F8" t="s">
        <v>5</v>
      </c>
    </row>
    <row r="9" spans="1:6" x14ac:dyDescent="0.25">
      <c r="C9" t="s">
        <v>9</v>
      </c>
      <c r="D9" t="s">
        <v>0</v>
      </c>
      <c r="E9">
        <f>E8+(E3-E2)</f>
        <v>5.52</v>
      </c>
      <c r="F9" t="s">
        <v>10</v>
      </c>
    </row>
    <row r="11" spans="1:6" x14ac:dyDescent="0.25">
      <c r="A11" t="s">
        <v>0</v>
      </c>
      <c r="B11" t="s">
        <v>12</v>
      </c>
    </row>
    <row r="12" spans="1:6" ht="30" x14ac:dyDescent="0.25">
      <c r="A12" t="s">
        <v>13</v>
      </c>
      <c r="B12" s="1" t="s">
        <v>11</v>
      </c>
      <c r="C12" s="5" t="s">
        <v>18</v>
      </c>
    </row>
    <row r="13" spans="1:6" x14ac:dyDescent="0.25">
      <c r="A13">
        <v>0</v>
      </c>
      <c r="B13">
        <v>2</v>
      </c>
      <c r="C13" s="6">
        <f xml:space="preserve"> _xlfn.FORECAST.LINEAR(B13, Wood!$C$4:$C$5,Wood!$A$4:$A$5)</f>
        <v>4.5772777777777787</v>
      </c>
    </row>
    <row r="14" spans="1:6" x14ac:dyDescent="0.25">
      <c r="A14">
        <v>1</v>
      </c>
      <c r="B14">
        <v>3</v>
      </c>
      <c r="C14" s="6">
        <f xml:space="preserve"> _xlfn.FORECAST.LINEAR(B14, Wood!$C$4:$C$5,Wood!$A$4:$A$5)</f>
        <v>4.0785555555555568</v>
      </c>
    </row>
    <row r="15" spans="1:6" x14ac:dyDescent="0.25">
      <c r="A15">
        <v>2</v>
      </c>
      <c r="B15">
        <v>6</v>
      </c>
      <c r="C15" s="6">
        <f xml:space="preserve"> _xlfn.FORECAST.LINEAR(B15, Wood!$C$4:$C$5,Wood!$A$4:$A$5)</f>
        <v>2.5823888888888895</v>
      </c>
    </row>
    <row r="16" spans="1:6" x14ac:dyDescent="0.25">
      <c r="A16">
        <v>3</v>
      </c>
      <c r="B16">
        <v>7</v>
      </c>
      <c r="C16" s="6">
        <f xml:space="preserve"> _xlfn.FORECAST.LINEAR(B16, Wood!$C$4:$C$5,Wood!$A$4:$A$5)</f>
        <v>2.0836666666666672</v>
      </c>
    </row>
    <row r="17" spans="1:3" x14ac:dyDescent="0.25">
      <c r="A17">
        <v>4</v>
      </c>
      <c r="B17">
        <v>9</v>
      </c>
      <c r="C17" s="6">
        <f xml:space="preserve"> _xlfn.FORECAST.LINEAR(B17, Wood!$C$4:$C$5,Wood!$A$4:$A$5)</f>
        <v>1.0862222222222231</v>
      </c>
    </row>
    <row r="18" spans="1:3" x14ac:dyDescent="0.25">
      <c r="A18">
        <v>5</v>
      </c>
      <c r="B18">
        <v>10</v>
      </c>
      <c r="C18" s="6">
        <f xml:space="preserve"> _xlfn.FORECAST.LINEAR(B18, Wood!$C$4:$C$5,Wood!$A$4:$A$5)</f>
        <v>0.58750000000000036</v>
      </c>
    </row>
    <row r="19" spans="1:3" x14ac:dyDescent="0.25">
      <c r="A19">
        <v>10</v>
      </c>
      <c r="B19">
        <v>25</v>
      </c>
      <c r="C19" s="7">
        <f xml:space="preserve"> _xlfn.FORECAST.LINEAR(B19, Wood!$C$6:$C$7,Wood!$A$6:$A$7)</f>
        <v>0.25469999999999998</v>
      </c>
    </row>
    <row r="20" spans="1:3" x14ac:dyDescent="0.25">
      <c r="A20">
        <v>15</v>
      </c>
      <c r="B20">
        <v>28</v>
      </c>
      <c r="C20" s="7">
        <f xml:space="preserve"> _xlfn.FORECAST.LINEAR(B20, Wood!$C$6:$C$7,Wood!$A$6:$A$7)</f>
        <v>0.23235</v>
      </c>
    </row>
    <row r="21" spans="1:3" x14ac:dyDescent="0.25">
      <c r="A21">
        <v>25</v>
      </c>
      <c r="B21">
        <v>28</v>
      </c>
      <c r="C21" s="7">
        <f xml:space="preserve"> _xlfn.FORECAST.LINEAR(B21, Wood!$C$6:$C$7,Wood!$A$6:$A$7)</f>
        <v>0.23235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FA320-6B9B-4633-B137-45CC497FAAE1}">
  <dimension ref="H9:H13"/>
  <sheetViews>
    <sheetView showGridLines="0" tabSelected="1" zoomScale="115" zoomScaleNormal="115" workbookViewId="0">
      <selection activeCell="F21" sqref="F21"/>
    </sheetView>
  </sheetViews>
  <sheetFormatPr defaultRowHeight="15" x14ac:dyDescent="0.25"/>
  <cols>
    <col min="8" max="8" width="12.28515625" style="2" customWidth="1"/>
  </cols>
  <sheetData>
    <row r="9" spans="8:8" x14ac:dyDescent="0.25">
      <c r="H9" s="3" t="s">
        <v>15</v>
      </c>
    </row>
    <row r="10" spans="8:8" x14ac:dyDescent="0.25">
      <c r="H10" s="4" t="s">
        <v>17</v>
      </c>
    </row>
    <row r="11" spans="8:8" x14ac:dyDescent="0.25">
      <c r="H11" s="3" t="s">
        <v>16</v>
      </c>
    </row>
    <row r="13" spans="8:8" x14ac:dyDescent="0.25">
      <c r="H13" s="4" t="s">
        <v>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D003B-3A7D-483A-B397-8BCA5628CF10}">
  <dimension ref="C1:I31"/>
  <sheetViews>
    <sheetView topLeftCell="A7" workbookViewId="0">
      <selection activeCell="E31" sqref="E31"/>
    </sheetView>
  </sheetViews>
  <sheetFormatPr defaultRowHeight="15" x14ac:dyDescent="0.25"/>
  <cols>
    <col min="3" max="3" width="13.85546875" customWidth="1"/>
  </cols>
  <sheetData>
    <row r="1" spans="3:9" x14ac:dyDescent="0.25">
      <c r="C1" s="1" t="s">
        <v>23</v>
      </c>
    </row>
    <row r="2" spans="3:9" x14ac:dyDescent="0.25">
      <c r="C2" s="1"/>
    </row>
    <row r="3" spans="3:9" x14ac:dyDescent="0.25">
      <c r="C3" s="1" t="s">
        <v>26</v>
      </c>
    </row>
    <row r="4" spans="3:9" x14ac:dyDescent="0.25">
      <c r="C4" t="s">
        <v>24</v>
      </c>
      <c r="D4" s="13" t="s">
        <v>25</v>
      </c>
      <c r="E4" s="13"/>
      <c r="F4" s="13"/>
      <c r="G4" s="13"/>
      <c r="H4" s="13"/>
      <c r="I4" s="13"/>
    </row>
    <row r="5" spans="3:9" x14ac:dyDescent="0.25">
      <c r="D5">
        <v>0</v>
      </c>
      <c r="E5">
        <v>5</v>
      </c>
      <c r="F5">
        <v>10</v>
      </c>
      <c r="G5">
        <v>15</v>
      </c>
      <c r="H5">
        <v>20</v>
      </c>
      <c r="I5">
        <v>30</v>
      </c>
    </row>
    <row r="6" spans="3:9" x14ac:dyDescent="0.25">
      <c r="C6">
        <v>1</v>
      </c>
      <c r="D6">
        <v>1.8389999999999999E-3</v>
      </c>
      <c r="E6">
        <v>2.134E-3</v>
      </c>
      <c r="F6">
        <v>2.4390000000000002E-3</v>
      </c>
      <c r="G6">
        <v>2.7629999999999998E-3</v>
      </c>
      <c r="H6">
        <v>3.091E-3</v>
      </c>
      <c r="I6">
        <v>3.431E-3</v>
      </c>
    </row>
    <row r="7" spans="3:9" x14ac:dyDescent="0.25">
      <c r="C7">
        <v>2</v>
      </c>
      <c r="D7">
        <v>3.5560000000000001E-3</v>
      </c>
      <c r="E7">
        <v>4.1250000000000002E-3</v>
      </c>
      <c r="F7">
        <v>4.7140000000000003E-3</v>
      </c>
      <c r="G7">
        <v>5.3379999999999999E-3</v>
      </c>
      <c r="H7">
        <v>5.9709999999999997E-3</v>
      </c>
      <c r="I7">
        <v>6.6280000000000002E-3</v>
      </c>
    </row>
    <row r="8" spans="3:9" x14ac:dyDescent="0.25">
      <c r="C8">
        <v>3</v>
      </c>
      <c r="D8">
        <v>5.1869999999999998E-3</v>
      </c>
      <c r="E8">
        <v>6.0159999999999996E-3</v>
      </c>
      <c r="F8">
        <v>6.8719999999999996E-3</v>
      </c>
      <c r="G8">
        <v>7.7780000000000002E-3</v>
      </c>
      <c r="H8">
        <v>8.7019999999999997E-3</v>
      </c>
      <c r="I8">
        <v>9.6579999999999999E-3</v>
      </c>
    </row>
    <row r="9" spans="3:9" x14ac:dyDescent="0.25">
      <c r="C9">
        <v>4</v>
      </c>
      <c r="D9">
        <v>6.7580000000000001E-3</v>
      </c>
      <c r="E9">
        <v>7.8449999999999995E-3</v>
      </c>
      <c r="F9">
        <v>8.9580000000000007E-3</v>
      </c>
      <c r="G9">
        <v>1.0133E-2</v>
      </c>
      <c r="H9">
        <v>1.1337E-2</v>
      </c>
      <c r="I9">
        <v>1.2583E-2</v>
      </c>
    </row>
    <row r="10" spans="3:9" x14ac:dyDescent="0.25">
      <c r="C10">
        <v>5</v>
      </c>
      <c r="D10">
        <v>8.3269999999999993E-3</v>
      </c>
      <c r="E10">
        <v>9.6530000000000001E-3</v>
      </c>
      <c r="F10">
        <v>1.1018999999999999E-2</v>
      </c>
      <c r="G10">
        <v>1.2459E-2</v>
      </c>
      <c r="H10">
        <v>1.3939E-2</v>
      </c>
      <c r="I10">
        <v>1.5471E-2</v>
      </c>
    </row>
    <row r="11" spans="3:9" x14ac:dyDescent="0.25">
      <c r="C11">
        <v>6</v>
      </c>
      <c r="D11">
        <v>9.8779999999999996E-3</v>
      </c>
      <c r="E11">
        <v>1.1443999999999999E-2</v>
      </c>
      <c r="F11">
        <v>1.3063E-2</v>
      </c>
      <c r="G11">
        <v>1.4758E-2</v>
      </c>
      <c r="H11">
        <v>1.6511999999999999E-2</v>
      </c>
      <c r="I11">
        <v>1.8324E-2</v>
      </c>
    </row>
    <row r="12" spans="3:9" x14ac:dyDescent="0.25">
      <c r="C12">
        <v>7</v>
      </c>
      <c r="D12">
        <v>1.1403999999999999E-2</v>
      </c>
      <c r="E12">
        <v>1.3202999999999999E-2</v>
      </c>
      <c r="F12">
        <v>1.5069000000000001E-2</v>
      </c>
      <c r="G12">
        <v>1.7014999999999999E-2</v>
      </c>
      <c r="H12">
        <v>1.9035E-2</v>
      </c>
      <c r="I12">
        <v>2.1121000000000001E-2</v>
      </c>
    </row>
    <row r="13" spans="3:9" x14ac:dyDescent="0.25">
      <c r="C13">
        <v>8</v>
      </c>
      <c r="D13">
        <v>1.2905E-2</v>
      </c>
      <c r="E13">
        <v>1.4933999999999999E-2</v>
      </c>
      <c r="F13">
        <v>1.7042000000000002E-2</v>
      </c>
      <c r="G13">
        <v>1.9234999999999999E-2</v>
      </c>
      <c r="H13">
        <v>2.1513999999999998E-2</v>
      </c>
      <c r="I13">
        <v>2.3868E-2</v>
      </c>
    </row>
    <row r="14" spans="3:9" x14ac:dyDescent="0.25">
      <c r="C14">
        <v>9</v>
      </c>
      <c r="D14">
        <v>1.4388E-2</v>
      </c>
      <c r="E14">
        <v>1.6641E-2</v>
      </c>
      <c r="F14">
        <v>1.8985999999999999E-2</v>
      </c>
      <c r="G14">
        <v>2.1423000000000001E-2</v>
      </c>
      <c r="H14">
        <v>2.3956999999999999E-2</v>
      </c>
      <c r="I14">
        <v>2.6572999999999999E-2</v>
      </c>
    </row>
    <row r="15" spans="3:9" x14ac:dyDescent="0.25">
      <c r="C15">
        <v>10</v>
      </c>
      <c r="D15">
        <v>1.5852000000000002E-2</v>
      </c>
      <c r="E15">
        <v>1.8329000000000002E-2</v>
      </c>
      <c r="F15">
        <v>2.0906000000000001E-2</v>
      </c>
      <c r="G15">
        <v>2.3584000000000001E-2</v>
      </c>
      <c r="H15">
        <v>2.6367000000000002E-2</v>
      </c>
      <c r="I15">
        <v>2.9242000000000001E-2</v>
      </c>
    </row>
    <row r="16" spans="3:9" x14ac:dyDescent="0.25">
      <c r="C16">
        <v>11</v>
      </c>
      <c r="D16">
        <v>1.7304E-2</v>
      </c>
      <c r="E16">
        <v>0.02</v>
      </c>
      <c r="F16">
        <v>2.2804000000000001E-2</v>
      </c>
      <c r="G16">
        <v>2.5721999999999998E-2</v>
      </c>
      <c r="H16">
        <v>2.8749E-2</v>
      </c>
      <c r="I16">
        <v>3.1878999999999998E-2</v>
      </c>
    </row>
    <row r="17" spans="3:9" x14ac:dyDescent="0.25">
      <c r="C17">
        <v>12</v>
      </c>
      <c r="D17">
        <v>1.8741000000000001E-2</v>
      </c>
      <c r="E17">
        <v>2.1655000000000001E-2</v>
      </c>
      <c r="F17">
        <v>2.4684000000000001E-2</v>
      </c>
      <c r="G17">
        <v>2.7841000000000001E-2</v>
      </c>
      <c r="H17">
        <v>3.1109000000000001E-2</v>
      </c>
      <c r="I17">
        <v>3.4488999999999999E-2</v>
      </c>
    </row>
    <row r="18" spans="3:9" x14ac:dyDescent="0.25">
      <c r="C18">
        <v>13</v>
      </c>
      <c r="D18">
        <v>2.0167000000000001E-2</v>
      </c>
      <c r="E18">
        <v>2.3296999999999998E-2</v>
      </c>
      <c r="F18">
        <v>2.6547999999999999E-2</v>
      </c>
      <c r="G18">
        <v>2.9940000000000001E-2</v>
      </c>
      <c r="H18">
        <v>3.3446999999999998E-2</v>
      </c>
      <c r="I18">
        <v>3.7074999999999997E-2</v>
      </c>
    </row>
    <row r="19" spans="3:9" x14ac:dyDescent="0.25">
      <c r="C19">
        <v>14</v>
      </c>
      <c r="D19">
        <v>2.1585E-2</v>
      </c>
      <c r="E19">
        <v>2.4929E-2</v>
      </c>
      <c r="F19">
        <v>2.8396999999999999E-2</v>
      </c>
      <c r="G19">
        <v>3.2023999999999997E-2</v>
      </c>
      <c r="H19">
        <v>3.5764999999999998E-2</v>
      </c>
      <c r="I19">
        <v>3.9638E-2</v>
      </c>
    </row>
    <row r="20" spans="3:9" x14ac:dyDescent="0.25">
      <c r="C20">
        <v>15</v>
      </c>
      <c r="D20">
        <v>2.2993E-2</v>
      </c>
      <c r="E20">
        <v>2.6547999999999999E-2</v>
      </c>
      <c r="F20">
        <v>3.0231000000000001E-2</v>
      </c>
      <c r="G20">
        <v>3.4090000000000002E-2</v>
      </c>
      <c r="H20">
        <v>3.8065000000000002E-2</v>
      </c>
      <c r="I20">
        <v>4.2180000000000002E-2</v>
      </c>
    </row>
    <row r="21" spans="3:9" x14ac:dyDescent="0.25">
      <c r="C21">
        <v>16</v>
      </c>
      <c r="D21">
        <v>2.4393000000000001E-2</v>
      </c>
      <c r="E21">
        <v>2.8156E-2</v>
      </c>
      <c r="F21">
        <v>3.2050000000000002E-2</v>
      </c>
      <c r="G21">
        <v>3.6138000000000003E-2</v>
      </c>
      <c r="H21">
        <v>4.0344999999999999E-2</v>
      </c>
      <c r="I21">
        <v>4.4700999999999998E-2</v>
      </c>
    </row>
    <row r="22" spans="3:9" x14ac:dyDescent="0.25">
      <c r="C22">
        <v>17</v>
      </c>
      <c r="D22">
        <v>2.5783E-2</v>
      </c>
      <c r="E22">
        <v>2.9753000000000002E-2</v>
      </c>
      <c r="F22">
        <v>3.3855000000000003E-2</v>
      </c>
      <c r="G22">
        <v>3.8168000000000001E-2</v>
      </c>
      <c r="H22">
        <v>4.2605999999999998E-2</v>
      </c>
      <c r="I22">
        <v>4.7201E-2</v>
      </c>
    </row>
    <row r="23" spans="3:9" x14ac:dyDescent="0.25">
      <c r="C23">
        <v>18</v>
      </c>
      <c r="D23">
        <v>2.7161999999999999E-2</v>
      </c>
      <c r="E23">
        <v>3.1336000000000003E-2</v>
      </c>
      <c r="F23">
        <v>3.5644000000000002E-2</v>
      </c>
      <c r="G23">
        <v>4.0176000000000003E-2</v>
      </c>
      <c r="H23">
        <v>4.4844000000000002E-2</v>
      </c>
      <c r="I23">
        <v>4.9676999999999999E-2</v>
      </c>
    </row>
    <row r="24" spans="3:9" x14ac:dyDescent="0.25">
      <c r="C24">
        <v>19</v>
      </c>
      <c r="D24">
        <v>2.853E-2</v>
      </c>
      <c r="E24">
        <v>3.2903000000000002E-2</v>
      </c>
      <c r="F24">
        <v>3.7414999999999997E-2</v>
      </c>
      <c r="G24">
        <v>4.2158000000000001E-2</v>
      </c>
      <c r="H24">
        <v>4.7058000000000003E-2</v>
      </c>
      <c r="I24">
        <v>5.2127E-2</v>
      </c>
    </row>
    <row r="25" spans="3:9" x14ac:dyDescent="0.25">
      <c r="C25">
        <v>20</v>
      </c>
      <c r="D25">
        <v>2.9884999999999998E-2</v>
      </c>
      <c r="E25">
        <v>3.4453999999999999E-2</v>
      </c>
      <c r="F25">
        <v>3.9167E-2</v>
      </c>
      <c r="G25">
        <v>4.4114E-2</v>
      </c>
      <c r="H25">
        <v>4.9248E-2</v>
      </c>
      <c r="I25">
        <v>5.4551000000000002E-2</v>
      </c>
    </row>
    <row r="26" spans="3:9" x14ac:dyDescent="0.25">
      <c r="C26">
        <v>21</v>
      </c>
      <c r="D26">
        <v>3.1227000000000001E-2</v>
      </c>
      <c r="E26">
        <v>3.5989E-2</v>
      </c>
      <c r="F26">
        <v>4.0899999999999999E-2</v>
      </c>
      <c r="G26">
        <v>4.6044000000000002E-2</v>
      </c>
      <c r="H26">
        <v>5.1414000000000001E-2</v>
      </c>
      <c r="I26">
        <v>5.6949E-2</v>
      </c>
    </row>
    <row r="27" spans="3:9" x14ac:dyDescent="0.25">
      <c r="C27" s="1">
        <v>22</v>
      </c>
      <c r="D27">
        <v>3.2556000000000002E-2</v>
      </c>
      <c r="E27">
        <v>3.7508E-2</v>
      </c>
      <c r="F27">
        <v>4.2613999999999999E-2</v>
      </c>
      <c r="G27">
        <v>4.7947999999999998E-2</v>
      </c>
      <c r="H27">
        <v>5.3555999999999999E-2</v>
      </c>
      <c r="I27">
        <v>5.9320999999999999E-2</v>
      </c>
    </row>
    <row r="30" spans="3:9" x14ac:dyDescent="0.25">
      <c r="C30" t="s">
        <v>28</v>
      </c>
      <c r="E30" s="1">
        <f>1/G27</f>
        <v>20.855927254525739</v>
      </c>
      <c r="G30" t="s">
        <v>27</v>
      </c>
    </row>
    <row r="31" spans="3:9" x14ac:dyDescent="0.25">
      <c r="C31" t="s">
        <v>28</v>
      </c>
      <c r="E31">
        <f>E30*10^-2</f>
        <v>0.20855927254525738</v>
      </c>
      <c r="G31" t="s">
        <v>29</v>
      </c>
    </row>
  </sheetData>
  <mergeCells count="1">
    <mergeCell ref="D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Wood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Vamsee Achanta</dc:creator>
  <cp:lastModifiedBy>Vamsee Achanta</cp:lastModifiedBy>
  <dcterms:created xsi:type="dcterms:W3CDTF">2015-06-05T18:17:20Z</dcterms:created>
  <dcterms:modified xsi:type="dcterms:W3CDTF">2024-04-04T16:46:11Z</dcterms:modified>
</cp:coreProperties>
</file>