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ll Fils\Thin Wall\"/>
    </mc:Choice>
  </mc:AlternateContent>
  <bookViews>
    <workbookView xWindow="720" yWindow="405" windowWidth="24240" windowHeight="13680" activeTab="2"/>
  </bookViews>
  <sheets>
    <sheet name="Intro" sheetId="2" r:id="rId1"/>
    <sheet name="Drawings" sheetId="4" r:id="rId2"/>
    <sheet name="Elipse Parmeters for Vari pipes" sheetId="12" r:id="rId3"/>
    <sheet name="Ovality" sheetId="14" r:id="rId4"/>
    <sheet name="Cross-sections42&quot;D &amp; 0.625t" sheetId="9" r:id="rId5"/>
    <sheet name="Ovality Sens 8 mm(D 42&quot;)" sheetId="7" r:id="rId6"/>
    <sheet name="Ovality Sens 6 mm(D 42&quot;)" sheetId="8" r:id="rId7"/>
    <sheet name="Cross-sections44&quot;D &amp; 0.625t" sheetId="3" r:id="rId8"/>
    <sheet name="Ovality Sens 8 mm (D 44&quot;)" sheetId="10" r:id="rId9"/>
    <sheet name="Ovality Sens 6 mm (D 44&quot;)" sheetId="11" r:id="rId10"/>
  </sheets>
  <calcPr calcId="152511"/>
</workbook>
</file>

<file path=xl/calcChain.xml><?xml version="1.0" encoding="utf-8"?>
<calcChain xmlns="http://schemas.openxmlformats.org/spreadsheetml/2006/main">
  <c r="C20" i="14" l="1"/>
  <c r="D6" i="14" l="1"/>
  <c r="I6" i="14" s="1"/>
  <c r="N6" i="14" s="1"/>
  <c r="E6" i="14"/>
  <c r="H6" i="14"/>
  <c r="M6" i="14" s="1"/>
  <c r="J6" i="14"/>
  <c r="K6" i="14"/>
  <c r="P6" i="14" s="1"/>
  <c r="O6" i="14"/>
  <c r="C7" i="14"/>
  <c r="D7" i="14" l="1"/>
  <c r="C8" i="14"/>
  <c r="G51" i="9"/>
  <c r="C9" i="14" l="1"/>
  <c r="D8" i="14"/>
  <c r="J7" i="14"/>
  <c r="O7" i="14" s="1"/>
  <c r="H7" i="14"/>
  <c r="M7" i="14" s="1"/>
  <c r="E7" i="14"/>
  <c r="K7" i="14"/>
  <c r="P7" i="14" s="1"/>
  <c r="I7" i="14"/>
  <c r="N7" i="14" s="1"/>
  <c r="B30" i="11"/>
  <c r="A68" i="11"/>
  <c r="A69" i="11" s="1"/>
  <c r="A70" i="11" s="1"/>
  <c r="A71" i="11" s="1"/>
  <c r="A72" i="11" s="1"/>
  <c r="A73" i="11" s="1"/>
  <c r="B24" i="11"/>
  <c r="B25" i="11" s="1"/>
  <c r="B19" i="11"/>
  <c r="B6" i="11"/>
  <c r="F68" i="11" s="1"/>
  <c r="A68" i="10"/>
  <c r="A69" i="10" s="1"/>
  <c r="B62" i="10"/>
  <c r="B25" i="10"/>
  <c r="B24" i="10"/>
  <c r="B19" i="10"/>
  <c r="B6" i="10"/>
  <c r="E68" i="10" s="1"/>
  <c r="B17" i="3"/>
  <c r="B12" i="3"/>
  <c r="A68" i="9"/>
  <c r="A69" i="9" s="1"/>
  <c r="A70" i="9" s="1"/>
  <c r="A71" i="9" s="1"/>
  <c r="B24" i="9"/>
  <c r="B25" i="9" s="1"/>
  <c r="B6" i="9"/>
  <c r="E8" i="14" l="1"/>
  <c r="K8" i="14"/>
  <c r="P8" i="14" s="1"/>
  <c r="I8" i="14"/>
  <c r="N8" i="14" s="1"/>
  <c r="H8" i="14"/>
  <c r="M8" i="14" s="1"/>
  <c r="J8" i="14"/>
  <c r="O8" i="14" s="1"/>
  <c r="C10" i="14"/>
  <c r="D9" i="14"/>
  <c r="F67" i="11"/>
  <c r="B7" i="11"/>
  <c r="E67" i="10"/>
  <c r="A74" i="11"/>
  <c r="E73" i="11"/>
  <c r="F69" i="11"/>
  <c r="F70" i="11"/>
  <c r="E72" i="11"/>
  <c r="F73" i="11"/>
  <c r="F72" i="11"/>
  <c r="B33" i="11"/>
  <c r="B34" i="11" s="1"/>
  <c r="B71" i="11" s="1"/>
  <c r="E71" i="11"/>
  <c r="B62" i="11"/>
  <c r="E67" i="11"/>
  <c r="E68" i="11"/>
  <c r="E69" i="11"/>
  <c r="E70" i="11"/>
  <c r="F71" i="11"/>
  <c r="E74" i="11"/>
  <c r="E69" i="10"/>
  <c r="A70" i="10"/>
  <c r="F67" i="10"/>
  <c r="F68" i="10"/>
  <c r="F69" i="10"/>
  <c r="F70" i="10"/>
  <c r="B7" i="10"/>
  <c r="B33" i="10" s="1"/>
  <c r="B34" i="10" s="1"/>
  <c r="A72" i="9"/>
  <c r="A73" i="9" s="1"/>
  <c r="A74" i="9" s="1"/>
  <c r="A75" i="9" s="1"/>
  <c r="A76" i="9" s="1"/>
  <c r="A77" i="9" s="1"/>
  <c r="A78" i="9" s="1"/>
  <c r="A79" i="9" s="1"/>
  <c r="A80" i="9" s="1"/>
  <c r="E71" i="9"/>
  <c r="E80" i="9"/>
  <c r="F77" i="9"/>
  <c r="E76" i="9"/>
  <c r="F73" i="9"/>
  <c r="E72" i="9"/>
  <c r="F69" i="9"/>
  <c r="F78" i="9"/>
  <c r="E77" i="9"/>
  <c r="F74" i="9"/>
  <c r="E73" i="9"/>
  <c r="F70" i="9"/>
  <c r="F68" i="9"/>
  <c r="F67" i="9"/>
  <c r="F79" i="9"/>
  <c r="E78" i="9"/>
  <c r="F75" i="9"/>
  <c r="E74" i="9"/>
  <c r="F71" i="9"/>
  <c r="E70" i="9"/>
  <c r="E69" i="9"/>
  <c r="E68" i="9"/>
  <c r="E67" i="9"/>
  <c r="B62" i="9"/>
  <c r="B7" i="9"/>
  <c r="F76" i="9"/>
  <c r="F72" i="9"/>
  <c r="E79" i="9"/>
  <c r="E75" i="9"/>
  <c r="H9" i="14" l="1"/>
  <c r="M9" i="14" s="1"/>
  <c r="I9" i="14"/>
  <c r="N9" i="14" s="1"/>
  <c r="J9" i="14"/>
  <c r="O9" i="14" s="1"/>
  <c r="E9" i="14"/>
  <c r="K9" i="14"/>
  <c r="P9" i="14" s="1"/>
  <c r="D10" i="14"/>
  <c r="C11" i="14"/>
  <c r="B12" i="11"/>
  <c r="B14" i="11" s="1"/>
  <c r="B28" i="11"/>
  <c r="B70" i="10"/>
  <c r="C70" i="10" s="1"/>
  <c r="B68" i="10"/>
  <c r="D71" i="11"/>
  <c r="C71" i="11"/>
  <c r="G71" i="11" s="1"/>
  <c r="B67" i="11"/>
  <c r="B70" i="11"/>
  <c r="B68" i="11"/>
  <c r="B69" i="11"/>
  <c r="B74" i="11"/>
  <c r="B72" i="11"/>
  <c r="B73" i="11"/>
  <c r="A75" i="11"/>
  <c r="F74" i="11"/>
  <c r="D70" i="10"/>
  <c r="B69" i="10"/>
  <c r="B67" i="10"/>
  <c r="A71" i="10"/>
  <c r="E70" i="10"/>
  <c r="D68" i="10"/>
  <c r="C68" i="10"/>
  <c r="B28" i="10"/>
  <c r="B30" i="10" s="1"/>
  <c r="B12" i="10"/>
  <c r="B14" i="10" s="1"/>
  <c r="B12" i="9"/>
  <c r="B14" i="9" s="1"/>
  <c r="B17" i="9"/>
  <c r="B19" i="9" s="1"/>
  <c r="B33" i="9" s="1"/>
  <c r="B34" i="9" s="1"/>
  <c r="B28" i="9"/>
  <c r="B30" i="9" s="1"/>
  <c r="A81" i="9"/>
  <c r="F80" i="9"/>
  <c r="A68" i="8"/>
  <c r="A69" i="8" s="1"/>
  <c r="B24" i="8"/>
  <c r="B25" i="8" s="1"/>
  <c r="B7" i="8"/>
  <c r="B12" i="8" s="1"/>
  <c r="B14" i="8" s="1"/>
  <c r="B6" i="8"/>
  <c r="E67" i="8" s="1"/>
  <c r="A68" i="7"/>
  <c r="A69" i="7" s="1"/>
  <c r="B24" i="7"/>
  <c r="B25" i="7" s="1"/>
  <c r="B6" i="7"/>
  <c r="F67" i="7" s="1"/>
  <c r="D11" i="14" l="1"/>
  <c r="C12" i="14"/>
  <c r="I10" i="14"/>
  <c r="N10" i="14" s="1"/>
  <c r="J10" i="14"/>
  <c r="O10" i="14" s="1"/>
  <c r="E10" i="14"/>
  <c r="K10" i="14"/>
  <c r="P10" i="14" s="1"/>
  <c r="H10" i="14"/>
  <c r="M10" i="14" s="1"/>
  <c r="D69" i="11"/>
  <c r="C69" i="11"/>
  <c r="G69" i="11" s="1"/>
  <c r="A76" i="11"/>
  <c r="E75" i="11"/>
  <c r="B75" i="11"/>
  <c r="F75" i="11"/>
  <c r="D68" i="11"/>
  <c r="C68" i="11"/>
  <c r="D67" i="11"/>
  <c r="C67" i="11"/>
  <c r="D73" i="11"/>
  <c r="C73" i="11"/>
  <c r="C72" i="11"/>
  <c r="D72" i="11"/>
  <c r="D74" i="11"/>
  <c r="C74" i="11"/>
  <c r="D70" i="11"/>
  <c r="C70" i="11"/>
  <c r="G70" i="11" s="1"/>
  <c r="G70" i="10"/>
  <c r="D69" i="10"/>
  <c r="C69" i="10"/>
  <c r="A72" i="10"/>
  <c r="F71" i="10"/>
  <c r="E71" i="10"/>
  <c r="G68" i="10"/>
  <c r="D67" i="10"/>
  <c r="C67" i="10"/>
  <c r="B71" i="10"/>
  <c r="A82" i="9"/>
  <c r="F81" i="9"/>
  <c r="E81" i="9"/>
  <c r="B76" i="9"/>
  <c r="B68" i="9"/>
  <c r="B78" i="9"/>
  <c r="B71" i="9"/>
  <c r="B73" i="9"/>
  <c r="B67" i="9"/>
  <c r="B82" i="9"/>
  <c r="B75" i="9"/>
  <c r="B77" i="9"/>
  <c r="B70" i="9"/>
  <c r="B79" i="9"/>
  <c r="B72" i="9"/>
  <c r="B80" i="9"/>
  <c r="B74" i="9"/>
  <c r="B81" i="9"/>
  <c r="B69" i="9"/>
  <c r="E68" i="7"/>
  <c r="E67" i="7"/>
  <c r="F68" i="7"/>
  <c r="B62" i="8"/>
  <c r="A70" i="8"/>
  <c r="E69" i="8"/>
  <c r="E68" i="8"/>
  <c r="B19" i="8"/>
  <c r="B33" i="8" s="1"/>
  <c r="B34" i="8" s="1"/>
  <c r="B69" i="8" s="1"/>
  <c r="B28" i="8"/>
  <c r="B30" i="8" s="1"/>
  <c r="F67" i="8"/>
  <c r="F68" i="8"/>
  <c r="F69" i="8"/>
  <c r="F70" i="8"/>
  <c r="A70" i="7"/>
  <c r="F69" i="7"/>
  <c r="E69" i="7"/>
  <c r="B7" i="7"/>
  <c r="B62" i="7"/>
  <c r="B25" i="3"/>
  <c r="B24" i="3"/>
  <c r="C13" i="14" l="1"/>
  <c r="D12" i="14"/>
  <c r="J11" i="14"/>
  <c r="O11" i="14" s="1"/>
  <c r="K11" i="14"/>
  <c r="P11" i="14" s="1"/>
  <c r="E11" i="14"/>
  <c r="H11" i="14"/>
  <c r="M11" i="14" s="1"/>
  <c r="I11" i="14"/>
  <c r="N11" i="14" s="1"/>
  <c r="G74" i="11"/>
  <c r="G73" i="11"/>
  <c r="G68" i="11"/>
  <c r="A77" i="11"/>
  <c r="F76" i="11"/>
  <c r="E76" i="11"/>
  <c r="B76" i="11"/>
  <c r="G67" i="11"/>
  <c r="G72" i="11"/>
  <c r="D75" i="11"/>
  <c r="C75" i="11"/>
  <c r="G75" i="11" s="1"/>
  <c r="A73" i="10"/>
  <c r="E72" i="10"/>
  <c r="F72" i="10"/>
  <c r="B72" i="10"/>
  <c r="G69" i="10"/>
  <c r="D71" i="10"/>
  <c r="C71" i="10"/>
  <c r="G71" i="10" s="1"/>
  <c r="G67" i="10"/>
  <c r="D79" i="9"/>
  <c r="C79" i="9"/>
  <c r="G79" i="9" s="1"/>
  <c r="D76" i="9"/>
  <c r="C76" i="9"/>
  <c r="G76" i="9" s="1"/>
  <c r="C69" i="9"/>
  <c r="D69" i="9"/>
  <c r="C74" i="9"/>
  <c r="D74" i="9"/>
  <c r="C70" i="9"/>
  <c r="D70" i="9"/>
  <c r="C78" i="9"/>
  <c r="D78" i="9"/>
  <c r="D81" i="9"/>
  <c r="C81" i="9"/>
  <c r="G81" i="9" s="1"/>
  <c r="D71" i="9"/>
  <c r="C71" i="9"/>
  <c r="G71" i="9" s="1"/>
  <c r="D72" i="9"/>
  <c r="C72" i="9"/>
  <c r="G72" i="9" s="1"/>
  <c r="C82" i="9"/>
  <c r="D82" i="9"/>
  <c r="C67" i="9"/>
  <c r="D67" i="9"/>
  <c r="D75" i="9"/>
  <c r="C75" i="9"/>
  <c r="G75" i="9" s="1"/>
  <c r="D80" i="9"/>
  <c r="C80" i="9"/>
  <c r="G80" i="9" s="1"/>
  <c r="D77" i="9"/>
  <c r="C77" i="9"/>
  <c r="G77" i="9" s="1"/>
  <c r="D73" i="9"/>
  <c r="C73" i="9"/>
  <c r="G73" i="9" s="1"/>
  <c r="C68" i="9"/>
  <c r="D68" i="9"/>
  <c r="A83" i="9"/>
  <c r="F82" i="9"/>
  <c r="E82" i="9"/>
  <c r="B67" i="8"/>
  <c r="C67" i="8" s="1"/>
  <c r="B70" i="8"/>
  <c r="D70" i="8" s="1"/>
  <c r="B68" i="8"/>
  <c r="D68" i="8" s="1"/>
  <c r="D69" i="8"/>
  <c r="C69" i="8"/>
  <c r="C68" i="8"/>
  <c r="A71" i="8"/>
  <c r="E70" i="8"/>
  <c r="A71" i="7"/>
  <c r="E70" i="7"/>
  <c r="F70" i="7"/>
  <c r="B12" i="7"/>
  <c r="B14" i="7" s="1"/>
  <c r="B19" i="7"/>
  <c r="B33" i="7" s="1"/>
  <c r="B34" i="7" s="1"/>
  <c r="B28" i="7"/>
  <c r="B30" i="7" s="1"/>
  <c r="A68" i="3"/>
  <c r="A69" i="3" s="1"/>
  <c r="B6" i="3"/>
  <c r="E12" i="14" l="1"/>
  <c r="K12" i="14"/>
  <c r="P12" i="14" s="1"/>
  <c r="H12" i="14"/>
  <c r="M12" i="14" s="1"/>
  <c r="I12" i="14"/>
  <c r="N12" i="14" s="1"/>
  <c r="J12" i="14"/>
  <c r="O12" i="14" s="1"/>
  <c r="C14" i="14"/>
  <c r="D13" i="14"/>
  <c r="C76" i="11"/>
  <c r="D76" i="11"/>
  <c r="A78" i="11"/>
  <c r="E77" i="11"/>
  <c r="F77" i="11"/>
  <c r="B77" i="11"/>
  <c r="A74" i="10"/>
  <c r="F73" i="10"/>
  <c r="E73" i="10"/>
  <c r="B73" i="10"/>
  <c r="D72" i="10"/>
  <c r="C72" i="10"/>
  <c r="G72" i="10" s="1"/>
  <c r="G68" i="9"/>
  <c r="G82" i="9"/>
  <c r="G78" i="9"/>
  <c r="G74" i="9"/>
  <c r="A84" i="9"/>
  <c r="E83" i="9"/>
  <c r="F83" i="9"/>
  <c r="B83" i="9"/>
  <c r="G67" i="9"/>
  <c r="G70" i="9"/>
  <c r="G69" i="9"/>
  <c r="C70" i="8"/>
  <c r="G69" i="8"/>
  <c r="D67" i="8"/>
  <c r="G67" i="8" s="1"/>
  <c r="G68" i="8"/>
  <c r="G70" i="8"/>
  <c r="E71" i="8"/>
  <c r="A72" i="8"/>
  <c r="F71" i="8"/>
  <c r="B71" i="8"/>
  <c r="B67" i="7"/>
  <c r="B68" i="7"/>
  <c r="B71" i="7"/>
  <c r="B69" i="7"/>
  <c r="B70" i="7"/>
  <c r="A72" i="7"/>
  <c r="F71" i="7"/>
  <c r="E71" i="7"/>
  <c r="E67" i="3"/>
  <c r="B62" i="3"/>
  <c r="F67" i="3"/>
  <c r="F68" i="3"/>
  <c r="F69" i="3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F109" i="3" s="1"/>
  <c r="E68" i="3"/>
  <c r="B7" i="3"/>
  <c r="E69" i="3"/>
  <c r="E77" i="3"/>
  <c r="D14" i="14" l="1"/>
  <c r="C15" i="14"/>
  <c r="H13" i="14"/>
  <c r="M13" i="14" s="1"/>
  <c r="I13" i="14"/>
  <c r="N13" i="14" s="1"/>
  <c r="J13" i="14"/>
  <c r="O13" i="14" s="1"/>
  <c r="K13" i="14"/>
  <c r="P13" i="14" s="1"/>
  <c r="E13" i="14"/>
  <c r="A79" i="11"/>
  <c r="F78" i="11"/>
  <c r="E78" i="11"/>
  <c r="B78" i="11"/>
  <c r="D77" i="11"/>
  <c r="C77" i="11"/>
  <c r="G76" i="11"/>
  <c r="A75" i="10"/>
  <c r="E74" i="10"/>
  <c r="F74" i="10"/>
  <c r="B74" i="10"/>
  <c r="C73" i="10"/>
  <c r="D73" i="10"/>
  <c r="A85" i="9"/>
  <c r="E84" i="9"/>
  <c r="F84" i="9"/>
  <c r="B84" i="9"/>
  <c r="D83" i="9"/>
  <c r="C83" i="9"/>
  <c r="B28" i="3"/>
  <c r="B30" i="3" s="1"/>
  <c r="B14" i="3"/>
  <c r="D71" i="8"/>
  <c r="C71" i="8"/>
  <c r="F72" i="8"/>
  <c r="E72" i="8"/>
  <c r="A73" i="8"/>
  <c r="B72" i="8"/>
  <c r="C70" i="7"/>
  <c r="D70" i="7"/>
  <c r="C67" i="7"/>
  <c r="D67" i="7"/>
  <c r="C69" i="7"/>
  <c r="D69" i="7"/>
  <c r="C68" i="7"/>
  <c r="D68" i="7"/>
  <c r="A73" i="7"/>
  <c r="E72" i="7"/>
  <c r="F72" i="7"/>
  <c r="B72" i="7"/>
  <c r="D71" i="7"/>
  <c r="C71" i="7"/>
  <c r="G71" i="7" s="1"/>
  <c r="E108" i="3"/>
  <c r="F103" i="3"/>
  <c r="F93" i="3"/>
  <c r="F82" i="3"/>
  <c r="E93" i="3"/>
  <c r="B19" i="3"/>
  <c r="F92" i="3"/>
  <c r="E109" i="3"/>
  <c r="E92" i="3"/>
  <c r="F108" i="3"/>
  <c r="E85" i="3"/>
  <c r="E101" i="3"/>
  <c r="E84" i="3"/>
  <c r="E100" i="3"/>
  <c r="F98" i="3"/>
  <c r="E72" i="3"/>
  <c r="F89" i="3"/>
  <c r="F74" i="3"/>
  <c r="F107" i="3"/>
  <c r="F104" i="3"/>
  <c r="E75" i="3"/>
  <c r="E87" i="3"/>
  <c r="E103" i="3"/>
  <c r="E86" i="3"/>
  <c r="E102" i="3"/>
  <c r="F94" i="3"/>
  <c r="E70" i="3"/>
  <c r="F71" i="3"/>
  <c r="A110" i="3"/>
  <c r="A111" i="3" s="1"/>
  <c r="E111" i="3" s="1"/>
  <c r="F76" i="3"/>
  <c r="F88" i="3"/>
  <c r="E79" i="3"/>
  <c r="E95" i="3"/>
  <c r="E78" i="3"/>
  <c r="E94" i="3"/>
  <c r="F78" i="3"/>
  <c r="F97" i="3"/>
  <c r="F79" i="3"/>
  <c r="F73" i="3"/>
  <c r="F100" i="3"/>
  <c r="F84" i="3"/>
  <c r="E73" i="3"/>
  <c r="E81" i="3"/>
  <c r="E89" i="3"/>
  <c r="E97" i="3"/>
  <c r="E105" i="3"/>
  <c r="E80" i="3"/>
  <c r="E88" i="3"/>
  <c r="E96" i="3"/>
  <c r="E104" i="3"/>
  <c r="F106" i="3"/>
  <c r="F90" i="3"/>
  <c r="E76" i="3"/>
  <c r="F81" i="3"/>
  <c r="F95" i="3"/>
  <c r="F70" i="3"/>
  <c r="F85" i="3"/>
  <c r="F99" i="3"/>
  <c r="F72" i="3"/>
  <c r="F96" i="3"/>
  <c r="F80" i="3"/>
  <c r="E71" i="3"/>
  <c r="E83" i="3"/>
  <c r="E91" i="3"/>
  <c r="E99" i="3"/>
  <c r="E107" i="3"/>
  <c r="E82" i="3"/>
  <c r="E90" i="3"/>
  <c r="E98" i="3"/>
  <c r="E106" i="3"/>
  <c r="F102" i="3"/>
  <c r="F86" i="3"/>
  <c r="E74" i="3"/>
  <c r="F105" i="3"/>
  <c r="F75" i="3"/>
  <c r="F87" i="3"/>
  <c r="F77" i="3"/>
  <c r="F91" i="3"/>
  <c r="F101" i="3"/>
  <c r="F83" i="3"/>
  <c r="A112" i="3"/>
  <c r="D15" i="14" l="1"/>
  <c r="C16" i="14"/>
  <c r="I14" i="14"/>
  <c r="N14" i="14" s="1"/>
  <c r="J14" i="14"/>
  <c r="O14" i="14" s="1"/>
  <c r="E14" i="14"/>
  <c r="H14" i="14"/>
  <c r="M14" i="14" s="1"/>
  <c r="K14" i="14"/>
  <c r="P14" i="14" s="1"/>
  <c r="D78" i="11"/>
  <c r="C78" i="11"/>
  <c r="G77" i="11"/>
  <c r="A80" i="11"/>
  <c r="E79" i="11"/>
  <c r="B79" i="11"/>
  <c r="F79" i="11"/>
  <c r="D74" i="10"/>
  <c r="C74" i="10"/>
  <c r="G73" i="10"/>
  <c r="A76" i="10"/>
  <c r="F75" i="10"/>
  <c r="E75" i="10"/>
  <c r="B75" i="10"/>
  <c r="B33" i="3"/>
  <c r="B34" i="3" s="1"/>
  <c r="G83" i="9"/>
  <c r="A86" i="9"/>
  <c r="F85" i="9"/>
  <c r="E85" i="9"/>
  <c r="B85" i="9"/>
  <c r="D84" i="9"/>
  <c r="C84" i="9"/>
  <c r="G68" i="7"/>
  <c r="G71" i="8"/>
  <c r="D72" i="8"/>
  <c r="C72" i="8"/>
  <c r="G72" i="8" s="1"/>
  <c r="F73" i="8"/>
  <c r="A74" i="8"/>
  <c r="E73" i="8"/>
  <c r="B73" i="8"/>
  <c r="G67" i="7"/>
  <c r="A74" i="7"/>
  <c r="E73" i="7"/>
  <c r="F73" i="7"/>
  <c r="B73" i="7"/>
  <c r="G69" i="7"/>
  <c r="G70" i="7"/>
  <c r="C72" i="7"/>
  <c r="D72" i="7"/>
  <c r="F110" i="3"/>
  <c r="E110" i="3"/>
  <c r="F111" i="3"/>
  <c r="A113" i="3"/>
  <c r="E112" i="3"/>
  <c r="F112" i="3"/>
  <c r="C17" i="14" l="1"/>
  <c r="D16" i="14"/>
  <c r="J15" i="14"/>
  <c r="O15" i="14" s="1"/>
  <c r="K15" i="14"/>
  <c r="P15" i="14" s="1"/>
  <c r="E15" i="14"/>
  <c r="H15" i="14"/>
  <c r="M15" i="14" s="1"/>
  <c r="I15" i="14"/>
  <c r="N15" i="14" s="1"/>
  <c r="G78" i="11"/>
  <c r="D79" i="11"/>
  <c r="C79" i="11"/>
  <c r="A81" i="11"/>
  <c r="F80" i="11"/>
  <c r="E80" i="11"/>
  <c r="B80" i="11"/>
  <c r="A77" i="10"/>
  <c r="E76" i="10"/>
  <c r="F76" i="10"/>
  <c r="B76" i="10"/>
  <c r="D75" i="10"/>
  <c r="C75" i="10"/>
  <c r="G74" i="10"/>
  <c r="B84" i="3"/>
  <c r="C84" i="3" s="1"/>
  <c r="B109" i="3"/>
  <c r="D109" i="3" s="1"/>
  <c r="B104" i="3"/>
  <c r="C104" i="3" s="1"/>
  <c r="B94" i="3"/>
  <c r="D94" i="3" s="1"/>
  <c r="B75" i="3"/>
  <c r="C75" i="3" s="1"/>
  <c r="B79" i="3"/>
  <c r="C79" i="3" s="1"/>
  <c r="B68" i="3"/>
  <c r="C68" i="3" s="1"/>
  <c r="B72" i="3"/>
  <c r="B91" i="3"/>
  <c r="C91" i="3" s="1"/>
  <c r="B95" i="3"/>
  <c r="D95" i="3" s="1"/>
  <c r="B96" i="3"/>
  <c r="D96" i="3" s="1"/>
  <c r="B112" i="3"/>
  <c r="C112" i="3" s="1"/>
  <c r="B108" i="3"/>
  <c r="C108" i="3" s="1"/>
  <c r="B106" i="3"/>
  <c r="B73" i="3"/>
  <c r="D73" i="3" s="1"/>
  <c r="B77" i="3"/>
  <c r="B97" i="3"/>
  <c r="B81" i="3"/>
  <c r="C81" i="3" s="1"/>
  <c r="B99" i="3"/>
  <c r="D99" i="3" s="1"/>
  <c r="B76" i="3"/>
  <c r="D76" i="3" s="1"/>
  <c r="B67" i="3"/>
  <c r="B105" i="3"/>
  <c r="C105" i="3" s="1"/>
  <c r="B102" i="3"/>
  <c r="D102" i="3" s="1"/>
  <c r="B85" i="3"/>
  <c r="D85" i="3" s="1"/>
  <c r="B83" i="3"/>
  <c r="B100" i="3"/>
  <c r="B88" i="3"/>
  <c r="B92" i="3"/>
  <c r="C92" i="3" s="1"/>
  <c r="B71" i="3"/>
  <c r="C71" i="3" s="1"/>
  <c r="B69" i="3"/>
  <c r="B90" i="3"/>
  <c r="B101" i="3"/>
  <c r="D101" i="3" s="1"/>
  <c r="B78" i="3"/>
  <c r="C78" i="3" s="1"/>
  <c r="B82" i="3"/>
  <c r="B89" i="3"/>
  <c r="D89" i="3" s="1"/>
  <c r="B98" i="3"/>
  <c r="D98" i="3" s="1"/>
  <c r="B103" i="3"/>
  <c r="D103" i="3" s="1"/>
  <c r="B86" i="3"/>
  <c r="B107" i="3"/>
  <c r="C107" i="3" s="1"/>
  <c r="B70" i="3"/>
  <c r="D70" i="3" s="1"/>
  <c r="B87" i="3"/>
  <c r="B111" i="3"/>
  <c r="D111" i="3" s="1"/>
  <c r="B110" i="3"/>
  <c r="C110" i="3" s="1"/>
  <c r="B93" i="3"/>
  <c r="C93" i="3" s="1"/>
  <c r="B74" i="3"/>
  <c r="D74" i="3" s="1"/>
  <c r="B80" i="3"/>
  <c r="D80" i="3" s="1"/>
  <c r="A87" i="9"/>
  <c r="F86" i="9"/>
  <c r="E86" i="9"/>
  <c r="B86" i="9"/>
  <c r="C85" i="9"/>
  <c r="D85" i="9"/>
  <c r="G84" i="9"/>
  <c r="C73" i="8"/>
  <c r="D73" i="8"/>
  <c r="A75" i="8"/>
  <c r="E74" i="8"/>
  <c r="F74" i="8"/>
  <c r="B74" i="8"/>
  <c r="A75" i="7"/>
  <c r="F74" i="7"/>
  <c r="E74" i="7"/>
  <c r="B74" i="7"/>
  <c r="C73" i="7"/>
  <c r="D73" i="7"/>
  <c r="G72" i="7"/>
  <c r="D81" i="3"/>
  <c r="G81" i="3" s="1"/>
  <c r="C99" i="3"/>
  <c r="G99" i="3" s="1"/>
  <c r="C73" i="3"/>
  <c r="G73" i="3" s="1"/>
  <c r="D71" i="3"/>
  <c r="G71" i="3" s="1"/>
  <c r="D78" i="3"/>
  <c r="G78" i="3" s="1"/>
  <c r="C111" i="3"/>
  <c r="G111" i="3" s="1"/>
  <c r="C109" i="3"/>
  <c r="G109" i="3" s="1"/>
  <c r="D84" i="3"/>
  <c r="G84" i="3" s="1"/>
  <c r="D105" i="3"/>
  <c r="G105" i="3" s="1"/>
  <c r="C89" i="3"/>
  <c r="D108" i="3"/>
  <c r="G108" i="3" s="1"/>
  <c r="D68" i="3"/>
  <c r="G68" i="3" s="1"/>
  <c r="C98" i="3"/>
  <c r="G98" i="3" s="1"/>
  <c r="D75" i="3"/>
  <c r="G75" i="3" s="1"/>
  <c r="D91" i="3"/>
  <c r="G91" i="3" s="1"/>
  <c r="D110" i="3"/>
  <c r="G110" i="3" s="1"/>
  <c r="D79" i="3"/>
  <c r="G79" i="3" s="1"/>
  <c r="C103" i="3"/>
  <c r="G103" i="3" s="1"/>
  <c r="D92" i="3"/>
  <c r="G92" i="3" s="1"/>
  <c r="C74" i="3"/>
  <c r="G74" i="3" s="1"/>
  <c r="D106" i="3"/>
  <c r="C106" i="3"/>
  <c r="C80" i="3"/>
  <c r="G80" i="3" s="1"/>
  <c r="C95" i="3"/>
  <c r="G95" i="3" s="1"/>
  <c r="D87" i="3"/>
  <c r="C87" i="3"/>
  <c r="C86" i="3"/>
  <c r="D86" i="3"/>
  <c r="D112" i="3"/>
  <c r="A114" i="3"/>
  <c r="F113" i="3"/>
  <c r="E113" i="3"/>
  <c r="B113" i="3"/>
  <c r="E16" i="14" l="1"/>
  <c r="K16" i="14"/>
  <c r="P16" i="14" s="1"/>
  <c r="H16" i="14"/>
  <c r="M16" i="14" s="1"/>
  <c r="I16" i="14"/>
  <c r="N16" i="14" s="1"/>
  <c r="J16" i="14"/>
  <c r="O16" i="14" s="1"/>
  <c r="C18" i="14"/>
  <c r="D17" i="14"/>
  <c r="G75" i="10"/>
  <c r="A82" i="11"/>
  <c r="E81" i="11"/>
  <c r="F81" i="11"/>
  <c r="B81" i="11"/>
  <c r="C80" i="11"/>
  <c r="D80" i="11"/>
  <c r="G79" i="11"/>
  <c r="D76" i="10"/>
  <c r="C76" i="10"/>
  <c r="A78" i="10"/>
  <c r="E77" i="10"/>
  <c r="F77" i="10"/>
  <c r="B77" i="10"/>
  <c r="C76" i="3"/>
  <c r="G76" i="3" s="1"/>
  <c r="C70" i="3"/>
  <c r="G70" i="3" s="1"/>
  <c r="D104" i="3"/>
  <c r="G104" i="3" s="1"/>
  <c r="D82" i="3"/>
  <c r="C82" i="3"/>
  <c r="G82" i="3" s="1"/>
  <c r="D69" i="3"/>
  <c r="C69" i="3"/>
  <c r="D100" i="3"/>
  <c r="C100" i="3"/>
  <c r="G100" i="3" s="1"/>
  <c r="D77" i="3"/>
  <c r="C77" i="3"/>
  <c r="D72" i="3"/>
  <c r="C72" i="3"/>
  <c r="G72" i="3" s="1"/>
  <c r="C85" i="3"/>
  <c r="G85" i="3" s="1"/>
  <c r="C90" i="3"/>
  <c r="D90" i="3"/>
  <c r="G90" i="3" s="1"/>
  <c r="C88" i="3"/>
  <c r="D88" i="3"/>
  <c r="G88" i="3" s="1"/>
  <c r="C94" i="3"/>
  <c r="G94" i="3" s="1"/>
  <c r="C101" i="3"/>
  <c r="G101" i="3" s="1"/>
  <c r="C96" i="3"/>
  <c r="G96" i="3" s="1"/>
  <c r="D93" i="3"/>
  <c r="G93" i="3" s="1"/>
  <c r="C102" i="3"/>
  <c r="G102" i="3" s="1"/>
  <c r="D107" i="3"/>
  <c r="G107" i="3" s="1"/>
  <c r="D83" i="3"/>
  <c r="C83" i="3"/>
  <c r="G83" i="3" s="1"/>
  <c r="C67" i="3"/>
  <c r="D67" i="3"/>
  <c r="C97" i="3"/>
  <c r="D97" i="3"/>
  <c r="G97" i="3" s="1"/>
  <c r="G85" i="9"/>
  <c r="A88" i="9"/>
  <c r="E87" i="9"/>
  <c r="F87" i="9"/>
  <c r="B87" i="9"/>
  <c r="C86" i="9"/>
  <c r="D86" i="9"/>
  <c r="G87" i="3"/>
  <c r="E75" i="8"/>
  <c r="A76" i="8"/>
  <c r="F75" i="8"/>
  <c r="B75" i="8"/>
  <c r="G73" i="8"/>
  <c r="D74" i="8"/>
  <c r="C74" i="8"/>
  <c r="C74" i="7"/>
  <c r="D74" i="7"/>
  <c r="G73" i="7"/>
  <c r="A76" i="7"/>
  <c r="E75" i="7"/>
  <c r="F75" i="7"/>
  <c r="B75" i="7"/>
  <c r="G89" i="3"/>
  <c r="G106" i="3"/>
  <c r="G86" i="3"/>
  <c r="G112" i="3"/>
  <c r="D113" i="3"/>
  <c r="C113" i="3"/>
  <c r="A115" i="3"/>
  <c r="E114" i="3"/>
  <c r="F114" i="3"/>
  <c r="B114" i="3"/>
  <c r="H17" i="14" l="1"/>
  <c r="M17" i="14" s="1"/>
  <c r="I17" i="14"/>
  <c r="N17" i="14" s="1"/>
  <c r="E17" i="14"/>
  <c r="J17" i="14"/>
  <c r="O17" i="14" s="1"/>
  <c r="K17" i="14"/>
  <c r="P17" i="14" s="1"/>
  <c r="D18" i="14"/>
  <c r="C19" i="14"/>
  <c r="G80" i="11"/>
  <c r="F82" i="11"/>
  <c r="A83" i="11"/>
  <c r="E82" i="11"/>
  <c r="B82" i="11"/>
  <c r="D81" i="11"/>
  <c r="C81" i="11"/>
  <c r="C77" i="10"/>
  <c r="G77" i="10" s="1"/>
  <c r="D77" i="10"/>
  <c r="G76" i="10"/>
  <c r="A79" i="10"/>
  <c r="E78" i="10"/>
  <c r="F78" i="10"/>
  <c r="B78" i="10"/>
  <c r="G67" i="3"/>
  <c r="G77" i="3"/>
  <c r="G69" i="3"/>
  <c r="G86" i="9"/>
  <c r="A89" i="9"/>
  <c r="E88" i="9"/>
  <c r="F88" i="9"/>
  <c r="B88" i="9"/>
  <c r="D87" i="9"/>
  <c r="C87" i="9"/>
  <c r="G87" i="9" s="1"/>
  <c r="G74" i="8"/>
  <c r="F76" i="8"/>
  <c r="E76" i="8"/>
  <c r="A77" i="8"/>
  <c r="B76" i="8"/>
  <c r="D75" i="8"/>
  <c r="C75" i="8"/>
  <c r="D75" i="7"/>
  <c r="C75" i="7"/>
  <c r="A77" i="7"/>
  <c r="E76" i="7"/>
  <c r="F76" i="7"/>
  <c r="B76" i="7"/>
  <c r="G74" i="7"/>
  <c r="G113" i="3"/>
  <c r="A116" i="3"/>
  <c r="F115" i="3"/>
  <c r="E115" i="3"/>
  <c r="B115" i="3"/>
  <c r="D114" i="3"/>
  <c r="C114" i="3"/>
  <c r="I18" i="14" l="1"/>
  <c r="N18" i="14" s="1"/>
  <c r="J18" i="14"/>
  <c r="O18" i="14" s="1"/>
  <c r="K18" i="14"/>
  <c r="P18" i="14" s="1"/>
  <c r="E18" i="14"/>
  <c r="H18" i="14"/>
  <c r="M18" i="14" s="1"/>
  <c r="D19" i="14"/>
  <c r="G81" i="11"/>
  <c r="A84" i="11"/>
  <c r="E83" i="11"/>
  <c r="B83" i="11"/>
  <c r="F83" i="11"/>
  <c r="D82" i="11"/>
  <c r="C82" i="11"/>
  <c r="G82" i="11" s="1"/>
  <c r="D78" i="10"/>
  <c r="C78" i="10"/>
  <c r="A80" i="10"/>
  <c r="F79" i="10"/>
  <c r="E79" i="10"/>
  <c r="B79" i="10"/>
  <c r="D88" i="9"/>
  <c r="C88" i="9"/>
  <c r="G88" i="9" s="1"/>
  <c r="A90" i="9"/>
  <c r="F89" i="9"/>
  <c r="E89" i="9"/>
  <c r="B89" i="9"/>
  <c r="G75" i="8"/>
  <c r="D76" i="8"/>
  <c r="C76" i="8"/>
  <c r="F77" i="8"/>
  <c r="A78" i="8"/>
  <c r="E77" i="8"/>
  <c r="B77" i="8"/>
  <c r="D76" i="7"/>
  <c r="C76" i="7"/>
  <c r="G75" i="7"/>
  <c r="A78" i="7"/>
  <c r="E77" i="7"/>
  <c r="F77" i="7"/>
  <c r="B77" i="7"/>
  <c r="G114" i="3"/>
  <c r="A117" i="3"/>
  <c r="F116" i="3"/>
  <c r="E116" i="3"/>
  <c r="B116" i="3"/>
  <c r="D115" i="3"/>
  <c r="C115" i="3"/>
  <c r="J19" i="14" l="1"/>
  <c r="O19" i="14" s="1"/>
  <c r="E19" i="14"/>
  <c r="K19" i="14"/>
  <c r="P19" i="14" s="1"/>
  <c r="H19" i="14"/>
  <c r="M19" i="14" s="1"/>
  <c r="I19" i="14"/>
  <c r="N19" i="14" s="1"/>
  <c r="C21" i="14"/>
  <c r="D20" i="14"/>
  <c r="G78" i="10"/>
  <c r="A85" i="11"/>
  <c r="E84" i="11"/>
  <c r="B84" i="11"/>
  <c r="F84" i="11"/>
  <c r="D83" i="11"/>
  <c r="C83" i="11"/>
  <c r="G83" i="11" s="1"/>
  <c r="D79" i="10"/>
  <c r="C79" i="10"/>
  <c r="A81" i="10"/>
  <c r="E80" i="10"/>
  <c r="F80" i="10"/>
  <c r="B80" i="10"/>
  <c r="C89" i="9"/>
  <c r="G89" i="9" s="1"/>
  <c r="D89" i="9"/>
  <c r="A91" i="9"/>
  <c r="F90" i="9"/>
  <c r="E90" i="9"/>
  <c r="B90" i="9"/>
  <c r="G76" i="7"/>
  <c r="G76" i="8"/>
  <c r="A79" i="8"/>
  <c r="E78" i="8"/>
  <c r="F78" i="8"/>
  <c r="B78" i="8"/>
  <c r="C77" i="8"/>
  <c r="D77" i="8"/>
  <c r="A79" i="7"/>
  <c r="E78" i="7"/>
  <c r="F78" i="7"/>
  <c r="B78" i="7"/>
  <c r="C77" i="7"/>
  <c r="D77" i="7"/>
  <c r="G115" i="3"/>
  <c r="A118" i="3"/>
  <c r="F117" i="3"/>
  <c r="E117" i="3"/>
  <c r="B117" i="3"/>
  <c r="C116" i="3"/>
  <c r="D116" i="3"/>
  <c r="E20" i="14" l="1"/>
  <c r="K20" i="14"/>
  <c r="P20" i="14" s="1"/>
  <c r="H20" i="14"/>
  <c r="M20" i="14" s="1"/>
  <c r="I20" i="14"/>
  <c r="N20" i="14" s="1"/>
  <c r="J20" i="14"/>
  <c r="O20" i="14" s="1"/>
  <c r="C22" i="14"/>
  <c r="D21" i="14"/>
  <c r="G79" i="10"/>
  <c r="C84" i="11"/>
  <c r="D84" i="11"/>
  <c r="A86" i="11"/>
  <c r="E85" i="11"/>
  <c r="B85" i="11"/>
  <c r="F85" i="11"/>
  <c r="A82" i="10"/>
  <c r="F81" i="10"/>
  <c r="E81" i="10"/>
  <c r="B81" i="10"/>
  <c r="D80" i="10"/>
  <c r="C80" i="10"/>
  <c r="A92" i="9"/>
  <c r="F91" i="9"/>
  <c r="E91" i="9"/>
  <c r="B91" i="9"/>
  <c r="C90" i="9"/>
  <c r="G90" i="9" s="1"/>
  <c r="D90" i="9"/>
  <c r="E79" i="8"/>
  <c r="A80" i="8"/>
  <c r="F79" i="8"/>
  <c r="B79" i="8"/>
  <c r="D78" i="8"/>
  <c r="C78" i="8"/>
  <c r="G78" i="8" s="1"/>
  <c r="G77" i="8"/>
  <c r="G77" i="7"/>
  <c r="A80" i="7"/>
  <c r="F79" i="7"/>
  <c r="E79" i="7"/>
  <c r="B79" i="7"/>
  <c r="C78" i="7"/>
  <c r="D78" i="7"/>
  <c r="G116" i="3"/>
  <c r="D117" i="3"/>
  <c r="C117" i="3"/>
  <c r="A119" i="3"/>
  <c r="F118" i="3"/>
  <c r="E118" i="3"/>
  <c r="B118" i="3"/>
  <c r="H21" i="14" l="1"/>
  <c r="M21" i="14" s="1"/>
  <c r="I21" i="14"/>
  <c r="N21" i="14" s="1"/>
  <c r="J21" i="14"/>
  <c r="O21" i="14" s="1"/>
  <c r="K21" i="14"/>
  <c r="P21" i="14" s="1"/>
  <c r="E21" i="14"/>
  <c r="D22" i="14"/>
  <c r="C23" i="14"/>
  <c r="G80" i="10"/>
  <c r="F86" i="11"/>
  <c r="A87" i="11"/>
  <c r="E86" i="11"/>
  <c r="B86" i="11"/>
  <c r="D85" i="11"/>
  <c r="C85" i="11"/>
  <c r="G84" i="11"/>
  <c r="A83" i="10"/>
  <c r="E82" i="10"/>
  <c r="F82" i="10"/>
  <c r="B82" i="10"/>
  <c r="C81" i="10"/>
  <c r="D81" i="10"/>
  <c r="A93" i="9"/>
  <c r="F92" i="9"/>
  <c r="E92" i="9"/>
  <c r="B92" i="9"/>
  <c r="D91" i="9"/>
  <c r="C91" i="9"/>
  <c r="F80" i="8"/>
  <c r="E80" i="8"/>
  <c r="A81" i="8"/>
  <c r="B80" i="8"/>
  <c r="D79" i="8"/>
  <c r="C79" i="8"/>
  <c r="G79" i="8" s="1"/>
  <c r="G78" i="7"/>
  <c r="A81" i="7"/>
  <c r="E80" i="7"/>
  <c r="F80" i="7"/>
  <c r="B80" i="7"/>
  <c r="D79" i="7"/>
  <c r="C79" i="7"/>
  <c r="G117" i="3"/>
  <c r="A120" i="3"/>
  <c r="F119" i="3"/>
  <c r="B119" i="3"/>
  <c r="E119" i="3"/>
  <c r="D118" i="3"/>
  <c r="C118" i="3"/>
  <c r="D23" i="14" l="1"/>
  <c r="C24" i="14"/>
  <c r="I22" i="14"/>
  <c r="J22" i="14"/>
  <c r="E22" i="14"/>
  <c r="H22" i="14"/>
  <c r="K22" i="14"/>
  <c r="G85" i="11"/>
  <c r="D86" i="11"/>
  <c r="C86" i="11"/>
  <c r="G86" i="11" s="1"/>
  <c r="A88" i="11"/>
  <c r="F87" i="11"/>
  <c r="E87" i="11"/>
  <c r="B87" i="11"/>
  <c r="D82" i="10"/>
  <c r="C82" i="10"/>
  <c r="G82" i="10" s="1"/>
  <c r="G81" i="10"/>
  <c r="A84" i="10"/>
  <c r="F83" i="10"/>
  <c r="E83" i="10"/>
  <c r="B83" i="10"/>
  <c r="A94" i="9"/>
  <c r="F93" i="9"/>
  <c r="E93" i="9"/>
  <c r="B93" i="9"/>
  <c r="D92" i="9"/>
  <c r="C92" i="9"/>
  <c r="G91" i="9"/>
  <c r="G79" i="7"/>
  <c r="D80" i="8"/>
  <c r="C80" i="8"/>
  <c r="F81" i="8"/>
  <c r="A82" i="8"/>
  <c r="E81" i="8"/>
  <c r="B81" i="8"/>
  <c r="A82" i="7"/>
  <c r="F81" i="7"/>
  <c r="E81" i="7"/>
  <c r="B81" i="7"/>
  <c r="C80" i="7"/>
  <c r="D80" i="7"/>
  <c r="G118" i="3"/>
  <c r="D119" i="3"/>
  <c r="C119" i="3"/>
  <c r="A121" i="3"/>
  <c r="E120" i="3"/>
  <c r="F120" i="3"/>
  <c r="B120" i="3"/>
  <c r="C25" i="14" l="1"/>
  <c r="D24" i="14"/>
  <c r="J23" i="14"/>
  <c r="E23" i="14"/>
  <c r="K23" i="14"/>
  <c r="H23" i="14"/>
  <c r="I23" i="14"/>
  <c r="A89" i="11"/>
  <c r="F88" i="11"/>
  <c r="E88" i="11"/>
  <c r="B88" i="11"/>
  <c r="C87" i="11"/>
  <c r="D87" i="11"/>
  <c r="A85" i="10"/>
  <c r="F84" i="10"/>
  <c r="E84" i="10"/>
  <c r="B84" i="10"/>
  <c r="D83" i="10"/>
  <c r="C83" i="10"/>
  <c r="G83" i="10" s="1"/>
  <c r="A95" i="9"/>
  <c r="E94" i="9"/>
  <c r="F94" i="9"/>
  <c r="B94" i="9"/>
  <c r="C93" i="9"/>
  <c r="G93" i="9" s="1"/>
  <c r="D93" i="9"/>
  <c r="G92" i="9"/>
  <c r="G80" i="8"/>
  <c r="A83" i="8"/>
  <c r="E82" i="8"/>
  <c r="F82" i="8"/>
  <c r="B82" i="8"/>
  <c r="C81" i="8"/>
  <c r="D81" i="8"/>
  <c r="C81" i="7"/>
  <c r="D81" i="7"/>
  <c r="G80" i="7"/>
  <c r="A83" i="7"/>
  <c r="F82" i="7"/>
  <c r="E82" i="7"/>
  <c r="B82" i="7"/>
  <c r="G119" i="3"/>
  <c r="C120" i="3"/>
  <c r="D120" i="3"/>
  <c r="A122" i="3"/>
  <c r="F121" i="3"/>
  <c r="B121" i="3"/>
  <c r="E121" i="3"/>
  <c r="E24" i="14" l="1"/>
  <c r="K24" i="14"/>
  <c r="H24" i="14"/>
  <c r="I24" i="14"/>
  <c r="J24" i="14"/>
  <c r="C26" i="14"/>
  <c r="D25" i="14"/>
  <c r="C88" i="11"/>
  <c r="D88" i="11"/>
  <c r="G87" i="11"/>
  <c r="A90" i="11"/>
  <c r="E89" i="11"/>
  <c r="F89" i="11"/>
  <c r="B89" i="11"/>
  <c r="D84" i="10"/>
  <c r="C84" i="10"/>
  <c r="A86" i="10"/>
  <c r="F85" i="10"/>
  <c r="E85" i="10"/>
  <c r="B85" i="10"/>
  <c r="A96" i="9"/>
  <c r="E95" i="9"/>
  <c r="F95" i="9"/>
  <c r="B95" i="9"/>
  <c r="C94" i="9"/>
  <c r="G94" i="9" s="1"/>
  <c r="D94" i="9"/>
  <c r="D82" i="8"/>
  <c r="C82" i="8"/>
  <c r="G81" i="8"/>
  <c r="A84" i="8"/>
  <c r="E83" i="8"/>
  <c r="F83" i="8"/>
  <c r="B83" i="8"/>
  <c r="C82" i="7"/>
  <c r="D82" i="7"/>
  <c r="A84" i="7"/>
  <c r="F83" i="7"/>
  <c r="E83" i="7"/>
  <c r="B83" i="7"/>
  <c r="G81" i="7"/>
  <c r="G120" i="3"/>
  <c r="A123" i="3"/>
  <c r="E122" i="3"/>
  <c r="F122" i="3"/>
  <c r="B122" i="3"/>
  <c r="C121" i="3"/>
  <c r="D121" i="3"/>
  <c r="H25" i="14" l="1"/>
  <c r="I25" i="14"/>
  <c r="J25" i="14"/>
  <c r="K25" i="14"/>
  <c r="E25" i="14"/>
  <c r="D26" i="14"/>
  <c r="C27" i="14"/>
  <c r="G84" i="10"/>
  <c r="D89" i="11"/>
  <c r="C89" i="11"/>
  <c r="A91" i="11"/>
  <c r="F90" i="11"/>
  <c r="E90" i="11"/>
  <c r="B90" i="11"/>
  <c r="G88" i="11"/>
  <c r="A87" i="10"/>
  <c r="E86" i="10"/>
  <c r="F86" i="10"/>
  <c r="B86" i="10"/>
  <c r="C85" i="10"/>
  <c r="D85" i="10"/>
  <c r="A97" i="9"/>
  <c r="E96" i="9"/>
  <c r="F96" i="9"/>
  <c r="B96" i="9"/>
  <c r="D95" i="9"/>
  <c r="C95" i="9"/>
  <c r="G82" i="8"/>
  <c r="E84" i="8"/>
  <c r="A85" i="8"/>
  <c r="F84" i="8"/>
  <c r="B84" i="8"/>
  <c r="C83" i="8"/>
  <c r="D83" i="8"/>
  <c r="D83" i="7"/>
  <c r="C83" i="7"/>
  <c r="A85" i="7"/>
  <c r="E84" i="7"/>
  <c r="F84" i="7"/>
  <c r="B84" i="7"/>
  <c r="G82" i="7"/>
  <c r="G121" i="3"/>
  <c r="C122" i="3"/>
  <c r="D122" i="3"/>
  <c r="A124" i="3"/>
  <c r="F123" i="3"/>
  <c r="E123" i="3"/>
  <c r="B123" i="3"/>
  <c r="D27" i="14" l="1"/>
  <c r="C28" i="14"/>
  <c r="I26" i="14"/>
  <c r="J26" i="14"/>
  <c r="K26" i="14"/>
  <c r="E26" i="14"/>
  <c r="H26" i="14"/>
  <c r="A92" i="11"/>
  <c r="E91" i="11"/>
  <c r="B91" i="11"/>
  <c r="F91" i="11"/>
  <c r="D90" i="11"/>
  <c r="C90" i="11"/>
  <c r="G90" i="11" s="1"/>
  <c r="G89" i="11"/>
  <c r="D86" i="10"/>
  <c r="C86" i="10"/>
  <c r="G85" i="10"/>
  <c r="F87" i="10"/>
  <c r="A88" i="10"/>
  <c r="E87" i="10"/>
  <c r="B87" i="10"/>
  <c r="A98" i="9"/>
  <c r="F97" i="9"/>
  <c r="E97" i="9"/>
  <c r="B97" i="9"/>
  <c r="D96" i="9"/>
  <c r="C96" i="9"/>
  <c r="G95" i="9"/>
  <c r="G83" i="7"/>
  <c r="G83" i="8"/>
  <c r="D84" i="8"/>
  <c r="C84" i="8"/>
  <c r="E85" i="8"/>
  <c r="A86" i="8"/>
  <c r="F85" i="8"/>
  <c r="B85" i="8"/>
  <c r="A86" i="7"/>
  <c r="E85" i="7"/>
  <c r="F85" i="7"/>
  <c r="B85" i="7"/>
  <c r="C84" i="7"/>
  <c r="D84" i="7"/>
  <c r="G122" i="3"/>
  <c r="A125" i="3"/>
  <c r="B124" i="3"/>
  <c r="F124" i="3"/>
  <c r="E124" i="3"/>
  <c r="D123" i="3"/>
  <c r="C123" i="3"/>
  <c r="D28" i="14" l="1"/>
  <c r="C2" i="14"/>
  <c r="J27" i="14"/>
  <c r="E27" i="14"/>
  <c r="K27" i="14"/>
  <c r="H27" i="14"/>
  <c r="I27" i="14"/>
  <c r="G86" i="10"/>
  <c r="C91" i="11"/>
  <c r="D91" i="11"/>
  <c r="A93" i="11"/>
  <c r="F92" i="11"/>
  <c r="E92" i="11"/>
  <c r="B92" i="11"/>
  <c r="D87" i="10"/>
  <c r="C87" i="10"/>
  <c r="A89" i="10"/>
  <c r="F88" i="10"/>
  <c r="E88" i="10"/>
  <c r="B88" i="10"/>
  <c r="A99" i="9"/>
  <c r="F98" i="9"/>
  <c r="E98" i="9"/>
  <c r="B98" i="9"/>
  <c r="C97" i="9"/>
  <c r="G97" i="9" s="1"/>
  <c r="D97" i="9"/>
  <c r="G96" i="9"/>
  <c r="C85" i="8"/>
  <c r="D85" i="8"/>
  <c r="G84" i="8"/>
  <c r="A87" i="8"/>
  <c r="E86" i="8"/>
  <c r="F86" i="8"/>
  <c r="B86" i="8"/>
  <c r="C85" i="7"/>
  <c r="D85" i="7"/>
  <c r="G84" i="7"/>
  <c r="A87" i="7"/>
  <c r="E86" i="7"/>
  <c r="F86" i="7"/>
  <c r="B86" i="7"/>
  <c r="G123" i="3"/>
  <c r="D124" i="3"/>
  <c r="C124" i="3"/>
  <c r="A126" i="3"/>
  <c r="F125" i="3"/>
  <c r="E125" i="3"/>
  <c r="B125" i="3"/>
  <c r="E28" i="14" l="1"/>
  <c r="K28" i="14"/>
  <c r="H28" i="14"/>
  <c r="I28" i="14"/>
  <c r="J28" i="14"/>
  <c r="G87" i="10"/>
  <c r="C92" i="11"/>
  <c r="D92" i="11"/>
  <c r="A94" i="11"/>
  <c r="E93" i="11"/>
  <c r="F93" i="11"/>
  <c r="B93" i="11"/>
  <c r="G91" i="11"/>
  <c r="C88" i="10"/>
  <c r="D88" i="10"/>
  <c r="A90" i="10"/>
  <c r="F89" i="10"/>
  <c r="B89" i="10"/>
  <c r="E89" i="10"/>
  <c r="A100" i="9"/>
  <c r="F99" i="9"/>
  <c r="E99" i="9"/>
  <c r="B99" i="9"/>
  <c r="C98" i="9"/>
  <c r="G98" i="9" s="1"/>
  <c r="D98" i="9"/>
  <c r="F87" i="8"/>
  <c r="A88" i="8"/>
  <c r="E87" i="8"/>
  <c r="B87" i="8"/>
  <c r="D86" i="8"/>
  <c r="C86" i="8"/>
  <c r="G85" i="8"/>
  <c r="C86" i="7"/>
  <c r="D86" i="7"/>
  <c r="A88" i="7"/>
  <c r="F87" i="7"/>
  <c r="E87" i="7"/>
  <c r="B87" i="7"/>
  <c r="G85" i="7"/>
  <c r="G124" i="3"/>
  <c r="A127" i="3"/>
  <c r="B126" i="3"/>
  <c r="F126" i="3"/>
  <c r="E126" i="3"/>
  <c r="C125" i="3"/>
  <c r="D125" i="3"/>
  <c r="D93" i="11" l="1"/>
  <c r="C93" i="11"/>
  <c r="G93" i="11" s="1"/>
  <c r="A95" i="11"/>
  <c r="F94" i="11"/>
  <c r="E94" i="11"/>
  <c r="B94" i="11"/>
  <c r="G92" i="11"/>
  <c r="A91" i="10"/>
  <c r="E90" i="10"/>
  <c r="F90" i="10"/>
  <c r="B90" i="10"/>
  <c r="C89" i="10"/>
  <c r="D89" i="10"/>
  <c r="G88" i="10"/>
  <c r="A101" i="9"/>
  <c r="E100" i="9"/>
  <c r="F100" i="9"/>
  <c r="B100" i="9"/>
  <c r="D99" i="9"/>
  <c r="C99" i="9"/>
  <c r="G86" i="8"/>
  <c r="D87" i="8"/>
  <c r="C87" i="8"/>
  <c r="E88" i="8"/>
  <c r="A89" i="8"/>
  <c r="F88" i="8"/>
  <c r="B88" i="8"/>
  <c r="A89" i="7"/>
  <c r="E88" i="7"/>
  <c r="F88" i="7"/>
  <c r="B88" i="7"/>
  <c r="D87" i="7"/>
  <c r="C87" i="7"/>
  <c r="G86" i="7"/>
  <c r="G125" i="3"/>
  <c r="D126" i="3"/>
  <c r="C126" i="3"/>
  <c r="A128" i="3"/>
  <c r="F127" i="3"/>
  <c r="B127" i="3"/>
  <c r="E127" i="3"/>
  <c r="D94" i="11" l="1"/>
  <c r="C94" i="11"/>
  <c r="G94" i="11" s="1"/>
  <c r="A96" i="11"/>
  <c r="E95" i="11"/>
  <c r="B95" i="11"/>
  <c r="F95" i="11"/>
  <c r="D90" i="10"/>
  <c r="C90" i="10"/>
  <c r="G90" i="10" s="1"/>
  <c r="G89" i="10"/>
  <c r="A92" i="10"/>
  <c r="F91" i="10"/>
  <c r="E91" i="10"/>
  <c r="B91" i="10"/>
  <c r="A102" i="9"/>
  <c r="E101" i="9"/>
  <c r="F101" i="9"/>
  <c r="B101" i="9"/>
  <c r="D100" i="9"/>
  <c r="C100" i="9"/>
  <c r="G99" i="9"/>
  <c r="G87" i="8"/>
  <c r="G87" i="7"/>
  <c r="A90" i="8"/>
  <c r="E89" i="8"/>
  <c r="F89" i="8"/>
  <c r="B89" i="8"/>
  <c r="D88" i="8"/>
  <c r="C88" i="8"/>
  <c r="C88" i="7"/>
  <c r="D88" i="7"/>
  <c r="A90" i="7"/>
  <c r="E89" i="7"/>
  <c r="F89" i="7"/>
  <c r="B89" i="7"/>
  <c r="G126" i="3"/>
  <c r="A129" i="3"/>
  <c r="B128" i="3"/>
  <c r="E128" i="3"/>
  <c r="F128" i="3"/>
  <c r="D127" i="3"/>
  <c r="C127" i="3"/>
  <c r="A97" i="11" l="1"/>
  <c r="F96" i="11"/>
  <c r="E96" i="11"/>
  <c r="B96" i="11"/>
  <c r="C95" i="11"/>
  <c r="D95" i="11"/>
  <c r="A93" i="10"/>
  <c r="E92" i="10"/>
  <c r="F92" i="10"/>
  <c r="B92" i="10"/>
  <c r="D91" i="10"/>
  <c r="C91" i="10"/>
  <c r="G91" i="10" s="1"/>
  <c r="A103" i="9"/>
  <c r="F102" i="9"/>
  <c r="E102" i="9"/>
  <c r="B102" i="9"/>
  <c r="C101" i="9"/>
  <c r="G101" i="9" s="1"/>
  <c r="D101" i="9"/>
  <c r="G100" i="9"/>
  <c r="G127" i="3"/>
  <c r="G88" i="8"/>
  <c r="C89" i="8"/>
  <c r="D89" i="8"/>
  <c r="A91" i="8"/>
  <c r="F90" i="8"/>
  <c r="E90" i="8"/>
  <c r="B90" i="8"/>
  <c r="A91" i="7"/>
  <c r="E90" i="7"/>
  <c r="F90" i="7"/>
  <c r="B90" i="7"/>
  <c r="C89" i="7"/>
  <c r="D89" i="7"/>
  <c r="G88" i="7"/>
  <c r="C128" i="3"/>
  <c r="D128" i="3"/>
  <c r="A130" i="3"/>
  <c r="F129" i="3"/>
  <c r="B129" i="3"/>
  <c r="E129" i="3"/>
  <c r="C96" i="11" l="1"/>
  <c r="D96" i="11"/>
  <c r="G95" i="11"/>
  <c r="A98" i="11"/>
  <c r="E97" i="11"/>
  <c r="F97" i="11"/>
  <c r="B97" i="11"/>
  <c r="C92" i="10"/>
  <c r="D92" i="10"/>
  <c r="A94" i="10"/>
  <c r="E93" i="10"/>
  <c r="F93" i="10"/>
  <c r="B93" i="10"/>
  <c r="A104" i="9"/>
  <c r="E103" i="9"/>
  <c r="F103" i="9"/>
  <c r="B103" i="9"/>
  <c r="C102" i="9"/>
  <c r="G102" i="9" s="1"/>
  <c r="D102" i="9"/>
  <c r="F91" i="8"/>
  <c r="A92" i="8"/>
  <c r="E91" i="8"/>
  <c r="B91" i="8"/>
  <c r="D90" i="8"/>
  <c r="C90" i="8"/>
  <c r="G89" i="8"/>
  <c r="C90" i="7"/>
  <c r="D90" i="7"/>
  <c r="G89" i="7"/>
  <c r="A92" i="7"/>
  <c r="E91" i="7"/>
  <c r="F91" i="7"/>
  <c r="B91" i="7"/>
  <c r="G128" i="3"/>
  <c r="A131" i="3"/>
  <c r="E130" i="3"/>
  <c r="F130" i="3"/>
  <c r="B130" i="3"/>
  <c r="C129" i="3"/>
  <c r="D129" i="3"/>
  <c r="A99" i="11" l="1"/>
  <c r="F98" i="11"/>
  <c r="E98" i="11"/>
  <c r="B98" i="11"/>
  <c r="D97" i="11"/>
  <c r="C97" i="11"/>
  <c r="G96" i="11"/>
  <c r="C93" i="10"/>
  <c r="D93" i="10"/>
  <c r="A95" i="10"/>
  <c r="E94" i="10"/>
  <c r="F94" i="10"/>
  <c r="B94" i="10"/>
  <c r="G92" i="10"/>
  <c r="A105" i="9"/>
  <c r="E104" i="9"/>
  <c r="F104" i="9"/>
  <c r="B104" i="9"/>
  <c r="D103" i="9"/>
  <c r="C103" i="9"/>
  <c r="G90" i="8"/>
  <c r="D91" i="8"/>
  <c r="C91" i="8"/>
  <c r="A93" i="8"/>
  <c r="E92" i="8"/>
  <c r="F92" i="8"/>
  <c r="B92" i="8"/>
  <c r="D91" i="7"/>
  <c r="C91" i="7"/>
  <c r="A93" i="7"/>
  <c r="E92" i="7"/>
  <c r="F92" i="7"/>
  <c r="B92" i="7"/>
  <c r="G90" i="7"/>
  <c r="G129" i="3"/>
  <c r="C130" i="3"/>
  <c r="D130" i="3"/>
  <c r="A132" i="3"/>
  <c r="F131" i="3"/>
  <c r="B131" i="3"/>
  <c r="E131" i="3"/>
  <c r="G97" i="11" l="1"/>
  <c r="D98" i="11"/>
  <c r="C98" i="11"/>
  <c r="G98" i="11" s="1"/>
  <c r="A100" i="11"/>
  <c r="E99" i="11"/>
  <c r="B99" i="11"/>
  <c r="F99" i="11"/>
  <c r="D94" i="10"/>
  <c r="C94" i="10"/>
  <c r="G94" i="10" s="1"/>
  <c r="A96" i="10"/>
  <c r="F95" i="10"/>
  <c r="E95" i="10"/>
  <c r="B95" i="10"/>
  <c r="G93" i="10"/>
  <c r="A106" i="9"/>
  <c r="F105" i="9"/>
  <c r="E105" i="9"/>
  <c r="B105" i="9"/>
  <c r="D104" i="9"/>
  <c r="C104" i="9"/>
  <c r="G103" i="9"/>
  <c r="G91" i="8"/>
  <c r="G91" i="7"/>
  <c r="A94" i="8"/>
  <c r="F93" i="8"/>
  <c r="E93" i="8"/>
  <c r="B93" i="8"/>
  <c r="D92" i="8"/>
  <c r="C92" i="8"/>
  <c r="G92" i="8" s="1"/>
  <c r="A94" i="7"/>
  <c r="E93" i="7"/>
  <c r="F93" i="7"/>
  <c r="B93" i="7"/>
  <c r="D92" i="7"/>
  <c r="C92" i="7"/>
  <c r="G92" i="7" s="1"/>
  <c r="G130" i="3"/>
  <c r="A133" i="3"/>
  <c r="F132" i="3"/>
  <c r="E132" i="3"/>
  <c r="B132" i="3"/>
  <c r="C131" i="3"/>
  <c r="D131" i="3"/>
  <c r="A101" i="11" l="1"/>
  <c r="E100" i="11"/>
  <c r="B100" i="11"/>
  <c r="F100" i="11"/>
  <c r="C99" i="11"/>
  <c r="D99" i="11"/>
  <c r="A97" i="10"/>
  <c r="E96" i="10"/>
  <c r="F96" i="10"/>
  <c r="B96" i="10"/>
  <c r="D95" i="10"/>
  <c r="C95" i="10"/>
  <c r="G95" i="10" s="1"/>
  <c r="D105" i="9"/>
  <c r="C105" i="9"/>
  <c r="G104" i="9"/>
  <c r="A107" i="9"/>
  <c r="F106" i="9"/>
  <c r="E106" i="9"/>
  <c r="B106" i="9"/>
  <c r="C93" i="8"/>
  <c r="D93" i="8"/>
  <c r="A95" i="8"/>
  <c r="F94" i="8"/>
  <c r="E94" i="8"/>
  <c r="B94" i="8"/>
  <c r="C93" i="7"/>
  <c r="D93" i="7"/>
  <c r="A95" i="7"/>
  <c r="F94" i="7"/>
  <c r="E94" i="7"/>
  <c r="B94" i="7"/>
  <c r="G131" i="3"/>
  <c r="D132" i="3"/>
  <c r="C132" i="3"/>
  <c r="A134" i="3"/>
  <c r="F133" i="3"/>
  <c r="E133" i="3"/>
  <c r="B133" i="3"/>
  <c r="C100" i="11" l="1"/>
  <c r="D100" i="11"/>
  <c r="G99" i="11"/>
  <c r="A102" i="11"/>
  <c r="E101" i="11"/>
  <c r="B101" i="11"/>
  <c r="F101" i="11"/>
  <c r="D96" i="10"/>
  <c r="C96" i="10"/>
  <c r="A98" i="10"/>
  <c r="F97" i="10"/>
  <c r="E97" i="10"/>
  <c r="B97" i="10"/>
  <c r="C106" i="9"/>
  <c r="G106" i="9" s="1"/>
  <c r="D106" i="9"/>
  <c r="A108" i="9"/>
  <c r="F107" i="9"/>
  <c r="E107" i="9"/>
  <c r="B107" i="9"/>
  <c r="G105" i="9"/>
  <c r="G132" i="3"/>
  <c r="A96" i="8"/>
  <c r="F95" i="8"/>
  <c r="B95" i="8"/>
  <c r="E95" i="8"/>
  <c r="D94" i="8"/>
  <c r="C94" i="8"/>
  <c r="G93" i="8"/>
  <c r="A96" i="7"/>
  <c r="F95" i="7"/>
  <c r="E95" i="7"/>
  <c r="B95" i="7"/>
  <c r="C94" i="7"/>
  <c r="D94" i="7"/>
  <c r="G93" i="7"/>
  <c r="A135" i="3"/>
  <c r="F134" i="3"/>
  <c r="E134" i="3"/>
  <c r="B134" i="3"/>
  <c r="C133" i="3"/>
  <c r="D133" i="3"/>
  <c r="G96" i="10" l="1"/>
  <c r="D101" i="11"/>
  <c r="C101" i="11"/>
  <c r="G101" i="11" s="1"/>
  <c r="F102" i="11"/>
  <c r="A103" i="11"/>
  <c r="E102" i="11"/>
  <c r="B102" i="11"/>
  <c r="G100" i="11"/>
  <c r="C97" i="10"/>
  <c r="D97" i="10"/>
  <c r="A99" i="10"/>
  <c r="E98" i="10"/>
  <c r="F98" i="10"/>
  <c r="B98" i="10"/>
  <c r="A109" i="9"/>
  <c r="F108" i="9"/>
  <c r="E108" i="9"/>
  <c r="B108" i="9"/>
  <c r="D107" i="9"/>
  <c r="C107" i="9"/>
  <c r="G94" i="8"/>
  <c r="D95" i="8"/>
  <c r="C95" i="8"/>
  <c r="A97" i="8"/>
  <c r="F96" i="8"/>
  <c r="B96" i="8"/>
  <c r="E96" i="8"/>
  <c r="D95" i="7"/>
  <c r="C95" i="7"/>
  <c r="G94" i="7"/>
  <c r="A97" i="7"/>
  <c r="E96" i="7"/>
  <c r="F96" i="7"/>
  <c r="B96" i="7"/>
  <c r="G133" i="3"/>
  <c r="C134" i="3"/>
  <c r="D134" i="3"/>
  <c r="A136" i="3"/>
  <c r="F135" i="3"/>
  <c r="E135" i="3"/>
  <c r="B135" i="3"/>
  <c r="G97" i="10" l="1"/>
  <c r="A104" i="11"/>
  <c r="F103" i="11"/>
  <c r="E103" i="11"/>
  <c r="B103" i="11"/>
  <c r="D102" i="11"/>
  <c r="C102" i="11"/>
  <c r="G102" i="11" s="1"/>
  <c r="F99" i="10"/>
  <c r="A100" i="10"/>
  <c r="E99" i="10"/>
  <c r="B99" i="10"/>
  <c r="D98" i="10"/>
  <c r="C98" i="10"/>
  <c r="D108" i="9"/>
  <c r="C108" i="9"/>
  <c r="G107" i="9"/>
  <c r="A110" i="9"/>
  <c r="F109" i="9"/>
  <c r="E109" i="9"/>
  <c r="B109" i="9"/>
  <c r="G95" i="8"/>
  <c r="G95" i="7"/>
  <c r="F97" i="8"/>
  <c r="E97" i="8"/>
  <c r="A98" i="8"/>
  <c r="B97" i="8"/>
  <c r="C96" i="8"/>
  <c r="D96" i="8"/>
  <c r="A98" i="7"/>
  <c r="E97" i="7"/>
  <c r="F97" i="7"/>
  <c r="B97" i="7"/>
  <c r="C96" i="7"/>
  <c r="D96" i="7"/>
  <c r="G134" i="3"/>
  <c r="A137" i="3"/>
  <c r="E136" i="3"/>
  <c r="F136" i="3"/>
  <c r="B136" i="3"/>
  <c r="D135" i="3"/>
  <c r="C135" i="3"/>
  <c r="G98" i="10" l="1"/>
  <c r="C103" i="11"/>
  <c r="D103" i="11"/>
  <c r="A105" i="11"/>
  <c r="F104" i="11"/>
  <c r="E104" i="11"/>
  <c r="B104" i="11"/>
  <c r="D99" i="10"/>
  <c r="C99" i="10"/>
  <c r="A101" i="10"/>
  <c r="F100" i="10"/>
  <c r="B100" i="10"/>
  <c r="E100" i="10"/>
  <c r="D109" i="9"/>
  <c r="C109" i="9"/>
  <c r="A111" i="9"/>
  <c r="E110" i="9"/>
  <c r="F110" i="9"/>
  <c r="B110" i="9"/>
  <c r="G108" i="9"/>
  <c r="G96" i="8"/>
  <c r="C97" i="8"/>
  <c r="D97" i="8"/>
  <c r="A99" i="8"/>
  <c r="E98" i="8"/>
  <c r="F98" i="8"/>
  <c r="B98" i="8"/>
  <c r="C97" i="7"/>
  <c r="D97" i="7"/>
  <c r="G96" i="7"/>
  <c r="A99" i="7"/>
  <c r="F98" i="7"/>
  <c r="E98" i="7"/>
  <c r="B98" i="7"/>
  <c r="G135" i="3"/>
  <c r="D136" i="3"/>
  <c r="C136" i="3"/>
  <c r="A138" i="3"/>
  <c r="F137" i="3"/>
  <c r="E137" i="3"/>
  <c r="B137" i="3"/>
  <c r="G103" i="11" l="1"/>
  <c r="G99" i="10"/>
  <c r="A106" i="11"/>
  <c r="E105" i="11"/>
  <c r="F105" i="11"/>
  <c r="B105" i="11"/>
  <c r="C104" i="11"/>
  <c r="G104" i="11" s="1"/>
  <c r="D104" i="11"/>
  <c r="A102" i="10"/>
  <c r="F101" i="10"/>
  <c r="E101" i="10"/>
  <c r="B101" i="10"/>
  <c r="D100" i="10"/>
  <c r="C100" i="10"/>
  <c r="A112" i="9"/>
  <c r="F111" i="9"/>
  <c r="E111" i="9"/>
  <c r="B111" i="9"/>
  <c r="C110" i="9"/>
  <c r="G110" i="9" s="1"/>
  <c r="D110" i="9"/>
  <c r="G109" i="9"/>
  <c r="G97" i="8"/>
  <c r="A100" i="8"/>
  <c r="E99" i="8"/>
  <c r="F99" i="8"/>
  <c r="B99" i="8"/>
  <c r="D98" i="8"/>
  <c r="C98" i="8"/>
  <c r="C98" i="7"/>
  <c r="D98" i="7"/>
  <c r="A100" i="7"/>
  <c r="E99" i="7"/>
  <c r="F99" i="7"/>
  <c r="B99" i="7"/>
  <c r="G97" i="7"/>
  <c r="G136" i="3"/>
  <c r="C137" i="3"/>
  <c r="D137" i="3"/>
  <c r="A139" i="3"/>
  <c r="E138" i="3"/>
  <c r="F138" i="3"/>
  <c r="B138" i="3"/>
  <c r="G100" i="10" l="1"/>
  <c r="D105" i="11"/>
  <c r="C105" i="11"/>
  <c r="F106" i="11"/>
  <c r="A107" i="11"/>
  <c r="E106" i="11"/>
  <c r="B106" i="11"/>
  <c r="C101" i="10"/>
  <c r="D101" i="10"/>
  <c r="A103" i="10"/>
  <c r="E102" i="10"/>
  <c r="F102" i="10"/>
  <c r="B102" i="10"/>
  <c r="A113" i="9"/>
  <c r="E112" i="9"/>
  <c r="F112" i="9"/>
  <c r="B112" i="9"/>
  <c r="D111" i="9"/>
  <c r="C111" i="9"/>
  <c r="G98" i="8"/>
  <c r="E100" i="8"/>
  <c r="A101" i="8"/>
  <c r="F100" i="8"/>
  <c r="B100" i="8"/>
  <c r="C99" i="8"/>
  <c r="D99" i="8"/>
  <c r="A101" i="7"/>
  <c r="F100" i="7"/>
  <c r="E100" i="7"/>
  <c r="B100" i="7"/>
  <c r="D99" i="7"/>
  <c r="C99" i="7"/>
  <c r="G98" i="7"/>
  <c r="G137" i="3"/>
  <c r="A140" i="3"/>
  <c r="F139" i="3"/>
  <c r="E139" i="3"/>
  <c r="B139" i="3"/>
  <c r="D138" i="3"/>
  <c r="C138" i="3"/>
  <c r="G105" i="11" l="1"/>
  <c r="D106" i="11"/>
  <c r="C106" i="11"/>
  <c r="A108" i="11"/>
  <c r="E107" i="11"/>
  <c r="B107" i="11"/>
  <c r="F107" i="11"/>
  <c r="D102" i="10"/>
  <c r="C102" i="10"/>
  <c r="G102" i="10" s="1"/>
  <c r="A104" i="10"/>
  <c r="F103" i="10"/>
  <c r="E103" i="10"/>
  <c r="B103" i="10"/>
  <c r="G101" i="10"/>
  <c r="A114" i="9"/>
  <c r="F113" i="9"/>
  <c r="E113" i="9"/>
  <c r="B113" i="9"/>
  <c r="D112" i="9"/>
  <c r="C112" i="9"/>
  <c r="G111" i="9"/>
  <c r="G99" i="7"/>
  <c r="E101" i="8"/>
  <c r="A102" i="8"/>
  <c r="F101" i="8"/>
  <c r="B101" i="8"/>
  <c r="D100" i="8"/>
  <c r="C100" i="8"/>
  <c r="G99" i="8"/>
  <c r="D100" i="7"/>
  <c r="C100" i="7"/>
  <c r="A102" i="7"/>
  <c r="E101" i="7"/>
  <c r="F101" i="7"/>
  <c r="B101" i="7"/>
  <c r="G138" i="3"/>
  <c r="D139" i="3"/>
  <c r="C139" i="3"/>
  <c r="A141" i="3"/>
  <c r="B140" i="3"/>
  <c r="F140" i="3"/>
  <c r="E140" i="3"/>
  <c r="A109" i="11" l="1"/>
  <c r="F108" i="11"/>
  <c r="B108" i="11"/>
  <c r="E108" i="11"/>
  <c r="G106" i="11"/>
  <c r="C107" i="11"/>
  <c r="D107" i="11"/>
  <c r="A105" i="10"/>
  <c r="E104" i="10"/>
  <c r="F104" i="10"/>
  <c r="B104" i="10"/>
  <c r="D103" i="10"/>
  <c r="C103" i="10"/>
  <c r="D113" i="9"/>
  <c r="C113" i="9"/>
  <c r="G112" i="9"/>
  <c r="A115" i="9"/>
  <c r="F114" i="9"/>
  <c r="E114" i="9"/>
  <c r="B114" i="9"/>
  <c r="G100" i="8"/>
  <c r="G100" i="7"/>
  <c r="C101" i="8"/>
  <c r="D101" i="8"/>
  <c r="A103" i="8"/>
  <c r="E102" i="8"/>
  <c r="F102" i="8"/>
  <c r="B102" i="8"/>
  <c r="A103" i="7"/>
  <c r="F102" i="7"/>
  <c r="E102" i="7"/>
  <c r="B102" i="7"/>
  <c r="C101" i="7"/>
  <c r="D101" i="7"/>
  <c r="G139" i="3"/>
  <c r="C140" i="3"/>
  <c r="D140" i="3"/>
  <c r="A142" i="3"/>
  <c r="F141" i="3"/>
  <c r="E141" i="3"/>
  <c r="B141" i="3"/>
  <c r="G103" i="10" l="1"/>
  <c r="C108" i="11"/>
  <c r="D108" i="11"/>
  <c r="G107" i="11"/>
  <c r="A110" i="11"/>
  <c r="E109" i="11"/>
  <c r="F109" i="11"/>
  <c r="B109" i="11"/>
  <c r="D104" i="10"/>
  <c r="C104" i="10"/>
  <c r="A106" i="10"/>
  <c r="F105" i="10"/>
  <c r="E105" i="10"/>
  <c r="B105" i="10"/>
  <c r="C114" i="9"/>
  <c r="G114" i="9" s="1"/>
  <c r="D114" i="9"/>
  <c r="A116" i="9"/>
  <c r="E115" i="9"/>
  <c r="F115" i="9"/>
  <c r="B115" i="9"/>
  <c r="G113" i="9"/>
  <c r="D102" i="8"/>
  <c r="C102" i="8"/>
  <c r="G102" i="8" s="1"/>
  <c r="F103" i="8"/>
  <c r="A104" i="8"/>
  <c r="E103" i="8"/>
  <c r="B103" i="8"/>
  <c r="G101" i="8"/>
  <c r="C102" i="7"/>
  <c r="D102" i="7"/>
  <c r="G101" i="7"/>
  <c r="A104" i="7"/>
  <c r="F103" i="7"/>
  <c r="E103" i="7"/>
  <c r="B103" i="7"/>
  <c r="G140" i="3"/>
  <c r="A143" i="3"/>
  <c r="B142" i="3"/>
  <c r="F142" i="3"/>
  <c r="E142" i="3"/>
  <c r="D141" i="3"/>
  <c r="C141" i="3"/>
  <c r="G104" i="10" l="1"/>
  <c r="D109" i="11"/>
  <c r="C109" i="11"/>
  <c r="G109" i="11" s="1"/>
  <c r="A111" i="11"/>
  <c r="F110" i="11"/>
  <c r="E110" i="11"/>
  <c r="B110" i="11"/>
  <c r="G108" i="11"/>
  <c r="A107" i="10"/>
  <c r="E106" i="10"/>
  <c r="F106" i="10"/>
  <c r="B106" i="10"/>
  <c r="C105" i="10"/>
  <c r="D105" i="10"/>
  <c r="A117" i="9"/>
  <c r="E116" i="9"/>
  <c r="F116" i="9"/>
  <c r="B116" i="9"/>
  <c r="D115" i="9"/>
  <c r="C115" i="9"/>
  <c r="C103" i="8"/>
  <c r="D103" i="8"/>
  <c r="A105" i="8"/>
  <c r="E104" i="8"/>
  <c r="F104" i="8"/>
  <c r="B104" i="8"/>
  <c r="A105" i="7"/>
  <c r="F104" i="7"/>
  <c r="E104" i="7"/>
  <c r="B104" i="7"/>
  <c r="D103" i="7"/>
  <c r="C103" i="7"/>
  <c r="G103" i="7" s="1"/>
  <c r="G102" i="7"/>
  <c r="G141" i="3"/>
  <c r="C142" i="3"/>
  <c r="D142" i="3"/>
  <c r="A144" i="3"/>
  <c r="F143" i="3"/>
  <c r="B143" i="3"/>
  <c r="E143" i="3"/>
  <c r="A112" i="11" l="1"/>
  <c r="E111" i="11"/>
  <c r="B111" i="11"/>
  <c r="F111" i="11"/>
  <c r="D110" i="11"/>
  <c r="C110" i="11"/>
  <c r="G110" i="11" s="1"/>
  <c r="D106" i="10"/>
  <c r="C106" i="10"/>
  <c r="G106" i="10" s="1"/>
  <c r="G105" i="10"/>
  <c r="A108" i="10"/>
  <c r="F107" i="10"/>
  <c r="E107" i="10"/>
  <c r="B107" i="10"/>
  <c r="D116" i="9"/>
  <c r="C116" i="9"/>
  <c r="G115" i="9"/>
  <c r="A118" i="9"/>
  <c r="E117" i="9"/>
  <c r="F117" i="9"/>
  <c r="B117" i="9"/>
  <c r="D104" i="8"/>
  <c r="C104" i="8"/>
  <c r="G104" i="8" s="1"/>
  <c r="A106" i="8"/>
  <c r="F105" i="8"/>
  <c r="E105" i="8"/>
  <c r="B105" i="8"/>
  <c r="G103" i="8"/>
  <c r="C104" i="7"/>
  <c r="D104" i="7"/>
  <c r="A106" i="7"/>
  <c r="E105" i="7"/>
  <c r="F105" i="7"/>
  <c r="B105" i="7"/>
  <c r="G142" i="3"/>
  <c r="A145" i="3"/>
  <c r="B144" i="3"/>
  <c r="E144" i="3"/>
  <c r="F144" i="3"/>
  <c r="C143" i="3"/>
  <c r="D143" i="3"/>
  <c r="C111" i="11" l="1"/>
  <c r="G111" i="11" s="1"/>
  <c r="D111" i="11"/>
  <c r="A113" i="11"/>
  <c r="E112" i="11"/>
  <c r="F112" i="11"/>
  <c r="B112" i="11"/>
  <c r="A109" i="10"/>
  <c r="E108" i="10"/>
  <c r="F108" i="10"/>
  <c r="B108" i="10"/>
  <c r="D107" i="10"/>
  <c r="C107" i="10"/>
  <c r="G107" i="10" s="1"/>
  <c r="D117" i="9"/>
  <c r="C117" i="9"/>
  <c r="A119" i="9"/>
  <c r="E118" i="9"/>
  <c r="F118" i="9"/>
  <c r="B118" i="9"/>
  <c r="G116" i="9"/>
  <c r="C105" i="8"/>
  <c r="D105" i="8"/>
  <c r="A107" i="8"/>
  <c r="F106" i="8"/>
  <c r="B106" i="8"/>
  <c r="E106" i="8"/>
  <c r="A107" i="7"/>
  <c r="F106" i="7"/>
  <c r="E106" i="7"/>
  <c r="B106" i="7"/>
  <c r="C105" i="7"/>
  <c r="D105" i="7"/>
  <c r="G104" i="7"/>
  <c r="G143" i="3"/>
  <c r="D144" i="3"/>
  <c r="C144" i="3"/>
  <c r="A146" i="3"/>
  <c r="F145" i="3"/>
  <c r="E145" i="3"/>
  <c r="B145" i="3"/>
  <c r="A114" i="11" l="1"/>
  <c r="E113" i="11"/>
  <c r="F113" i="11"/>
  <c r="B113" i="11"/>
  <c r="C112" i="11"/>
  <c r="D112" i="11"/>
  <c r="D108" i="10"/>
  <c r="C108" i="10"/>
  <c r="G108" i="10" s="1"/>
  <c r="A110" i="10"/>
  <c r="E109" i="10"/>
  <c r="F109" i="10"/>
  <c r="B109" i="10"/>
  <c r="A120" i="9"/>
  <c r="E119" i="9"/>
  <c r="F119" i="9"/>
  <c r="B119" i="9"/>
  <c r="C118" i="9"/>
  <c r="G118" i="9" s="1"/>
  <c r="D118" i="9"/>
  <c r="G117" i="9"/>
  <c r="A108" i="8"/>
  <c r="F107" i="8"/>
  <c r="E107" i="8"/>
  <c r="B107" i="8"/>
  <c r="D106" i="8"/>
  <c r="C106" i="8"/>
  <c r="G106" i="8" s="1"/>
  <c r="G105" i="8"/>
  <c r="C106" i="7"/>
  <c r="D106" i="7"/>
  <c r="G105" i="7"/>
  <c r="A108" i="7"/>
  <c r="F107" i="7"/>
  <c r="E107" i="7"/>
  <c r="B107" i="7"/>
  <c r="G144" i="3"/>
  <c r="A147" i="3"/>
  <c r="E146" i="3"/>
  <c r="F146" i="3"/>
  <c r="B146" i="3"/>
  <c r="C145" i="3"/>
  <c r="D145" i="3"/>
  <c r="D113" i="11" l="1"/>
  <c r="C113" i="11"/>
  <c r="G112" i="11"/>
  <c r="A115" i="11"/>
  <c r="F114" i="11"/>
  <c r="E114" i="11"/>
  <c r="B114" i="11"/>
  <c r="C109" i="10"/>
  <c r="D109" i="10"/>
  <c r="A111" i="10"/>
  <c r="E110" i="10"/>
  <c r="F110" i="10"/>
  <c r="B110" i="10"/>
  <c r="D119" i="9"/>
  <c r="C119" i="9"/>
  <c r="A121" i="9"/>
  <c r="F120" i="9"/>
  <c r="E120" i="9"/>
  <c r="B120" i="9"/>
  <c r="C107" i="8"/>
  <c r="D107" i="8"/>
  <c r="A109" i="8"/>
  <c r="E108" i="8"/>
  <c r="F108" i="8"/>
  <c r="B108" i="8"/>
  <c r="A109" i="7"/>
  <c r="E108" i="7"/>
  <c r="F108" i="7"/>
  <c r="B108" i="7"/>
  <c r="D107" i="7"/>
  <c r="C107" i="7"/>
  <c r="G107" i="7" s="1"/>
  <c r="G106" i="7"/>
  <c r="G145" i="3"/>
  <c r="D146" i="3"/>
  <c r="C146" i="3"/>
  <c r="A148" i="3"/>
  <c r="F147" i="3"/>
  <c r="E147" i="3"/>
  <c r="B147" i="3"/>
  <c r="D114" i="11" l="1"/>
  <c r="C114" i="11"/>
  <c r="G114" i="11" s="1"/>
  <c r="A116" i="11"/>
  <c r="E115" i="11"/>
  <c r="B115" i="11"/>
  <c r="F115" i="11"/>
  <c r="G113" i="11"/>
  <c r="A112" i="10"/>
  <c r="F111" i="10"/>
  <c r="E111" i="10"/>
  <c r="B111" i="10"/>
  <c r="D110" i="10"/>
  <c r="C110" i="10"/>
  <c r="G109" i="10"/>
  <c r="A122" i="9"/>
  <c r="F121" i="9"/>
  <c r="E121" i="9"/>
  <c r="B121" i="9"/>
  <c r="D120" i="9"/>
  <c r="C120" i="9"/>
  <c r="G119" i="9"/>
  <c r="D108" i="8"/>
  <c r="C108" i="8"/>
  <c r="G108" i="8" s="1"/>
  <c r="A110" i="8"/>
  <c r="F109" i="8"/>
  <c r="E109" i="8"/>
  <c r="B109" i="8"/>
  <c r="G107" i="8"/>
  <c r="C108" i="7"/>
  <c r="D108" i="7"/>
  <c r="A110" i="7"/>
  <c r="E109" i="7"/>
  <c r="F109" i="7"/>
  <c r="B109" i="7"/>
  <c r="G146" i="3"/>
  <c r="A149" i="3"/>
  <c r="F148" i="3"/>
  <c r="E148" i="3"/>
  <c r="B148" i="3"/>
  <c r="C147" i="3"/>
  <c r="D147" i="3"/>
  <c r="A117" i="11" l="1"/>
  <c r="E116" i="11"/>
  <c r="B116" i="11"/>
  <c r="F116" i="11"/>
  <c r="D115" i="11"/>
  <c r="C115" i="11"/>
  <c r="G115" i="11" s="1"/>
  <c r="D111" i="10"/>
  <c r="C111" i="10"/>
  <c r="G111" i="10" s="1"/>
  <c r="G110" i="10"/>
  <c r="A113" i="10"/>
  <c r="E112" i="10"/>
  <c r="F112" i="10"/>
  <c r="B112" i="10"/>
  <c r="A123" i="9"/>
  <c r="E122" i="9"/>
  <c r="F122" i="9"/>
  <c r="B122" i="9"/>
  <c r="D121" i="9"/>
  <c r="C121" i="9"/>
  <c r="G120" i="9"/>
  <c r="C109" i="8"/>
  <c r="D109" i="8"/>
  <c r="A111" i="8"/>
  <c r="E110" i="8"/>
  <c r="F110" i="8"/>
  <c r="B110" i="8"/>
  <c r="A111" i="7"/>
  <c r="E110" i="7"/>
  <c r="F110" i="7"/>
  <c r="B110" i="7"/>
  <c r="C109" i="7"/>
  <c r="D109" i="7"/>
  <c r="G108" i="7"/>
  <c r="G147" i="3"/>
  <c r="C148" i="3"/>
  <c r="D148" i="3"/>
  <c r="A150" i="3"/>
  <c r="F149" i="3"/>
  <c r="E149" i="3"/>
  <c r="B149" i="3"/>
  <c r="C116" i="11" l="1"/>
  <c r="G116" i="11" s="1"/>
  <c r="D116" i="11"/>
  <c r="A118" i="11"/>
  <c r="E117" i="11"/>
  <c r="B117" i="11"/>
  <c r="F117" i="11"/>
  <c r="A114" i="10"/>
  <c r="F113" i="10"/>
  <c r="E113" i="10"/>
  <c r="B113" i="10"/>
  <c r="D112" i="10"/>
  <c r="C112" i="10"/>
  <c r="G112" i="10" s="1"/>
  <c r="D122" i="9"/>
  <c r="C122" i="9"/>
  <c r="G121" i="9"/>
  <c r="A124" i="9"/>
  <c r="E123" i="9"/>
  <c r="F123" i="9"/>
  <c r="B123" i="9"/>
  <c r="D110" i="8"/>
  <c r="C110" i="8"/>
  <c r="G110" i="8" s="1"/>
  <c r="F111" i="8"/>
  <c r="A112" i="8"/>
  <c r="B111" i="8"/>
  <c r="E111" i="8"/>
  <c r="G109" i="8"/>
  <c r="C110" i="7"/>
  <c r="D110" i="7"/>
  <c r="G109" i="7"/>
  <c r="A112" i="7"/>
  <c r="F111" i="7"/>
  <c r="E111" i="7"/>
  <c r="B111" i="7"/>
  <c r="G148" i="3"/>
  <c r="A151" i="3"/>
  <c r="F150" i="3"/>
  <c r="E150" i="3"/>
  <c r="B150" i="3"/>
  <c r="C149" i="3"/>
  <c r="D149" i="3"/>
  <c r="F118" i="11" l="1"/>
  <c r="A119" i="11"/>
  <c r="E118" i="11"/>
  <c r="B118" i="11"/>
  <c r="D117" i="11"/>
  <c r="C117" i="11"/>
  <c r="C113" i="10"/>
  <c r="D113" i="10"/>
  <c r="A115" i="10"/>
  <c r="E114" i="10"/>
  <c r="F114" i="10"/>
  <c r="B114" i="10"/>
  <c r="C123" i="9"/>
  <c r="G123" i="9" s="1"/>
  <c r="D123" i="9"/>
  <c r="A125" i="9"/>
  <c r="F124" i="9"/>
  <c r="E124" i="9"/>
  <c r="B124" i="9"/>
  <c r="G122" i="9"/>
  <c r="A113" i="8"/>
  <c r="E112" i="8"/>
  <c r="F112" i="8"/>
  <c r="B112" i="8"/>
  <c r="C111" i="8"/>
  <c r="D111" i="8"/>
  <c r="A113" i="7"/>
  <c r="E112" i="7"/>
  <c r="F112" i="7"/>
  <c r="B112" i="7"/>
  <c r="D111" i="7"/>
  <c r="C111" i="7"/>
  <c r="G111" i="7" s="1"/>
  <c r="G110" i="7"/>
  <c r="G149" i="3"/>
  <c r="D150" i="3"/>
  <c r="C150" i="3"/>
  <c r="A152" i="3"/>
  <c r="F151" i="3"/>
  <c r="B151" i="3"/>
  <c r="E151" i="3"/>
  <c r="D118" i="11" l="1"/>
  <c r="C118" i="11"/>
  <c r="G118" i="11" s="1"/>
  <c r="G117" i="11"/>
  <c r="A120" i="11"/>
  <c r="F119" i="11"/>
  <c r="E119" i="11"/>
  <c r="B119" i="11"/>
  <c r="F115" i="10"/>
  <c r="A116" i="10"/>
  <c r="E115" i="10"/>
  <c r="B115" i="10"/>
  <c r="D114" i="10"/>
  <c r="C114" i="10"/>
  <c r="G113" i="10"/>
  <c r="A126" i="9"/>
  <c r="E125" i="9"/>
  <c r="F125" i="9"/>
  <c r="B125" i="9"/>
  <c r="D124" i="9"/>
  <c r="C124" i="9"/>
  <c r="D112" i="8"/>
  <c r="C112" i="8"/>
  <c r="G112" i="8" s="1"/>
  <c r="G111" i="8"/>
  <c r="A114" i="8"/>
  <c r="F113" i="8"/>
  <c r="E113" i="8"/>
  <c r="B113" i="8"/>
  <c r="C112" i="7"/>
  <c r="D112" i="7"/>
  <c r="A114" i="7"/>
  <c r="F113" i="7"/>
  <c r="E113" i="7"/>
  <c r="B113" i="7"/>
  <c r="G150" i="3"/>
  <c r="A153" i="3"/>
  <c r="E152" i="3"/>
  <c r="F152" i="3"/>
  <c r="B152" i="3"/>
  <c r="C151" i="3"/>
  <c r="D151" i="3"/>
  <c r="G114" i="10" l="1"/>
  <c r="D119" i="11"/>
  <c r="C119" i="11"/>
  <c r="A121" i="11"/>
  <c r="E120" i="11"/>
  <c r="F120" i="11"/>
  <c r="B120" i="11"/>
  <c r="D115" i="10"/>
  <c r="C115" i="10"/>
  <c r="A117" i="10"/>
  <c r="F116" i="10"/>
  <c r="E116" i="10"/>
  <c r="B116" i="10"/>
  <c r="A127" i="9"/>
  <c r="F126" i="9"/>
  <c r="E126" i="9"/>
  <c r="B126" i="9"/>
  <c r="C125" i="9"/>
  <c r="G125" i="9" s="1"/>
  <c r="D125" i="9"/>
  <c r="G124" i="9"/>
  <c r="A115" i="8"/>
  <c r="F114" i="8"/>
  <c r="E114" i="8"/>
  <c r="B114" i="8"/>
  <c r="C113" i="8"/>
  <c r="D113" i="8"/>
  <c r="A115" i="7"/>
  <c r="E114" i="7"/>
  <c r="F114" i="7"/>
  <c r="B114" i="7"/>
  <c r="C113" i="7"/>
  <c r="D113" i="7"/>
  <c r="G112" i="7"/>
  <c r="G151" i="3"/>
  <c r="C152" i="3"/>
  <c r="D152" i="3"/>
  <c r="A154" i="3"/>
  <c r="F153" i="3"/>
  <c r="B153" i="3"/>
  <c r="E153" i="3"/>
  <c r="G115" i="10" l="1"/>
  <c r="A122" i="11"/>
  <c r="B121" i="11"/>
  <c r="E121" i="11"/>
  <c r="F121" i="11"/>
  <c r="C120" i="11"/>
  <c r="G120" i="11" s="1"/>
  <c r="D120" i="11"/>
  <c r="G119" i="11"/>
  <c r="A118" i="10"/>
  <c r="F117" i="10"/>
  <c r="E117" i="10"/>
  <c r="B117" i="10"/>
  <c r="D116" i="10"/>
  <c r="C116" i="10"/>
  <c r="G116" i="10" s="1"/>
  <c r="A128" i="9"/>
  <c r="E127" i="9"/>
  <c r="F127" i="9"/>
  <c r="B127" i="9"/>
  <c r="D126" i="9"/>
  <c r="C126" i="9"/>
  <c r="D114" i="8"/>
  <c r="C114" i="8"/>
  <c r="G114" i="8" s="1"/>
  <c r="G113" i="8"/>
  <c r="A116" i="8"/>
  <c r="E115" i="8"/>
  <c r="F115" i="8"/>
  <c r="B115" i="8"/>
  <c r="C114" i="7"/>
  <c r="D114" i="7"/>
  <c r="G113" i="7"/>
  <c r="A116" i="7"/>
  <c r="F115" i="7"/>
  <c r="E115" i="7"/>
  <c r="B115" i="7"/>
  <c r="G152" i="3"/>
  <c r="A155" i="3"/>
  <c r="E154" i="3"/>
  <c r="F154" i="3"/>
  <c r="B154" i="3"/>
  <c r="D153" i="3"/>
  <c r="C153" i="3"/>
  <c r="D121" i="11" l="1"/>
  <c r="C121" i="11"/>
  <c r="A123" i="11"/>
  <c r="E122" i="11"/>
  <c r="F122" i="11"/>
  <c r="B122" i="11"/>
  <c r="C117" i="10"/>
  <c r="D117" i="10"/>
  <c r="A119" i="10"/>
  <c r="E118" i="10"/>
  <c r="F118" i="10"/>
  <c r="B118" i="10"/>
  <c r="A129" i="9"/>
  <c r="F128" i="9"/>
  <c r="E128" i="9"/>
  <c r="B128" i="9"/>
  <c r="C127" i="9"/>
  <c r="G127" i="9" s="1"/>
  <c r="D127" i="9"/>
  <c r="G126" i="9"/>
  <c r="A117" i="8"/>
  <c r="E116" i="8"/>
  <c r="F116" i="8"/>
  <c r="B116" i="8"/>
  <c r="C115" i="8"/>
  <c r="D115" i="8"/>
  <c r="D115" i="7"/>
  <c r="C115" i="7"/>
  <c r="G115" i="7" s="1"/>
  <c r="A117" i="7"/>
  <c r="F116" i="7"/>
  <c r="E116" i="7"/>
  <c r="B116" i="7"/>
  <c r="G114" i="7"/>
  <c r="G153" i="3"/>
  <c r="C154" i="3"/>
  <c r="D154" i="3"/>
  <c r="A156" i="3"/>
  <c r="F155" i="3"/>
  <c r="E155" i="3"/>
  <c r="B155" i="3"/>
  <c r="A124" i="11" l="1"/>
  <c r="E123" i="11"/>
  <c r="B123" i="11"/>
  <c r="F123" i="11"/>
  <c r="C122" i="11"/>
  <c r="G122" i="11" s="1"/>
  <c r="D122" i="11"/>
  <c r="G121" i="11"/>
  <c r="D118" i="10"/>
  <c r="C118" i="10"/>
  <c r="G117" i="10"/>
  <c r="F119" i="10"/>
  <c r="A120" i="10"/>
  <c r="E119" i="10"/>
  <c r="B119" i="10"/>
  <c r="A130" i="9"/>
  <c r="F129" i="9"/>
  <c r="E129" i="9"/>
  <c r="B129" i="9"/>
  <c r="D128" i="9"/>
  <c r="C128" i="9"/>
  <c r="D116" i="8"/>
  <c r="C116" i="8"/>
  <c r="G116" i="8" s="1"/>
  <c r="G115" i="8"/>
  <c r="A118" i="8"/>
  <c r="F117" i="8"/>
  <c r="E117" i="8"/>
  <c r="B117" i="8"/>
  <c r="A118" i="7"/>
  <c r="E117" i="7"/>
  <c r="F117" i="7"/>
  <c r="B117" i="7"/>
  <c r="C116" i="7"/>
  <c r="D116" i="7"/>
  <c r="G154" i="3"/>
  <c r="A157" i="3"/>
  <c r="B156" i="3"/>
  <c r="F156" i="3"/>
  <c r="E156" i="3"/>
  <c r="C155" i="3"/>
  <c r="D155" i="3"/>
  <c r="G118" i="10" l="1"/>
  <c r="D123" i="11"/>
  <c r="C123" i="11"/>
  <c r="G123" i="11" s="1"/>
  <c r="A125" i="11"/>
  <c r="F124" i="11"/>
  <c r="B124" i="11"/>
  <c r="E124" i="11"/>
  <c r="D119" i="10"/>
  <c r="C119" i="10"/>
  <c r="A121" i="10"/>
  <c r="F120" i="10"/>
  <c r="E120" i="10"/>
  <c r="B120" i="10"/>
  <c r="A131" i="9"/>
  <c r="F130" i="9"/>
  <c r="E130" i="9"/>
  <c r="B130" i="9"/>
  <c r="C129" i="9"/>
  <c r="G129" i="9" s="1"/>
  <c r="D129" i="9"/>
  <c r="G128" i="9"/>
  <c r="A119" i="8"/>
  <c r="E118" i="8"/>
  <c r="F118" i="8"/>
  <c r="B118" i="8"/>
  <c r="C117" i="8"/>
  <c r="D117" i="8"/>
  <c r="C117" i="7"/>
  <c r="D117" i="7"/>
  <c r="G116" i="7"/>
  <c r="A119" i="7"/>
  <c r="E118" i="7"/>
  <c r="F118" i="7"/>
  <c r="B118" i="7"/>
  <c r="G155" i="3"/>
  <c r="D156" i="3"/>
  <c r="C156" i="3"/>
  <c r="A158" i="3"/>
  <c r="F157" i="3"/>
  <c r="E157" i="3"/>
  <c r="B157" i="3"/>
  <c r="G119" i="10" l="1"/>
  <c r="A126" i="11"/>
  <c r="E125" i="11"/>
  <c r="F125" i="11"/>
  <c r="B125" i="11"/>
  <c r="C124" i="11"/>
  <c r="D124" i="11"/>
  <c r="A122" i="10"/>
  <c r="B121" i="10"/>
  <c r="F121" i="10"/>
  <c r="E121" i="10"/>
  <c r="C120" i="10"/>
  <c r="D120" i="10"/>
  <c r="A132" i="9"/>
  <c r="E131" i="9"/>
  <c r="F131" i="9"/>
  <c r="B131" i="9"/>
  <c r="D130" i="9"/>
  <c r="C130" i="9"/>
  <c r="D118" i="8"/>
  <c r="C118" i="8"/>
  <c r="G118" i="8" s="1"/>
  <c r="G117" i="8"/>
  <c r="F119" i="8"/>
  <c r="A120" i="8"/>
  <c r="E119" i="8"/>
  <c r="B119" i="8"/>
  <c r="C118" i="7"/>
  <c r="D118" i="7"/>
  <c r="A120" i="7"/>
  <c r="E119" i="7"/>
  <c r="F119" i="7"/>
  <c r="B119" i="7"/>
  <c r="G117" i="7"/>
  <c r="G156" i="3"/>
  <c r="A159" i="3"/>
  <c r="B158" i="3"/>
  <c r="F158" i="3"/>
  <c r="E158" i="3"/>
  <c r="D157" i="3"/>
  <c r="C157" i="3"/>
  <c r="D125" i="11" l="1"/>
  <c r="C125" i="11"/>
  <c r="G125" i="11" s="1"/>
  <c r="G124" i="11"/>
  <c r="F126" i="11"/>
  <c r="A127" i="11"/>
  <c r="B126" i="11"/>
  <c r="E126" i="11"/>
  <c r="C121" i="10"/>
  <c r="D121" i="10"/>
  <c r="G120" i="10"/>
  <c r="A123" i="10"/>
  <c r="E122" i="10"/>
  <c r="F122" i="10"/>
  <c r="B122" i="10"/>
  <c r="A133" i="9"/>
  <c r="E132" i="9"/>
  <c r="F132" i="9"/>
  <c r="B132" i="9"/>
  <c r="D131" i="9"/>
  <c r="C131" i="9"/>
  <c r="G130" i="9"/>
  <c r="C119" i="8"/>
  <c r="D119" i="8"/>
  <c r="A121" i="8"/>
  <c r="E120" i="8"/>
  <c r="F120" i="8"/>
  <c r="B120" i="8"/>
  <c r="A121" i="7"/>
  <c r="E120" i="7"/>
  <c r="F120" i="7"/>
  <c r="B120" i="7"/>
  <c r="D119" i="7"/>
  <c r="C119" i="7"/>
  <c r="G119" i="7" s="1"/>
  <c r="G118" i="7"/>
  <c r="G157" i="3"/>
  <c r="D158" i="3"/>
  <c r="C158" i="3"/>
  <c r="A160" i="3"/>
  <c r="F159" i="3"/>
  <c r="B159" i="3"/>
  <c r="E159" i="3"/>
  <c r="C126" i="11" l="1"/>
  <c r="D126" i="11"/>
  <c r="A128" i="11"/>
  <c r="E127" i="11"/>
  <c r="F127" i="11"/>
  <c r="B127" i="11"/>
  <c r="F123" i="10"/>
  <c r="A124" i="10"/>
  <c r="E123" i="10"/>
  <c r="B123" i="10"/>
  <c r="D122" i="10"/>
  <c r="C122" i="10"/>
  <c r="G122" i="10" s="1"/>
  <c r="G121" i="10"/>
  <c r="A134" i="9"/>
  <c r="E133" i="9"/>
  <c r="F133" i="9"/>
  <c r="B133" i="9"/>
  <c r="D132" i="9"/>
  <c r="C132" i="9"/>
  <c r="G131" i="9"/>
  <c r="D120" i="8"/>
  <c r="C120" i="8"/>
  <c r="G120" i="8" s="1"/>
  <c r="A122" i="8"/>
  <c r="F121" i="8"/>
  <c r="E121" i="8"/>
  <c r="B121" i="8"/>
  <c r="G119" i="8"/>
  <c r="D120" i="7"/>
  <c r="C120" i="7"/>
  <c r="A122" i="7"/>
  <c r="E121" i="7"/>
  <c r="F121" i="7"/>
  <c r="B121" i="7"/>
  <c r="G158" i="3"/>
  <c r="A161" i="3"/>
  <c r="B160" i="3"/>
  <c r="E160" i="3"/>
  <c r="F160" i="3"/>
  <c r="C159" i="3"/>
  <c r="D159" i="3"/>
  <c r="D127" i="11" l="1"/>
  <c r="C127" i="11"/>
  <c r="G127" i="11" s="1"/>
  <c r="A129" i="11"/>
  <c r="E128" i="11"/>
  <c r="F128" i="11"/>
  <c r="B128" i="11"/>
  <c r="G126" i="11"/>
  <c r="C123" i="10"/>
  <c r="D123" i="10"/>
  <c r="A125" i="10"/>
  <c r="E124" i="10"/>
  <c r="F124" i="10"/>
  <c r="B124" i="10"/>
  <c r="A135" i="9"/>
  <c r="E134" i="9"/>
  <c r="F134" i="9"/>
  <c r="B134" i="9"/>
  <c r="C133" i="9"/>
  <c r="G133" i="9" s="1"/>
  <c r="D133" i="9"/>
  <c r="G132" i="9"/>
  <c r="G120" i="7"/>
  <c r="C121" i="8"/>
  <c r="D121" i="8"/>
  <c r="A123" i="8"/>
  <c r="E122" i="8"/>
  <c r="F122" i="8"/>
  <c r="B122" i="8"/>
  <c r="A123" i="7"/>
  <c r="E122" i="7"/>
  <c r="F122" i="7"/>
  <c r="B122" i="7"/>
  <c r="C121" i="7"/>
  <c r="D121" i="7"/>
  <c r="G159" i="3"/>
  <c r="C160" i="3"/>
  <c r="D160" i="3"/>
  <c r="A162" i="3"/>
  <c r="F161" i="3"/>
  <c r="B161" i="3"/>
  <c r="E161" i="3"/>
  <c r="A130" i="11" l="1"/>
  <c r="F129" i="11"/>
  <c r="E129" i="11"/>
  <c r="B129" i="11"/>
  <c r="C128" i="11"/>
  <c r="D128" i="11"/>
  <c r="A126" i="10"/>
  <c r="E125" i="10"/>
  <c r="F125" i="10"/>
  <c r="B125" i="10"/>
  <c r="D124" i="10"/>
  <c r="C124" i="10"/>
  <c r="G124" i="10" s="1"/>
  <c r="G123" i="10"/>
  <c r="A136" i="9"/>
  <c r="E135" i="9"/>
  <c r="F135" i="9"/>
  <c r="B135" i="9"/>
  <c r="D134" i="9"/>
  <c r="C134" i="9"/>
  <c r="A124" i="8"/>
  <c r="E123" i="8"/>
  <c r="F123" i="8"/>
  <c r="B123" i="8"/>
  <c r="D122" i="8"/>
  <c r="C122" i="8"/>
  <c r="G122" i="8" s="1"/>
  <c r="G121" i="8"/>
  <c r="C122" i="7"/>
  <c r="D122" i="7"/>
  <c r="G121" i="7"/>
  <c r="A124" i="7"/>
  <c r="F123" i="7"/>
  <c r="E123" i="7"/>
  <c r="B123" i="7"/>
  <c r="G160" i="3"/>
  <c r="A163" i="3"/>
  <c r="E162" i="3"/>
  <c r="F162" i="3"/>
  <c r="B162" i="3"/>
  <c r="D161" i="3"/>
  <c r="C161" i="3"/>
  <c r="D129" i="11" l="1"/>
  <c r="C129" i="11"/>
  <c r="G129" i="11" s="1"/>
  <c r="G128" i="11"/>
  <c r="A131" i="11"/>
  <c r="F130" i="11"/>
  <c r="E130" i="11"/>
  <c r="B130" i="11"/>
  <c r="C125" i="10"/>
  <c r="D125" i="10"/>
  <c r="A127" i="10"/>
  <c r="B126" i="10"/>
  <c r="E126" i="10"/>
  <c r="F126" i="10"/>
  <c r="A137" i="9"/>
  <c r="E136" i="9"/>
  <c r="F136" i="9"/>
  <c r="B136" i="9"/>
  <c r="D135" i="9"/>
  <c r="C135" i="9"/>
  <c r="G134" i="9"/>
  <c r="C123" i="8"/>
  <c r="D123" i="8"/>
  <c r="A125" i="8"/>
  <c r="E124" i="8"/>
  <c r="F124" i="8"/>
  <c r="B124" i="8"/>
  <c r="D123" i="7"/>
  <c r="C123" i="7"/>
  <c r="G123" i="7" s="1"/>
  <c r="A125" i="7"/>
  <c r="F124" i="7"/>
  <c r="E124" i="7"/>
  <c r="B124" i="7"/>
  <c r="G122" i="7"/>
  <c r="G161" i="3"/>
  <c r="C162" i="3"/>
  <c r="D162" i="3"/>
  <c r="A164" i="3"/>
  <c r="F163" i="3"/>
  <c r="B163" i="3"/>
  <c r="E163" i="3"/>
  <c r="A132" i="11" l="1"/>
  <c r="F131" i="11"/>
  <c r="B131" i="11"/>
  <c r="E131" i="11"/>
  <c r="C130" i="11"/>
  <c r="D130" i="11"/>
  <c r="D126" i="10"/>
  <c r="C126" i="10"/>
  <c r="G126" i="10" s="1"/>
  <c r="A128" i="10"/>
  <c r="E127" i="10"/>
  <c r="F127" i="10"/>
  <c r="B127" i="10"/>
  <c r="G125" i="10"/>
  <c r="A138" i="9"/>
  <c r="E137" i="9"/>
  <c r="F137" i="9"/>
  <c r="B137" i="9"/>
  <c r="D136" i="9"/>
  <c r="C136" i="9"/>
  <c r="G135" i="9"/>
  <c r="A126" i="8"/>
  <c r="F125" i="8"/>
  <c r="E125" i="8"/>
  <c r="B125" i="8"/>
  <c r="D124" i="8"/>
  <c r="C124" i="8"/>
  <c r="G124" i="8" s="1"/>
  <c r="G123" i="8"/>
  <c r="A126" i="7"/>
  <c r="F125" i="7"/>
  <c r="E125" i="7"/>
  <c r="B125" i="7"/>
  <c r="C124" i="7"/>
  <c r="D124" i="7"/>
  <c r="G162" i="3"/>
  <c r="A165" i="3"/>
  <c r="F164" i="3"/>
  <c r="E164" i="3"/>
  <c r="B164" i="3"/>
  <c r="D163" i="3"/>
  <c r="C163" i="3"/>
  <c r="G163" i="3" s="1"/>
  <c r="D131" i="11" l="1"/>
  <c r="C131" i="11"/>
  <c r="G131" i="11" s="1"/>
  <c r="G130" i="11"/>
  <c r="A133" i="11"/>
  <c r="F132" i="11"/>
  <c r="B132" i="11"/>
  <c r="E132" i="11"/>
  <c r="A129" i="10"/>
  <c r="F128" i="10"/>
  <c r="E128" i="10"/>
  <c r="B128" i="10"/>
  <c r="C127" i="10"/>
  <c r="D127" i="10"/>
  <c r="A139" i="9"/>
  <c r="F138" i="9"/>
  <c r="E138" i="9"/>
  <c r="B138" i="9"/>
  <c r="C137" i="9"/>
  <c r="G137" i="9" s="1"/>
  <c r="D137" i="9"/>
  <c r="G136" i="9"/>
  <c r="A127" i="8"/>
  <c r="F126" i="8"/>
  <c r="B126" i="8"/>
  <c r="E126" i="8"/>
  <c r="C125" i="8"/>
  <c r="D125" i="8"/>
  <c r="C125" i="7"/>
  <c r="D125" i="7"/>
  <c r="G124" i="7"/>
  <c r="A127" i="7"/>
  <c r="F126" i="7"/>
  <c r="E126" i="7"/>
  <c r="B126" i="7"/>
  <c r="D164" i="3"/>
  <c r="C164" i="3"/>
  <c r="A166" i="3"/>
  <c r="F165" i="3"/>
  <c r="E165" i="3"/>
  <c r="B165" i="3"/>
  <c r="D132" i="11" l="1"/>
  <c r="C132" i="11"/>
  <c r="A134" i="11"/>
  <c r="F133" i="11"/>
  <c r="E133" i="11"/>
  <c r="B133" i="11"/>
  <c r="D128" i="10"/>
  <c r="C128" i="10"/>
  <c r="G127" i="10"/>
  <c r="A130" i="10"/>
  <c r="F129" i="10"/>
  <c r="E129" i="10"/>
  <c r="B129" i="10"/>
  <c r="D138" i="9"/>
  <c r="C138" i="9"/>
  <c r="A140" i="9"/>
  <c r="F139" i="9"/>
  <c r="E139" i="9"/>
  <c r="B139" i="9"/>
  <c r="G164" i="3"/>
  <c r="A128" i="8"/>
  <c r="F127" i="8"/>
  <c r="E127" i="8"/>
  <c r="B127" i="8"/>
  <c r="G125" i="8"/>
  <c r="C126" i="8"/>
  <c r="D126" i="8"/>
  <c r="A128" i="7"/>
  <c r="E127" i="7"/>
  <c r="F127" i="7"/>
  <c r="B127" i="7"/>
  <c r="C126" i="7"/>
  <c r="D126" i="7"/>
  <c r="G125" i="7"/>
  <c r="A167" i="3"/>
  <c r="F166" i="3"/>
  <c r="E166" i="3"/>
  <c r="B166" i="3"/>
  <c r="D165" i="3"/>
  <c r="C165" i="3"/>
  <c r="G128" i="10" l="1"/>
  <c r="A135" i="11"/>
  <c r="F134" i="11"/>
  <c r="E134" i="11"/>
  <c r="B134" i="11"/>
  <c r="D133" i="11"/>
  <c r="C133" i="11"/>
  <c r="G133" i="11" s="1"/>
  <c r="G132" i="11"/>
  <c r="A131" i="10"/>
  <c r="E130" i="10"/>
  <c r="F130" i="10"/>
  <c r="B130" i="10"/>
  <c r="C129" i="10"/>
  <c r="D129" i="10"/>
  <c r="A141" i="9"/>
  <c r="F140" i="9"/>
  <c r="E140" i="9"/>
  <c r="B140" i="9"/>
  <c r="D139" i="9"/>
  <c r="C139" i="9"/>
  <c r="G138" i="9"/>
  <c r="G126" i="8"/>
  <c r="G165" i="3"/>
  <c r="C127" i="8"/>
  <c r="D127" i="8"/>
  <c r="A129" i="8"/>
  <c r="F128" i="8"/>
  <c r="B128" i="8"/>
  <c r="E128" i="8"/>
  <c r="D127" i="7"/>
  <c r="C127" i="7"/>
  <c r="G127" i="7" s="1"/>
  <c r="G126" i="7"/>
  <c r="A129" i="7"/>
  <c r="F128" i="7"/>
  <c r="E128" i="7"/>
  <c r="B128" i="7"/>
  <c r="C166" i="3"/>
  <c r="D166" i="3"/>
  <c r="A168" i="3"/>
  <c r="F167" i="3"/>
  <c r="E167" i="3"/>
  <c r="B167" i="3"/>
  <c r="C134" i="11" l="1"/>
  <c r="G134" i="11" s="1"/>
  <c r="D134" i="11"/>
  <c r="A136" i="11"/>
  <c r="F135" i="11"/>
  <c r="E135" i="11"/>
  <c r="B135" i="11"/>
  <c r="D130" i="10"/>
  <c r="C130" i="10"/>
  <c r="G130" i="10" s="1"/>
  <c r="G129" i="10"/>
  <c r="A132" i="10"/>
  <c r="B131" i="10"/>
  <c r="F131" i="10"/>
  <c r="E131" i="10"/>
  <c r="A142" i="9"/>
  <c r="F141" i="9"/>
  <c r="E141" i="9"/>
  <c r="B141" i="9"/>
  <c r="D140" i="9"/>
  <c r="C140" i="9"/>
  <c r="G139" i="9"/>
  <c r="A130" i="8"/>
  <c r="E129" i="8"/>
  <c r="F129" i="8"/>
  <c r="B129" i="8"/>
  <c r="D128" i="8"/>
  <c r="C128" i="8"/>
  <c r="G128" i="8" s="1"/>
  <c r="G127" i="8"/>
  <c r="A130" i="7"/>
  <c r="F129" i="7"/>
  <c r="E129" i="7"/>
  <c r="B129" i="7"/>
  <c r="D128" i="7"/>
  <c r="C128" i="7"/>
  <c r="G166" i="3"/>
  <c r="A169" i="3"/>
  <c r="E168" i="3"/>
  <c r="F168" i="3"/>
  <c r="B168" i="3"/>
  <c r="C167" i="3"/>
  <c r="D167" i="3"/>
  <c r="A137" i="11" l="1"/>
  <c r="E136" i="11"/>
  <c r="F136" i="11"/>
  <c r="B136" i="11"/>
  <c r="D135" i="11"/>
  <c r="C135" i="11"/>
  <c r="G135" i="11" s="1"/>
  <c r="A133" i="10"/>
  <c r="F132" i="10"/>
  <c r="E132" i="10"/>
  <c r="B132" i="10"/>
  <c r="C131" i="10"/>
  <c r="D131" i="10"/>
  <c r="A143" i="9"/>
  <c r="F142" i="9"/>
  <c r="E142" i="9"/>
  <c r="B142" i="9"/>
  <c r="C141" i="9"/>
  <c r="G141" i="9" s="1"/>
  <c r="D141" i="9"/>
  <c r="G140" i="9"/>
  <c r="G128" i="7"/>
  <c r="C129" i="8"/>
  <c r="D129" i="8"/>
  <c r="A131" i="8"/>
  <c r="E130" i="8"/>
  <c r="F130" i="8"/>
  <c r="B130" i="8"/>
  <c r="C129" i="7"/>
  <c r="D129" i="7"/>
  <c r="A131" i="7"/>
  <c r="F130" i="7"/>
  <c r="E130" i="7"/>
  <c r="B130" i="7"/>
  <c r="G167" i="3"/>
  <c r="D168" i="3"/>
  <c r="C168" i="3"/>
  <c r="A170" i="3"/>
  <c r="F169" i="3"/>
  <c r="E169" i="3"/>
  <c r="B169" i="3"/>
  <c r="G131" i="10" l="1"/>
  <c r="D136" i="11"/>
  <c r="C136" i="11"/>
  <c r="A138" i="11"/>
  <c r="E137" i="11"/>
  <c r="F137" i="11"/>
  <c r="B137" i="11"/>
  <c r="D132" i="10"/>
  <c r="C132" i="10"/>
  <c r="A134" i="10"/>
  <c r="F133" i="10"/>
  <c r="E133" i="10"/>
  <c r="B133" i="10"/>
  <c r="A144" i="9"/>
  <c r="F143" i="9"/>
  <c r="E143" i="9"/>
  <c r="B143" i="9"/>
  <c r="D142" i="9"/>
  <c r="C142" i="9"/>
  <c r="D130" i="8"/>
  <c r="C130" i="8"/>
  <c r="G130" i="8" s="1"/>
  <c r="A132" i="8"/>
  <c r="F131" i="8"/>
  <c r="E131" i="8"/>
  <c r="B131" i="8"/>
  <c r="G129" i="8"/>
  <c r="A132" i="7"/>
  <c r="F131" i="7"/>
  <c r="E131" i="7"/>
  <c r="B131" i="7"/>
  <c r="C130" i="7"/>
  <c r="D130" i="7"/>
  <c r="G129" i="7"/>
  <c r="G168" i="3"/>
  <c r="A171" i="3"/>
  <c r="E170" i="3"/>
  <c r="F170" i="3"/>
  <c r="B170" i="3"/>
  <c r="D169" i="3"/>
  <c r="C169" i="3"/>
  <c r="G132" i="10" l="1"/>
  <c r="A139" i="11"/>
  <c r="E138" i="11"/>
  <c r="F138" i="11"/>
  <c r="B138" i="11"/>
  <c r="D137" i="11"/>
  <c r="C137" i="11"/>
  <c r="G137" i="11" s="1"/>
  <c r="G136" i="11"/>
  <c r="A135" i="10"/>
  <c r="F134" i="10"/>
  <c r="E134" i="10"/>
  <c r="B134" i="10"/>
  <c r="D133" i="10"/>
  <c r="C133" i="10"/>
  <c r="A145" i="9"/>
  <c r="F144" i="9"/>
  <c r="E144" i="9"/>
  <c r="B144" i="9"/>
  <c r="D143" i="9"/>
  <c r="C143" i="9"/>
  <c r="G142" i="9"/>
  <c r="A133" i="8"/>
  <c r="E132" i="8"/>
  <c r="B132" i="8"/>
  <c r="F132" i="8"/>
  <c r="C131" i="8"/>
  <c r="D131" i="8"/>
  <c r="D131" i="7"/>
  <c r="C131" i="7"/>
  <c r="G131" i="7" s="1"/>
  <c r="G130" i="7"/>
  <c r="A133" i="7"/>
  <c r="E132" i="7"/>
  <c r="F132" i="7"/>
  <c r="B132" i="7"/>
  <c r="G169" i="3"/>
  <c r="D170" i="3"/>
  <c r="C170" i="3"/>
  <c r="A172" i="3"/>
  <c r="F171" i="3"/>
  <c r="E171" i="3"/>
  <c r="B171" i="3"/>
  <c r="G133" i="10" l="1"/>
  <c r="C138" i="11"/>
  <c r="D138" i="11"/>
  <c r="A140" i="11"/>
  <c r="E139" i="11"/>
  <c r="B139" i="11"/>
  <c r="F139" i="11"/>
  <c r="D134" i="10"/>
  <c r="C134" i="10"/>
  <c r="A136" i="10"/>
  <c r="E135" i="10"/>
  <c r="F135" i="10"/>
  <c r="B135" i="10"/>
  <c r="D144" i="9"/>
  <c r="C144" i="9"/>
  <c r="G143" i="9"/>
  <c r="A146" i="9"/>
  <c r="F145" i="9"/>
  <c r="E145" i="9"/>
  <c r="B145" i="9"/>
  <c r="D132" i="8"/>
  <c r="C132" i="8"/>
  <c r="G132" i="8" s="1"/>
  <c r="G131" i="8"/>
  <c r="A134" i="8"/>
  <c r="E133" i="8"/>
  <c r="F133" i="8"/>
  <c r="B133" i="8"/>
  <c r="C132" i="7"/>
  <c r="D132" i="7"/>
  <c r="A134" i="7"/>
  <c r="E133" i="7"/>
  <c r="F133" i="7"/>
  <c r="B133" i="7"/>
  <c r="G170" i="3"/>
  <c r="A173" i="3"/>
  <c r="B172" i="3"/>
  <c r="F172" i="3"/>
  <c r="E172" i="3"/>
  <c r="C171" i="3"/>
  <c r="D171" i="3"/>
  <c r="G134" i="10" l="1"/>
  <c r="A141" i="11"/>
  <c r="F140" i="11"/>
  <c r="E140" i="11"/>
  <c r="B140" i="11"/>
  <c r="D139" i="11"/>
  <c r="C139" i="11"/>
  <c r="G139" i="11" s="1"/>
  <c r="G138" i="11"/>
  <c r="A137" i="10"/>
  <c r="B136" i="10"/>
  <c r="F136" i="10"/>
  <c r="E136" i="10"/>
  <c r="C135" i="10"/>
  <c r="D135" i="10"/>
  <c r="A147" i="9"/>
  <c r="F146" i="9"/>
  <c r="E146" i="9"/>
  <c r="B146" i="9"/>
  <c r="C145" i="9"/>
  <c r="G145" i="9" s="1"/>
  <c r="D145" i="9"/>
  <c r="G144" i="9"/>
  <c r="A135" i="8"/>
  <c r="E134" i="8"/>
  <c r="F134" i="8"/>
  <c r="B134" i="8"/>
  <c r="D133" i="8"/>
  <c r="C133" i="8"/>
  <c r="A135" i="7"/>
  <c r="F134" i="7"/>
  <c r="E134" i="7"/>
  <c r="B134" i="7"/>
  <c r="C133" i="7"/>
  <c r="D133" i="7"/>
  <c r="G132" i="7"/>
  <c r="G171" i="3"/>
  <c r="C172" i="3"/>
  <c r="D172" i="3"/>
  <c r="A174" i="3"/>
  <c r="F173" i="3"/>
  <c r="E173" i="3"/>
  <c r="B173" i="3"/>
  <c r="D140" i="11" l="1"/>
  <c r="C140" i="11"/>
  <c r="G140" i="11" s="1"/>
  <c r="A142" i="11"/>
  <c r="E141" i="11"/>
  <c r="F141" i="11"/>
  <c r="B141" i="11"/>
  <c r="D136" i="10"/>
  <c r="C136" i="10"/>
  <c r="G136" i="10" s="1"/>
  <c r="G135" i="10"/>
  <c r="A138" i="10"/>
  <c r="F137" i="10"/>
  <c r="E137" i="10"/>
  <c r="B137" i="10"/>
  <c r="A148" i="9"/>
  <c r="E147" i="9"/>
  <c r="F147" i="9"/>
  <c r="B147" i="9"/>
  <c r="D146" i="9"/>
  <c r="C146" i="9"/>
  <c r="G133" i="8"/>
  <c r="C134" i="8"/>
  <c r="D134" i="8"/>
  <c r="A136" i="8"/>
  <c r="E135" i="8"/>
  <c r="F135" i="8"/>
  <c r="B135" i="8"/>
  <c r="C134" i="7"/>
  <c r="D134" i="7"/>
  <c r="G133" i="7"/>
  <c r="A136" i="7"/>
  <c r="F135" i="7"/>
  <c r="E135" i="7"/>
  <c r="B135" i="7"/>
  <c r="G172" i="3"/>
  <c r="C173" i="3"/>
  <c r="D173" i="3"/>
  <c r="A175" i="3"/>
  <c r="B174" i="3"/>
  <c r="F174" i="3"/>
  <c r="E174" i="3"/>
  <c r="A143" i="11" l="1"/>
  <c r="E142" i="11"/>
  <c r="F142" i="11"/>
  <c r="B142" i="11"/>
  <c r="D141" i="11"/>
  <c r="C141" i="11"/>
  <c r="D137" i="10"/>
  <c r="C137" i="10"/>
  <c r="G137" i="10" s="1"/>
  <c r="A139" i="10"/>
  <c r="F138" i="10"/>
  <c r="E138" i="10"/>
  <c r="B138" i="10"/>
  <c r="A149" i="9"/>
  <c r="E148" i="9"/>
  <c r="F148" i="9"/>
  <c r="B148" i="9"/>
  <c r="D147" i="9"/>
  <c r="C147" i="9"/>
  <c r="G146" i="9"/>
  <c r="C135" i="8"/>
  <c r="D135" i="8"/>
  <c r="A137" i="8"/>
  <c r="E136" i="8"/>
  <c r="F136" i="8"/>
  <c r="B136" i="8"/>
  <c r="G134" i="8"/>
  <c r="A137" i="7"/>
  <c r="E136" i="7"/>
  <c r="F136" i="7"/>
  <c r="B136" i="7"/>
  <c r="D135" i="7"/>
  <c r="C135" i="7"/>
  <c r="G134" i="7"/>
  <c r="G173" i="3"/>
  <c r="C174" i="3"/>
  <c r="D174" i="3"/>
  <c r="A176" i="3"/>
  <c r="F175" i="3"/>
  <c r="B175" i="3"/>
  <c r="E175" i="3"/>
  <c r="G141" i="11" l="1"/>
  <c r="C142" i="11"/>
  <c r="D142" i="11"/>
  <c r="A144" i="11"/>
  <c r="E143" i="11"/>
  <c r="F143" i="11"/>
  <c r="B143" i="11"/>
  <c r="A140" i="10"/>
  <c r="F139" i="10"/>
  <c r="E139" i="10"/>
  <c r="B139" i="10"/>
  <c r="D138" i="10"/>
  <c r="C138" i="10"/>
  <c r="D148" i="9"/>
  <c r="C148" i="9"/>
  <c r="G147" i="9"/>
  <c r="A150" i="9"/>
  <c r="E149" i="9"/>
  <c r="F149" i="9"/>
  <c r="B149" i="9"/>
  <c r="G135" i="7"/>
  <c r="A138" i="8"/>
  <c r="E137" i="8"/>
  <c r="F137" i="8"/>
  <c r="B137" i="8"/>
  <c r="D136" i="8"/>
  <c r="C136" i="8"/>
  <c r="G135" i="8"/>
  <c r="D136" i="7"/>
  <c r="C136" i="7"/>
  <c r="G136" i="7" s="1"/>
  <c r="A138" i="7"/>
  <c r="F137" i="7"/>
  <c r="E137" i="7"/>
  <c r="B137" i="7"/>
  <c r="G174" i="3"/>
  <c r="A177" i="3"/>
  <c r="B176" i="3"/>
  <c r="E176" i="3"/>
  <c r="F176" i="3"/>
  <c r="D175" i="3"/>
  <c r="C175" i="3"/>
  <c r="G138" i="10" l="1"/>
  <c r="D143" i="11"/>
  <c r="C143" i="11"/>
  <c r="G143" i="11" s="1"/>
  <c r="G142" i="11"/>
  <c r="A145" i="11"/>
  <c r="F144" i="11"/>
  <c r="E144" i="11"/>
  <c r="B144" i="11"/>
  <c r="C139" i="10"/>
  <c r="D139" i="10"/>
  <c r="A141" i="10"/>
  <c r="F140" i="10"/>
  <c r="E140" i="10"/>
  <c r="B140" i="10"/>
  <c r="C149" i="9"/>
  <c r="G149" i="9" s="1"/>
  <c r="D149" i="9"/>
  <c r="A151" i="9"/>
  <c r="F150" i="9"/>
  <c r="E150" i="9"/>
  <c r="B150" i="9"/>
  <c r="G148" i="9"/>
  <c r="G136" i="8"/>
  <c r="A139" i="8"/>
  <c r="E138" i="8"/>
  <c r="F138" i="8"/>
  <c r="B138" i="8"/>
  <c r="C137" i="8"/>
  <c r="D137" i="8"/>
  <c r="A139" i="7"/>
  <c r="E138" i="7"/>
  <c r="F138" i="7"/>
  <c r="B138" i="7"/>
  <c r="C137" i="7"/>
  <c r="D137" i="7"/>
  <c r="G175" i="3"/>
  <c r="D176" i="3"/>
  <c r="C176" i="3"/>
  <c r="A178" i="3"/>
  <c r="F177" i="3"/>
  <c r="E177" i="3"/>
  <c r="B177" i="3"/>
  <c r="A146" i="11" l="1"/>
  <c r="F145" i="11"/>
  <c r="E145" i="11"/>
  <c r="B145" i="11"/>
  <c r="D144" i="11"/>
  <c r="C144" i="11"/>
  <c r="G144" i="11" s="1"/>
  <c r="A142" i="10"/>
  <c r="E141" i="10"/>
  <c r="F141" i="10"/>
  <c r="B141" i="10"/>
  <c r="D140" i="10"/>
  <c r="C140" i="10"/>
  <c r="G140" i="10" s="1"/>
  <c r="G139" i="10"/>
  <c r="G176" i="3"/>
  <c r="A152" i="9"/>
  <c r="F151" i="9"/>
  <c r="E151" i="9"/>
  <c r="B151" i="9"/>
  <c r="D150" i="9"/>
  <c r="C150" i="9"/>
  <c r="D138" i="8"/>
  <c r="C138" i="8"/>
  <c r="G137" i="8"/>
  <c r="A140" i="8"/>
  <c r="E139" i="8"/>
  <c r="F139" i="8"/>
  <c r="B139" i="8"/>
  <c r="C138" i="7"/>
  <c r="D138" i="7"/>
  <c r="G137" i="7"/>
  <c r="A140" i="7"/>
  <c r="F139" i="7"/>
  <c r="E139" i="7"/>
  <c r="B139" i="7"/>
  <c r="A179" i="3"/>
  <c r="E178" i="3"/>
  <c r="F178" i="3"/>
  <c r="B178" i="3"/>
  <c r="D177" i="3"/>
  <c r="C177" i="3"/>
  <c r="G177" i="3" s="1"/>
  <c r="D145" i="11" l="1"/>
  <c r="C145" i="11"/>
  <c r="A147" i="11"/>
  <c r="F146" i="11"/>
  <c r="E146" i="11"/>
  <c r="B146" i="11"/>
  <c r="D141" i="10"/>
  <c r="C141" i="10"/>
  <c r="G141" i="10" s="1"/>
  <c r="A143" i="10"/>
  <c r="B142" i="10"/>
  <c r="E142" i="10"/>
  <c r="F142" i="10"/>
  <c r="A153" i="9"/>
  <c r="E152" i="9"/>
  <c r="F152" i="9"/>
  <c r="B152" i="9"/>
  <c r="D151" i="9"/>
  <c r="C151" i="9"/>
  <c r="G150" i="9"/>
  <c r="G138" i="8"/>
  <c r="A141" i="8"/>
  <c r="E140" i="8"/>
  <c r="F140" i="8"/>
  <c r="B140" i="8"/>
  <c r="C139" i="8"/>
  <c r="D139" i="8"/>
  <c r="A141" i="7"/>
  <c r="F140" i="7"/>
  <c r="E140" i="7"/>
  <c r="B140" i="7"/>
  <c r="D139" i="7"/>
  <c r="C139" i="7"/>
  <c r="G139" i="7" s="1"/>
  <c r="G138" i="7"/>
  <c r="D178" i="3"/>
  <c r="C178" i="3"/>
  <c r="A180" i="3"/>
  <c r="F179" i="3"/>
  <c r="E179" i="3"/>
  <c r="B179" i="3"/>
  <c r="A148" i="11" l="1"/>
  <c r="F147" i="11"/>
  <c r="B147" i="11"/>
  <c r="E147" i="11"/>
  <c r="C146" i="11"/>
  <c r="D146" i="11"/>
  <c r="G145" i="11"/>
  <c r="D142" i="10"/>
  <c r="C142" i="10"/>
  <c r="A144" i="10"/>
  <c r="F143" i="10"/>
  <c r="E143" i="10"/>
  <c r="B143" i="10"/>
  <c r="A154" i="9"/>
  <c r="F153" i="9"/>
  <c r="E153" i="9"/>
  <c r="B153" i="9"/>
  <c r="D152" i="9"/>
  <c r="C152" i="9"/>
  <c r="G151" i="9"/>
  <c r="G178" i="3"/>
  <c r="D140" i="8"/>
  <c r="C140" i="8"/>
  <c r="G139" i="8"/>
  <c r="A142" i="8"/>
  <c r="F141" i="8"/>
  <c r="E141" i="8"/>
  <c r="B141" i="8"/>
  <c r="C140" i="7"/>
  <c r="D140" i="7"/>
  <c r="A142" i="7"/>
  <c r="E141" i="7"/>
  <c r="F141" i="7"/>
  <c r="B141" i="7"/>
  <c r="A181" i="3"/>
  <c r="F180" i="3"/>
  <c r="E180" i="3"/>
  <c r="B180" i="3"/>
  <c r="D179" i="3"/>
  <c r="C179" i="3"/>
  <c r="G179" i="3" s="1"/>
  <c r="G146" i="11" l="1"/>
  <c r="G142" i="10"/>
  <c r="D147" i="11"/>
  <c r="C147" i="11"/>
  <c r="G147" i="11" s="1"/>
  <c r="A149" i="11"/>
  <c r="F148" i="11"/>
  <c r="E148" i="11"/>
  <c r="B148" i="11"/>
  <c r="A145" i="10"/>
  <c r="E144" i="10"/>
  <c r="F144" i="10"/>
  <c r="B144" i="10"/>
  <c r="C143" i="10"/>
  <c r="D143" i="10"/>
  <c r="A155" i="9"/>
  <c r="E154" i="9"/>
  <c r="F154" i="9"/>
  <c r="B154" i="9"/>
  <c r="C153" i="9"/>
  <c r="G153" i="9" s="1"/>
  <c r="D153" i="9"/>
  <c r="G152" i="9"/>
  <c r="G140" i="8"/>
  <c r="A143" i="8"/>
  <c r="F142" i="8"/>
  <c r="B142" i="8"/>
  <c r="E142" i="8"/>
  <c r="D141" i="8"/>
  <c r="C141" i="8"/>
  <c r="A143" i="7"/>
  <c r="F142" i="7"/>
  <c r="E142" i="7"/>
  <c r="B142" i="7"/>
  <c r="C141" i="7"/>
  <c r="D141" i="7"/>
  <c r="G140" i="7"/>
  <c r="C180" i="3"/>
  <c r="D180" i="3"/>
  <c r="A182" i="3"/>
  <c r="F181" i="3"/>
  <c r="E181" i="3"/>
  <c r="B181" i="3"/>
  <c r="A150" i="11" l="1"/>
  <c r="F149" i="11"/>
  <c r="E149" i="11"/>
  <c r="B149" i="11"/>
  <c r="D148" i="11"/>
  <c r="C148" i="11"/>
  <c r="G148" i="11" s="1"/>
  <c r="D144" i="10"/>
  <c r="C144" i="10"/>
  <c r="G143" i="10"/>
  <c r="A146" i="10"/>
  <c r="B145" i="10"/>
  <c r="E145" i="10"/>
  <c r="F145" i="10"/>
  <c r="A156" i="9"/>
  <c r="F155" i="9"/>
  <c r="E155" i="9"/>
  <c r="B155" i="9"/>
  <c r="D154" i="9"/>
  <c r="C154" i="9"/>
  <c r="G141" i="8"/>
  <c r="C142" i="8"/>
  <c r="D142" i="8"/>
  <c r="E143" i="8"/>
  <c r="A144" i="8"/>
  <c r="F143" i="8"/>
  <c r="B143" i="8"/>
  <c r="C142" i="7"/>
  <c r="D142" i="7"/>
  <c r="G141" i="7"/>
  <c r="A144" i="7"/>
  <c r="F143" i="7"/>
  <c r="E143" i="7"/>
  <c r="B143" i="7"/>
  <c r="G180" i="3"/>
  <c r="A183" i="3"/>
  <c r="F182" i="3"/>
  <c r="E182" i="3"/>
  <c r="B182" i="3"/>
  <c r="D181" i="3"/>
  <c r="C181" i="3"/>
  <c r="D149" i="11" l="1"/>
  <c r="C149" i="11"/>
  <c r="G149" i="11" s="1"/>
  <c r="A151" i="11"/>
  <c r="F150" i="11"/>
  <c r="E150" i="11"/>
  <c r="B150" i="11"/>
  <c r="A147" i="10"/>
  <c r="E146" i="10"/>
  <c r="F146" i="10"/>
  <c r="B146" i="10"/>
  <c r="G144" i="10"/>
  <c r="D145" i="10"/>
  <c r="C145" i="10"/>
  <c r="A157" i="9"/>
  <c r="F156" i="9"/>
  <c r="E156" i="9"/>
  <c r="B156" i="9"/>
  <c r="D155" i="9"/>
  <c r="C155" i="9"/>
  <c r="G154" i="9"/>
  <c r="C143" i="8"/>
  <c r="D143" i="8"/>
  <c r="A145" i="8"/>
  <c r="F144" i="8"/>
  <c r="E144" i="8"/>
  <c r="B144" i="8"/>
  <c r="G142" i="8"/>
  <c r="D143" i="7"/>
  <c r="C143" i="7"/>
  <c r="A145" i="7"/>
  <c r="F144" i="7"/>
  <c r="E144" i="7"/>
  <c r="B144" i="7"/>
  <c r="G142" i="7"/>
  <c r="G181" i="3"/>
  <c r="D182" i="3"/>
  <c r="C182" i="3"/>
  <c r="A184" i="3"/>
  <c r="F183" i="3"/>
  <c r="B183" i="3"/>
  <c r="E183" i="3"/>
  <c r="A152" i="11" l="1"/>
  <c r="F151" i="11"/>
  <c r="E151" i="11"/>
  <c r="B151" i="11"/>
  <c r="C150" i="11"/>
  <c r="D150" i="11"/>
  <c r="G145" i="10"/>
  <c r="D146" i="10"/>
  <c r="C146" i="10"/>
  <c r="A148" i="10"/>
  <c r="B147" i="10"/>
  <c r="F147" i="10"/>
  <c r="E147" i="10"/>
  <c r="D156" i="9"/>
  <c r="C156" i="9"/>
  <c r="G155" i="9"/>
  <c r="A158" i="9"/>
  <c r="F157" i="9"/>
  <c r="E157" i="9"/>
  <c r="B157" i="9"/>
  <c r="G143" i="7"/>
  <c r="A146" i="8"/>
  <c r="E145" i="8"/>
  <c r="F145" i="8"/>
  <c r="B145" i="8"/>
  <c r="D144" i="8"/>
  <c r="C144" i="8"/>
  <c r="G143" i="8"/>
  <c r="A146" i="7"/>
  <c r="F145" i="7"/>
  <c r="E145" i="7"/>
  <c r="B145" i="7"/>
  <c r="D144" i="7"/>
  <c r="C144" i="7"/>
  <c r="G144" i="7" s="1"/>
  <c r="G182" i="3"/>
  <c r="A185" i="3"/>
  <c r="E184" i="3"/>
  <c r="F184" i="3"/>
  <c r="B184" i="3"/>
  <c r="D183" i="3"/>
  <c r="C183" i="3"/>
  <c r="G146" i="10" l="1"/>
  <c r="D151" i="11"/>
  <c r="C151" i="11"/>
  <c r="G151" i="11" s="1"/>
  <c r="G150" i="11"/>
  <c r="A153" i="11"/>
  <c r="E152" i="11"/>
  <c r="F152" i="11"/>
  <c r="B152" i="11"/>
  <c r="A149" i="10"/>
  <c r="F148" i="10"/>
  <c r="E148" i="10"/>
  <c r="B148" i="10"/>
  <c r="C147" i="10"/>
  <c r="D147" i="10"/>
  <c r="C157" i="9"/>
  <c r="G157" i="9" s="1"/>
  <c r="D157" i="9"/>
  <c r="A159" i="9"/>
  <c r="F158" i="9"/>
  <c r="E158" i="9"/>
  <c r="B158" i="9"/>
  <c r="G156" i="9"/>
  <c r="G144" i="8"/>
  <c r="C145" i="8"/>
  <c r="D145" i="8"/>
  <c r="E146" i="8"/>
  <c r="A147" i="8"/>
  <c r="F146" i="8"/>
  <c r="B146" i="8"/>
  <c r="C145" i="7"/>
  <c r="D145" i="7"/>
  <c r="A147" i="7"/>
  <c r="F146" i="7"/>
  <c r="E146" i="7"/>
  <c r="B146" i="7"/>
  <c r="G183" i="3"/>
  <c r="C184" i="3"/>
  <c r="D184" i="3"/>
  <c r="A186" i="3"/>
  <c r="F185" i="3"/>
  <c r="B185" i="3"/>
  <c r="E185" i="3"/>
  <c r="A154" i="11" l="1"/>
  <c r="E153" i="11"/>
  <c r="F153" i="11"/>
  <c r="B153" i="11"/>
  <c r="D152" i="11"/>
  <c r="C152" i="11"/>
  <c r="G152" i="11" s="1"/>
  <c r="D148" i="10"/>
  <c r="C148" i="10"/>
  <c r="G148" i="10" s="1"/>
  <c r="G147" i="10"/>
  <c r="A150" i="10"/>
  <c r="F149" i="10"/>
  <c r="E149" i="10"/>
  <c r="B149" i="10"/>
  <c r="A160" i="9"/>
  <c r="E159" i="9"/>
  <c r="F159" i="9"/>
  <c r="B159" i="9"/>
  <c r="D158" i="9"/>
  <c r="C158" i="9"/>
  <c r="D146" i="8"/>
  <c r="C146" i="8"/>
  <c r="G146" i="8" s="1"/>
  <c r="A148" i="8"/>
  <c r="F147" i="8"/>
  <c r="E147" i="8"/>
  <c r="B147" i="8"/>
  <c r="G145" i="8"/>
  <c r="A148" i="7"/>
  <c r="F147" i="7"/>
  <c r="E147" i="7"/>
  <c r="B147" i="7"/>
  <c r="C146" i="7"/>
  <c r="D146" i="7"/>
  <c r="G145" i="7"/>
  <c r="G184" i="3"/>
  <c r="A187" i="3"/>
  <c r="E186" i="3"/>
  <c r="F186" i="3"/>
  <c r="B186" i="3"/>
  <c r="C185" i="3"/>
  <c r="D185" i="3"/>
  <c r="D153" i="11" l="1"/>
  <c r="C153" i="11"/>
  <c r="G153" i="11" s="1"/>
  <c r="A155" i="11"/>
  <c r="E154" i="11"/>
  <c r="F154" i="11"/>
  <c r="B154" i="11"/>
  <c r="D149" i="10"/>
  <c r="C149" i="10"/>
  <c r="G149" i="10" s="1"/>
  <c r="A151" i="10"/>
  <c r="F150" i="10"/>
  <c r="E150" i="10"/>
  <c r="B150" i="10"/>
  <c r="A161" i="9"/>
  <c r="F160" i="9"/>
  <c r="E160" i="9"/>
  <c r="B160" i="9"/>
  <c r="D159" i="9"/>
  <c r="C159" i="9"/>
  <c r="G158" i="9"/>
  <c r="A149" i="8"/>
  <c r="E148" i="8"/>
  <c r="F148" i="8"/>
  <c r="B148" i="8"/>
  <c r="C147" i="8"/>
  <c r="D147" i="8"/>
  <c r="D147" i="7"/>
  <c r="C147" i="7"/>
  <c r="G147" i="7" s="1"/>
  <c r="G146" i="7"/>
  <c r="A149" i="7"/>
  <c r="F148" i="7"/>
  <c r="E148" i="7"/>
  <c r="B148" i="7"/>
  <c r="G185" i="3"/>
  <c r="C186" i="3"/>
  <c r="D186" i="3"/>
  <c r="A188" i="3"/>
  <c r="F187" i="3"/>
  <c r="E187" i="3"/>
  <c r="B187" i="3"/>
  <c r="A156" i="11" l="1"/>
  <c r="E155" i="11"/>
  <c r="B155" i="11"/>
  <c r="F155" i="11"/>
  <c r="C154" i="11"/>
  <c r="D154" i="11"/>
  <c r="A152" i="10"/>
  <c r="E151" i="10"/>
  <c r="F151" i="10"/>
  <c r="B151" i="10"/>
  <c r="D150" i="10"/>
  <c r="C150" i="10"/>
  <c r="G150" i="10" s="1"/>
  <c r="A162" i="9"/>
  <c r="F161" i="9"/>
  <c r="E161" i="9"/>
  <c r="B161" i="9"/>
  <c r="D160" i="9"/>
  <c r="C160" i="9"/>
  <c r="G159" i="9"/>
  <c r="D148" i="8"/>
  <c r="C148" i="8"/>
  <c r="G147" i="8"/>
  <c r="F149" i="8"/>
  <c r="A150" i="8"/>
  <c r="E149" i="8"/>
  <c r="B149" i="8"/>
  <c r="C148" i="7"/>
  <c r="D148" i="7"/>
  <c r="A150" i="7"/>
  <c r="E149" i="7"/>
  <c r="F149" i="7"/>
  <c r="B149" i="7"/>
  <c r="G186" i="3"/>
  <c r="A189" i="3"/>
  <c r="B188" i="3"/>
  <c r="F188" i="3"/>
  <c r="E188" i="3"/>
  <c r="D187" i="3"/>
  <c r="C187" i="3"/>
  <c r="D155" i="11" l="1"/>
  <c r="C155" i="11"/>
  <c r="G155" i="11" s="1"/>
  <c r="G154" i="11"/>
  <c r="A157" i="11"/>
  <c r="F156" i="11"/>
  <c r="B156" i="11"/>
  <c r="E156" i="11"/>
  <c r="C151" i="10"/>
  <c r="D151" i="10"/>
  <c r="A153" i="10"/>
  <c r="B152" i="10"/>
  <c r="F152" i="10"/>
  <c r="E152" i="10"/>
  <c r="C161" i="9"/>
  <c r="G161" i="9" s="1"/>
  <c r="D161" i="9"/>
  <c r="G160" i="9"/>
  <c r="A163" i="9"/>
  <c r="E162" i="9"/>
  <c r="F162" i="9"/>
  <c r="B162" i="9"/>
  <c r="G148" i="8"/>
  <c r="D149" i="8"/>
  <c r="C149" i="8"/>
  <c r="G149" i="8" s="1"/>
  <c r="A151" i="8"/>
  <c r="F150" i="8"/>
  <c r="E150" i="8"/>
  <c r="B150" i="8"/>
  <c r="A151" i="7"/>
  <c r="E150" i="7"/>
  <c r="F150" i="7"/>
  <c r="B150" i="7"/>
  <c r="C149" i="7"/>
  <c r="D149" i="7"/>
  <c r="G148" i="7"/>
  <c r="G187" i="3"/>
  <c r="D188" i="3"/>
  <c r="C188" i="3"/>
  <c r="A190" i="3"/>
  <c r="F189" i="3"/>
  <c r="E189" i="3"/>
  <c r="B189" i="3"/>
  <c r="A158" i="11" l="1"/>
  <c r="E157" i="11"/>
  <c r="F157" i="11"/>
  <c r="B157" i="11"/>
  <c r="D156" i="11"/>
  <c r="C156" i="11"/>
  <c r="G156" i="11" s="1"/>
  <c r="D152" i="10"/>
  <c r="C152" i="10"/>
  <c r="G152" i="10" s="1"/>
  <c r="A154" i="10"/>
  <c r="F153" i="10"/>
  <c r="E153" i="10"/>
  <c r="B153" i="10"/>
  <c r="G151" i="10"/>
  <c r="A164" i="9"/>
  <c r="E163" i="9"/>
  <c r="F163" i="9"/>
  <c r="B163" i="9"/>
  <c r="D162" i="9"/>
  <c r="C162" i="9"/>
  <c r="C150" i="8"/>
  <c r="D150" i="8"/>
  <c r="A152" i="8"/>
  <c r="E151" i="8"/>
  <c r="F151" i="8"/>
  <c r="B151" i="8"/>
  <c r="C150" i="7"/>
  <c r="D150" i="7"/>
  <c r="G149" i="7"/>
  <c r="A152" i="7"/>
  <c r="F151" i="7"/>
  <c r="E151" i="7"/>
  <c r="B151" i="7"/>
  <c r="G188" i="3"/>
  <c r="A191" i="3"/>
  <c r="B190" i="3"/>
  <c r="F190" i="3"/>
  <c r="E190" i="3"/>
  <c r="D189" i="3"/>
  <c r="C189" i="3"/>
  <c r="D157" i="11" l="1"/>
  <c r="C157" i="11"/>
  <c r="G157" i="11" s="1"/>
  <c r="A159" i="11"/>
  <c r="E158" i="11"/>
  <c r="F158" i="11"/>
  <c r="B158" i="11"/>
  <c r="A155" i="10"/>
  <c r="F154" i="10"/>
  <c r="E154" i="10"/>
  <c r="B154" i="10"/>
  <c r="D153" i="10"/>
  <c r="C153" i="10"/>
  <c r="G153" i="10" s="1"/>
  <c r="A165" i="9"/>
  <c r="F164" i="9"/>
  <c r="E164" i="9"/>
  <c r="B164" i="9"/>
  <c r="D163" i="9"/>
  <c r="C163" i="9"/>
  <c r="G162" i="9"/>
  <c r="C151" i="8"/>
  <c r="D151" i="8"/>
  <c r="G150" i="8"/>
  <c r="A153" i="8"/>
  <c r="F152" i="8"/>
  <c r="E152" i="8"/>
  <c r="B152" i="8"/>
  <c r="A153" i="7"/>
  <c r="E152" i="7"/>
  <c r="F152" i="7"/>
  <c r="B152" i="7"/>
  <c r="D151" i="7"/>
  <c r="C151" i="7"/>
  <c r="G150" i="7"/>
  <c r="G189" i="3"/>
  <c r="D190" i="3"/>
  <c r="C190" i="3"/>
  <c r="A192" i="3"/>
  <c r="F191" i="3"/>
  <c r="B191" i="3"/>
  <c r="E191" i="3"/>
  <c r="A160" i="11" l="1"/>
  <c r="E159" i="11"/>
  <c r="F159" i="11"/>
  <c r="B159" i="11"/>
  <c r="C158" i="11"/>
  <c r="D158" i="11"/>
  <c r="D154" i="10"/>
  <c r="C154" i="10"/>
  <c r="G154" i="10" s="1"/>
  <c r="A156" i="10"/>
  <c r="F155" i="10"/>
  <c r="E155" i="10"/>
  <c r="B155" i="10"/>
  <c r="A166" i="9"/>
  <c r="E165" i="9"/>
  <c r="F165" i="9"/>
  <c r="B165" i="9"/>
  <c r="D164" i="9"/>
  <c r="C164" i="9"/>
  <c r="G163" i="9"/>
  <c r="G190" i="3"/>
  <c r="G151" i="7"/>
  <c r="G151" i="8"/>
  <c r="A154" i="8"/>
  <c r="F153" i="8"/>
  <c r="E153" i="8"/>
  <c r="B153" i="8"/>
  <c r="D152" i="8"/>
  <c r="C152" i="8"/>
  <c r="D152" i="7"/>
  <c r="C152" i="7"/>
  <c r="A154" i="7"/>
  <c r="E153" i="7"/>
  <c r="F153" i="7"/>
  <c r="B153" i="7"/>
  <c r="A193" i="3"/>
  <c r="B192" i="3"/>
  <c r="E192" i="3"/>
  <c r="F192" i="3"/>
  <c r="D191" i="3"/>
  <c r="C191" i="3"/>
  <c r="D159" i="11" l="1"/>
  <c r="C159" i="11"/>
  <c r="G158" i="11"/>
  <c r="A161" i="11"/>
  <c r="F160" i="11"/>
  <c r="E160" i="11"/>
  <c r="B160" i="11"/>
  <c r="A157" i="10"/>
  <c r="E156" i="10"/>
  <c r="F156" i="10"/>
  <c r="B156" i="10"/>
  <c r="C155" i="10"/>
  <c r="G155" i="10" s="1"/>
  <c r="D155" i="10"/>
  <c r="A167" i="9"/>
  <c r="E166" i="9"/>
  <c r="F166" i="9"/>
  <c r="B166" i="9"/>
  <c r="D165" i="9"/>
  <c r="C165" i="9"/>
  <c r="G164" i="9"/>
  <c r="G152" i="7"/>
  <c r="G191" i="3"/>
  <c r="A155" i="8"/>
  <c r="E154" i="8"/>
  <c r="F154" i="8"/>
  <c r="B154" i="8"/>
  <c r="C153" i="8"/>
  <c r="D153" i="8"/>
  <c r="G152" i="8"/>
  <c r="A155" i="7"/>
  <c r="E154" i="7"/>
  <c r="F154" i="7"/>
  <c r="B154" i="7"/>
  <c r="C153" i="7"/>
  <c r="D153" i="7"/>
  <c r="C192" i="3"/>
  <c r="D192" i="3"/>
  <c r="A194" i="3"/>
  <c r="F193" i="3"/>
  <c r="B193" i="3"/>
  <c r="E193" i="3"/>
  <c r="G159" i="11" l="1"/>
  <c r="A162" i="11"/>
  <c r="F161" i="11"/>
  <c r="E161" i="11"/>
  <c r="B161" i="11"/>
  <c r="D160" i="11"/>
  <c r="C160" i="11"/>
  <c r="G160" i="11" s="1"/>
  <c r="D156" i="10"/>
  <c r="C156" i="10"/>
  <c r="A158" i="10"/>
  <c r="E157" i="10"/>
  <c r="F157" i="10"/>
  <c r="B157" i="10"/>
  <c r="A168" i="9"/>
  <c r="F167" i="9"/>
  <c r="E167" i="9"/>
  <c r="B167" i="9"/>
  <c r="C166" i="9"/>
  <c r="G166" i="9" s="1"/>
  <c r="D166" i="9"/>
  <c r="G165" i="9"/>
  <c r="D154" i="8"/>
  <c r="C154" i="8"/>
  <c r="G154" i="8" s="1"/>
  <c r="G153" i="8"/>
  <c r="A156" i="8"/>
  <c r="F155" i="8"/>
  <c r="E155" i="8"/>
  <c r="B155" i="8"/>
  <c r="C154" i="7"/>
  <c r="D154" i="7"/>
  <c r="G153" i="7"/>
  <c r="A156" i="7"/>
  <c r="F155" i="7"/>
  <c r="E155" i="7"/>
  <c r="B155" i="7"/>
  <c r="G192" i="3"/>
  <c r="A195" i="3"/>
  <c r="E194" i="3"/>
  <c r="F194" i="3"/>
  <c r="B194" i="3"/>
  <c r="C193" i="3"/>
  <c r="D193" i="3"/>
  <c r="D161" i="11" l="1"/>
  <c r="C161" i="11"/>
  <c r="A163" i="11"/>
  <c r="F162" i="11"/>
  <c r="E162" i="11"/>
  <c r="B162" i="11"/>
  <c r="A159" i="10"/>
  <c r="B158" i="10"/>
  <c r="E158" i="10"/>
  <c r="F158" i="10"/>
  <c r="D157" i="10"/>
  <c r="C157" i="10"/>
  <c r="G157" i="10" s="1"/>
  <c r="G156" i="10"/>
  <c r="A169" i="9"/>
  <c r="E168" i="9"/>
  <c r="F168" i="9"/>
  <c r="B168" i="9"/>
  <c r="D167" i="9"/>
  <c r="C167" i="9"/>
  <c r="A157" i="8"/>
  <c r="F156" i="8"/>
  <c r="E156" i="8"/>
  <c r="B156" i="8"/>
  <c r="C155" i="8"/>
  <c r="D155" i="8"/>
  <c r="D155" i="7"/>
  <c r="C155" i="7"/>
  <c r="G155" i="7" s="1"/>
  <c r="A157" i="7"/>
  <c r="F156" i="7"/>
  <c r="E156" i="7"/>
  <c r="B156" i="7"/>
  <c r="G154" i="7"/>
  <c r="G193" i="3"/>
  <c r="C194" i="3"/>
  <c r="D194" i="3"/>
  <c r="A196" i="3"/>
  <c r="F195" i="3"/>
  <c r="B195" i="3"/>
  <c r="E195" i="3"/>
  <c r="G161" i="11" l="1"/>
  <c r="A164" i="11"/>
  <c r="F163" i="11"/>
  <c r="E163" i="11"/>
  <c r="B163" i="11"/>
  <c r="C162" i="11"/>
  <c r="D162" i="11"/>
  <c r="D158" i="10"/>
  <c r="C158" i="10"/>
  <c r="G158" i="10" s="1"/>
  <c r="A160" i="10"/>
  <c r="F159" i="10"/>
  <c r="E159" i="10"/>
  <c r="B159" i="10"/>
  <c r="A170" i="9"/>
  <c r="E169" i="9"/>
  <c r="F169" i="9"/>
  <c r="B169" i="9"/>
  <c r="C168" i="9"/>
  <c r="G168" i="9" s="1"/>
  <c r="D168" i="9"/>
  <c r="G167" i="9"/>
  <c r="D156" i="8"/>
  <c r="C156" i="8"/>
  <c r="G156" i="8" s="1"/>
  <c r="G155" i="8"/>
  <c r="A158" i="8"/>
  <c r="F157" i="8"/>
  <c r="B157" i="8"/>
  <c r="E157" i="8"/>
  <c r="A158" i="7"/>
  <c r="F157" i="7"/>
  <c r="E157" i="7"/>
  <c r="B157" i="7"/>
  <c r="C156" i="7"/>
  <c r="D156" i="7"/>
  <c r="G194" i="3"/>
  <c r="A197" i="3"/>
  <c r="F196" i="3"/>
  <c r="E196" i="3"/>
  <c r="B196" i="3"/>
  <c r="C195" i="3"/>
  <c r="D195" i="3"/>
  <c r="D163" i="11" l="1"/>
  <c r="C163" i="11"/>
  <c r="G163" i="11" s="1"/>
  <c r="G162" i="11"/>
  <c r="A165" i="11"/>
  <c r="F164" i="11"/>
  <c r="E164" i="11"/>
  <c r="B164" i="11"/>
  <c r="C159" i="10"/>
  <c r="D159" i="10"/>
  <c r="A161" i="10"/>
  <c r="E160" i="10"/>
  <c r="F160" i="10"/>
  <c r="B160" i="10"/>
  <c r="A171" i="9"/>
  <c r="E170" i="9"/>
  <c r="F170" i="9"/>
  <c r="B170" i="9"/>
  <c r="D169" i="9"/>
  <c r="C169" i="9"/>
  <c r="A159" i="8"/>
  <c r="F158" i="8"/>
  <c r="E158" i="8"/>
  <c r="B158" i="8"/>
  <c r="D157" i="8"/>
  <c r="C157" i="8"/>
  <c r="C157" i="7"/>
  <c r="D157" i="7"/>
  <c r="G156" i="7"/>
  <c r="A159" i="7"/>
  <c r="F158" i="7"/>
  <c r="E158" i="7"/>
  <c r="B158" i="7"/>
  <c r="G195" i="3"/>
  <c r="D196" i="3"/>
  <c r="C196" i="3"/>
  <c r="A198" i="3"/>
  <c r="F197" i="3"/>
  <c r="E197" i="3"/>
  <c r="B197" i="3"/>
  <c r="A166" i="11" l="1"/>
  <c r="E165" i="11"/>
  <c r="F165" i="11"/>
  <c r="B165" i="11"/>
  <c r="D164" i="11"/>
  <c r="C164" i="11"/>
  <c r="G164" i="11" s="1"/>
  <c r="A162" i="10"/>
  <c r="F161" i="10"/>
  <c r="E161" i="10"/>
  <c r="B161" i="10"/>
  <c r="D160" i="10"/>
  <c r="C160" i="10"/>
  <c r="G159" i="10"/>
  <c r="A172" i="9"/>
  <c r="F171" i="9"/>
  <c r="E171" i="9"/>
  <c r="B171" i="9"/>
  <c r="D170" i="9"/>
  <c r="C170" i="9"/>
  <c r="G169" i="9"/>
  <c r="G157" i="8"/>
  <c r="C158" i="8"/>
  <c r="D158" i="8"/>
  <c r="A160" i="8"/>
  <c r="E159" i="8"/>
  <c r="F159" i="8"/>
  <c r="B159" i="8"/>
  <c r="A160" i="7"/>
  <c r="E159" i="7"/>
  <c r="F159" i="7"/>
  <c r="B159" i="7"/>
  <c r="C158" i="7"/>
  <c r="D158" i="7"/>
  <c r="G157" i="7"/>
  <c r="G196" i="3"/>
  <c r="A199" i="3"/>
  <c r="F198" i="3"/>
  <c r="E198" i="3"/>
  <c r="B198" i="3"/>
  <c r="C197" i="3"/>
  <c r="D197" i="3"/>
  <c r="C165" i="11" l="1"/>
  <c r="D165" i="11"/>
  <c r="A167" i="11"/>
  <c r="B166" i="11"/>
  <c r="E166" i="11"/>
  <c r="F166" i="11"/>
  <c r="D161" i="10"/>
  <c r="C161" i="10"/>
  <c r="G160" i="10"/>
  <c r="A163" i="10"/>
  <c r="E162" i="10"/>
  <c r="F162" i="10"/>
  <c r="B162" i="10"/>
  <c r="A173" i="9"/>
  <c r="F172" i="9"/>
  <c r="E172" i="9"/>
  <c r="B172" i="9"/>
  <c r="D171" i="9"/>
  <c r="C171" i="9"/>
  <c r="G170" i="9"/>
  <c r="C159" i="8"/>
  <c r="D159" i="8"/>
  <c r="A161" i="8"/>
  <c r="F160" i="8"/>
  <c r="E160" i="8"/>
  <c r="B160" i="8"/>
  <c r="G158" i="8"/>
  <c r="D159" i="7"/>
  <c r="C159" i="7"/>
  <c r="G158" i="7"/>
  <c r="A161" i="7"/>
  <c r="F160" i="7"/>
  <c r="E160" i="7"/>
  <c r="B160" i="7"/>
  <c r="G197" i="3"/>
  <c r="A200" i="3"/>
  <c r="F199" i="3"/>
  <c r="E199" i="3"/>
  <c r="B199" i="3"/>
  <c r="C198" i="3"/>
  <c r="D198" i="3"/>
  <c r="G165" i="11" l="1"/>
  <c r="A168" i="11"/>
  <c r="B167" i="11"/>
  <c r="E167" i="11"/>
  <c r="F167" i="11"/>
  <c r="D166" i="11"/>
  <c r="C166" i="11"/>
  <c r="G166" i="11" s="1"/>
  <c r="A164" i="10"/>
  <c r="B163" i="10"/>
  <c r="E163" i="10"/>
  <c r="F163" i="10"/>
  <c r="D162" i="10"/>
  <c r="C162" i="10"/>
  <c r="G161" i="10"/>
  <c r="A174" i="9"/>
  <c r="E173" i="9"/>
  <c r="F173" i="9"/>
  <c r="B173" i="9"/>
  <c r="C172" i="9"/>
  <c r="G172" i="9" s="1"/>
  <c r="D172" i="9"/>
  <c r="G171" i="9"/>
  <c r="G159" i="7"/>
  <c r="A162" i="8"/>
  <c r="E161" i="8"/>
  <c r="B161" i="8"/>
  <c r="F161" i="8"/>
  <c r="D160" i="8"/>
  <c r="C160" i="8"/>
  <c r="G159" i="8"/>
  <c r="A162" i="7"/>
  <c r="F161" i="7"/>
  <c r="E161" i="7"/>
  <c r="B161" i="7"/>
  <c r="D160" i="7"/>
  <c r="C160" i="7"/>
  <c r="G160" i="7" s="1"/>
  <c r="G198" i="3"/>
  <c r="D199" i="3"/>
  <c r="C199" i="3"/>
  <c r="A201" i="3"/>
  <c r="E200" i="3"/>
  <c r="F200" i="3"/>
  <c r="B200" i="3"/>
  <c r="C167" i="11" l="1"/>
  <c r="D167" i="11"/>
  <c r="A169" i="11"/>
  <c r="F168" i="11"/>
  <c r="E168" i="11"/>
  <c r="B168" i="11"/>
  <c r="A165" i="10"/>
  <c r="F164" i="10"/>
  <c r="E164" i="10"/>
  <c r="B164" i="10"/>
  <c r="G162" i="10"/>
  <c r="C163" i="10"/>
  <c r="G163" i="10" s="1"/>
  <c r="D163" i="10"/>
  <c r="A175" i="9"/>
  <c r="E174" i="9"/>
  <c r="F174" i="9"/>
  <c r="B174" i="9"/>
  <c r="D173" i="9"/>
  <c r="C173" i="9"/>
  <c r="G160" i="8"/>
  <c r="C161" i="8"/>
  <c r="D161" i="8"/>
  <c r="A163" i="8"/>
  <c r="F162" i="8"/>
  <c r="E162" i="8"/>
  <c r="B162" i="8"/>
  <c r="C161" i="7"/>
  <c r="D161" i="7"/>
  <c r="A163" i="7"/>
  <c r="E162" i="7"/>
  <c r="F162" i="7"/>
  <c r="B162" i="7"/>
  <c r="G199" i="3"/>
  <c r="D200" i="3"/>
  <c r="C200" i="3"/>
  <c r="A202" i="3"/>
  <c r="F201" i="3"/>
  <c r="E201" i="3"/>
  <c r="B201" i="3"/>
  <c r="A170" i="11" l="1"/>
  <c r="F169" i="11"/>
  <c r="E169" i="11"/>
  <c r="B169" i="11"/>
  <c r="D168" i="11"/>
  <c r="C168" i="11"/>
  <c r="G168" i="11" s="1"/>
  <c r="G167" i="11"/>
  <c r="D164" i="10"/>
  <c r="C164" i="10"/>
  <c r="A166" i="10"/>
  <c r="E165" i="10"/>
  <c r="F165" i="10"/>
  <c r="B165" i="10"/>
  <c r="A176" i="9"/>
  <c r="E175" i="9"/>
  <c r="F175" i="9"/>
  <c r="B175" i="9"/>
  <c r="D174" i="9"/>
  <c r="C174" i="9"/>
  <c r="G173" i="9"/>
  <c r="D162" i="8"/>
  <c r="C162" i="8"/>
  <c r="A164" i="8"/>
  <c r="F163" i="8"/>
  <c r="E163" i="8"/>
  <c r="B163" i="8"/>
  <c r="G161" i="8"/>
  <c r="A164" i="7"/>
  <c r="F163" i="7"/>
  <c r="E163" i="7"/>
  <c r="B163" i="7"/>
  <c r="C162" i="7"/>
  <c r="D162" i="7"/>
  <c r="G161" i="7"/>
  <c r="G200" i="3"/>
  <c r="A203" i="3"/>
  <c r="E202" i="3"/>
  <c r="F202" i="3"/>
  <c r="B202" i="3"/>
  <c r="D201" i="3"/>
  <c r="C201" i="3"/>
  <c r="G164" i="10" l="1"/>
  <c r="C169" i="11"/>
  <c r="D169" i="11"/>
  <c r="A171" i="11"/>
  <c r="E170" i="11"/>
  <c r="F170" i="11"/>
  <c r="B170" i="11"/>
  <c r="A167" i="10"/>
  <c r="B166" i="10"/>
  <c r="F166" i="10"/>
  <c r="E166" i="10"/>
  <c r="C165" i="10"/>
  <c r="D165" i="10"/>
  <c r="G201" i="3"/>
  <c r="A177" i="9"/>
  <c r="F176" i="9"/>
  <c r="E176" i="9"/>
  <c r="B176" i="9"/>
  <c r="D175" i="9"/>
  <c r="C175" i="9"/>
  <c r="G174" i="9"/>
  <c r="G162" i="8"/>
  <c r="C163" i="8"/>
  <c r="D163" i="8"/>
  <c r="A165" i="8"/>
  <c r="E164" i="8"/>
  <c r="F164" i="8"/>
  <c r="B164" i="8"/>
  <c r="D163" i="7"/>
  <c r="C163" i="7"/>
  <c r="G162" i="7"/>
  <c r="A165" i="7"/>
  <c r="F164" i="7"/>
  <c r="E164" i="7"/>
  <c r="B164" i="7"/>
  <c r="D202" i="3"/>
  <c r="C202" i="3"/>
  <c r="G202" i="3" s="1"/>
  <c r="A204" i="3"/>
  <c r="F203" i="3"/>
  <c r="E203" i="3"/>
  <c r="B203" i="3"/>
  <c r="A172" i="11" l="1"/>
  <c r="E171" i="11"/>
  <c r="F171" i="11"/>
  <c r="B171" i="11"/>
  <c r="D170" i="11"/>
  <c r="C170" i="11"/>
  <c r="G170" i="11" s="1"/>
  <c r="G169" i="11"/>
  <c r="D166" i="10"/>
  <c r="C166" i="10"/>
  <c r="G165" i="10"/>
  <c r="A168" i="10"/>
  <c r="E167" i="10"/>
  <c r="F167" i="10"/>
  <c r="B167" i="10"/>
  <c r="A178" i="9"/>
  <c r="F177" i="9"/>
  <c r="E177" i="9"/>
  <c r="B177" i="9"/>
  <c r="C176" i="9"/>
  <c r="G176" i="9" s="1"/>
  <c r="D176" i="9"/>
  <c r="G175" i="9"/>
  <c r="G163" i="7"/>
  <c r="D164" i="8"/>
  <c r="C164" i="8"/>
  <c r="A166" i="8"/>
  <c r="F165" i="8"/>
  <c r="E165" i="8"/>
  <c r="B165" i="8"/>
  <c r="G163" i="8"/>
  <c r="C164" i="7"/>
  <c r="D164" i="7"/>
  <c r="A166" i="7"/>
  <c r="E165" i="7"/>
  <c r="F165" i="7"/>
  <c r="B165" i="7"/>
  <c r="A205" i="3"/>
  <c r="B204" i="3"/>
  <c r="F204" i="3"/>
  <c r="E204" i="3"/>
  <c r="D203" i="3"/>
  <c r="C203" i="3"/>
  <c r="G203" i="3" s="1"/>
  <c r="G166" i="10" l="1"/>
  <c r="C171" i="11"/>
  <c r="D171" i="11"/>
  <c r="A173" i="11"/>
  <c r="F172" i="11"/>
  <c r="B172" i="11"/>
  <c r="E172" i="11"/>
  <c r="C167" i="10"/>
  <c r="D167" i="10"/>
  <c r="A169" i="10"/>
  <c r="F168" i="10"/>
  <c r="E168" i="10"/>
  <c r="B168" i="10"/>
  <c r="A179" i="9"/>
  <c r="E178" i="9"/>
  <c r="F178" i="9"/>
  <c r="B178" i="9"/>
  <c r="D177" i="9"/>
  <c r="C177" i="9"/>
  <c r="G164" i="8"/>
  <c r="D165" i="8"/>
  <c r="C165" i="8"/>
  <c r="A167" i="8"/>
  <c r="E166" i="8"/>
  <c r="F166" i="8"/>
  <c r="B166" i="8"/>
  <c r="C165" i="7"/>
  <c r="D165" i="7"/>
  <c r="A167" i="7"/>
  <c r="F166" i="7"/>
  <c r="E166" i="7"/>
  <c r="B166" i="7"/>
  <c r="G164" i="7"/>
  <c r="C204" i="3"/>
  <c r="D204" i="3"/>
  <c r="A206" i="3"/>
  <c r="E205" i="3"/>
  <c r="B205" i="3"/>
  <c r="F205" i="3"/>
  <c r="A174" i="11" l="1"/>
  <c r="F173" i="11"/>
  <c r="E173" i="11"/>
  <c r="B173" i="11"/>
  <c r="D172" i="11"/>
  <c r="C172" i="11"/>
  <c r="G171" i="11"/>
  <c r="A170" i="10"/>
  <c r="F169" i="10"/>
  <c r="B169" i="10"/>
  <c r="E169" i="10"/>
  <c r="D168" i="10"/>
  <c r="C168" i="10"/>
  <c r="G167" i="10"/>
  <c r="A180" i="9"/>
  <c r="E179" i="9"/>
  <c r="F179" i="9"/>
  <c r="B179" i="9"/>
  <c r="D178" i="9"/>
  <c r="C178" i="9"/>
  <c r="G177" i="9"/>
  <c r="G165" i="8"/>
  <c r="C166" i="8"/>
  <c r="D166" i="8"/>
  <c r="A168" i="8"/>
  <c r="E167" i="8"/>
  <c r="F167" i="8"/>
  <c r="B167" i="8"/>
  <c r="A168" i="7"/>
  <c r="F167" i="7"/>
  <c r="E167" i="7"/>
  <c r="B167" i="7"/>
  <c r="C166" i="7"/>
  <c r="D166" i="7"/>
  <c r="G165" i="7"/>
  <c r="G204" i="3"/>
  <c r="A207" i="3"/>
  <c r="B206" i="3"/>
  <c r="F206" i="3"/>
  <c r="E206" i="3"/>
  <c r="D205" i="3"/>
  <c r="C205" i="3"/>
  <c r="G172" i="11" l="1"/>
  <c r="C173" i="11"/>
  <c r="D173" i="11"/>
  <c r="A175" i="11"/>
  <c r="F174" i="11"/>
  <c r="E174" i="11"/>
  <c r="B174" i="11"/>
  <c r="C169" i="10"/>
  <c r="D169" i="10"/>
  <c r="A171" i="10"/>
  <c r="E170" i="10"/>
  <c r="F170" i="10"/>
  <c r="B170" i="10"/>
  <c r="G168" i="10"/>
  <c r="A181" i="9"/>
  <c r="F180" i="9"/>
  <c r="E180" i="9"/>
  <c r="B180" i="9"/>
  <c r="D179" i="9"/>
  <c r="C179" i="9"/>
  <c r="G178" i="9"/>
  <c r="C167" i="8"/>
  <c r="D167" i="8"/>
  <c r="A169" i="8"/>
  <c r="F168" i="8"/>
  <c r="E168" i="8"/>
  <c r="B168" i="8"/>
  <c r="G166" i="8"/>
  <c r="D167" i="7"/>
  <c r="C167" i="7"/>
  <c r="G166" i="7"/>
  <c r="A169" i="7"/>
  <c r="E168" i="7"/>
  <c r="F168" i="7"/>
  <c r="B168" i="7"/>
  <c r="G205" i="3"/>
  <c r="C206" i="3"/>
  <c r="D206" i="3"/>
  <c r="A208" i="3"/>
  <c r="F207" i="3"/>
  <c r="B207" i="3"/>
  <c r="E207" i="3"/>
  <c r="A176" i="11" l="1"/>
  <c r="F175" i="11"/>
  <c r="E175" i="11"/>
  <c r="B175" i="11"/>
  <c r="D174" i="11"/>
  <c r="C174" i="11"/>
  <c r="G174" i="11" s="1"/>
  <c r="G173" i="11"/>
  <c r="A172" i="10"/>
  <c r="E171" i="10"/>
  <c r="F171" i="10"/>
  <c r="B171" i="10"/>
  <c r="D170" i="10"/>
  <c r="C170" i="10"/>
  <c r="G169" i="10"/>
  <c r="A182" i="9"/>
  <c r="E181" i="9"/>
  <c r="F181" i="9"/>
  <c r="B181" i="9"/>
  <c r="C180" i="9"/>
  <c r="G180" i="9" s="1"/>
  <c r="D180" i="9"/>
  <c r="G179" i="9"/>
  <c r="G167" i="7"/>
  <c r="A170" i="8"/>
  <c r="F169" i="8"/>
  <c r="E169" i="8"/>
  <c r="B169" i="8"/>
  <c r="D168" i="8"/>
  <c r="C168" i="8"/>
  <c r="G168" i="8" s="1"/>
  <c r="G167" i="8"/>
  <c r="A170" i="7"/>
  <c r="E169" i="7"/>
  <c r="F169" i="7"/>
  <c r="B169" i="7"/>
  <c r="D168" i="7"/>
  <c r="C168" i="7"/>
  <c r="G168" i="7" s="1"/>
  <c r="G206" i="3"/>
  <c r="A209" i="3"/>
  <c r="B208" i="3"/>
  <c r="E208" i="3"/>
  <c r="F208" i="3"/>
  <c r="C207" i="3"/>
  <c r="D207" i="3"/>
  <c r="D175" i="11" l="1"/>
  <c r="C175" i="11"/>
  <c r="G175" i="11" s="1"/>
  <c r="A177" i="11"/>
  <c r="E176" i="11"/>
  <c r="F176" i="11"/>
  <c r="B176" i="11"/>
  <c r="A173" i="10"/>
  <c r="F172" i="10"/>
  <c r="E172" i="10"/>
  <c r="B172" i="10"/>
  <c r="C171" i="10"/>
  <c r="D171" i="10"/>
  <c r="G170" i="10"/>
  <c r="A183" i="9"/>
  <c r="E182" i="9"/>
  <c r="F182" i="9"/>
  <c r="B182" i="9"/>
  <c r="D181" i="9"/>
  <c r="C181" i="9"/>
  <c r="C169" i="8"/>
  <c r="D169" i="8"/>
  <c r="A171" i="8"/>
  <c r="E170" i="8"/>
  <c r="F170" i="8"/>
  <c r="B170" i="8"/>
  <c r="C169" i="7"/>
  <c r="D169" i="7"/>
  <c r="A171" i="7"/>
  <c r="E170" i="7"/>
  <c r="F170" i="7"/>
  <c r="B170" i="7"/>
  <c r="G207" i="3"/>
  <c r="D208" i="3"/>
  <c r="C208" i="3"/>
  <c r="A210" i="3"/>
  <c r="E209" i="3"/>
  <c r="F209" i="3"/>
  <c r="B209" i="3"/>
  <c r="G171" i="10" l="1"/>
  <c r="A178" i="11"/>
  <c r="B177" i="11"/>
  <c r="E177" i="11"/>
  <c r="F177" i="11"/>
  <c r="D176" i="11"/>
  <c r="C176" i="11"/>
  <c r="G176" i="11" s="1"/>
  <c r="D172" i="10"/>
  <c r="C172" i="10"/>
  <c r="A174" i="10"/>
  <c r="E173" i="10"/>
  <c r="F173" i="10"/>
  <c r="B173" i="10"/>
  <c r="A184" i="9"/>
  <c r="F183" i="9"/>
  <c r="E183" i="9"/>
  <c r="B183" i="9"/>
  <c r="D182" i="9"/>
  <c r="C182" i="9"/>
  <c r="G181" i="9"/>
  <c r="D170" i="8"/>
  <c r="C170" i="8"/>
  <c r="G170" i="8" s="1"/>
  <c r="A172" i="8"/>
  <c r="E171" i="8"/>
  <c r="B171" i="8"/>
  <c r="F171" i="8"/>
  <c r="G169" i="8"/>
  <c r="A172" i="7"/>
  <c r="F171" i="7"/>
  <c r="E171" i="7"/>
  <c r="B171" i="7"/>
  <c r="C170" i="7"/>
  <c r="D170" i="7"/>
  <c r="G169" i="7"/>
  <c r="G208" i="3"/>
  <c r="A211" i="3"/>
  <c r="E210" i="3"/>
  <c r="F210" i="3"/>
  <c r="B210" i="3"/>
  <c r="C209" i="3"/>
  <c r="D209" i="3"/>
  <c r="G172" i="10" l="1"/>
  <c r="C177" i="11"/>
  <c r="D177" i="11"/>
  <c r="A179" i="11"/>
  <c r="F178" i="11"/>
  <c r="E178" i="11"/>
  <c r="B178" i="11"/>
  <c r="D173" i="10"/>
  <c r="C173" i="10"/>
  <c r="A175" i="10"/>
  <c r="F174" i="10"/>
  <c r="E174" i="10"/>
  <c r="B174" i="10"/>
  <c r="A185" i="9"/>
  <c r="E184" i="9"/>
  <c r="F184" i="9"/>
  <c r="B184" i="9"/>
  <c r="D183" i="9"/>
  <c r="C183" i="9"/>
  <c r="G182" i="9"/>
  <c r="A173" i="8"/>
  <c r="E172" i="8"/>
  <c r="F172" i="8"/>
  <c r="B172" i="8"/>
  <c r="C171" i="8"/>
  <c r="D171" i="8"/>
  <c r="D171" i="7"/>
  <c r="C171" i="7"/>
  <c r="G171" i="7" s="1"/>
  <c r="G170" i="7"/>
  <c r="A173" i="7"/>
  <c r="F172" i="7"/>
  <c r="E172" i="7"/>
  <c r="B172" i="7"/>
  <c r="G209" i="3"/>
  <c r="D210" i="3"/>
  <c r="C210" i="3"/>
  <c r="A212" i="3"/>
  <c r="F211" i="3"/>
  <c r="E211" i="3"/>
  <c r="B211" i="3"/>
  <c r="G173" i="10" l="1"/>
  <c r="A180" i="11"/>
  <c r="B179" i="11"/>
  <c r="E179" i="11"/>
  <c r="F179" i="11"/>
  <c r="D178" i="11"/>
  <c r="C178" i="11"/>
  <c r="G177" i="11"/>
  <c r="A176" i="10"/>
  <c r="F175" i="10"/>
  <c r="E175" i="10"/>
  <c r="B175" i="10"/>
  <c r="D174" i="10"/>
  <c r="C174" i="10"/>
  <c r="G174" i="10" s="1"/>
  <c r="A186" i="9"/>
  <c r="F185" i="9"/>
  <c r="E185" i="9"/>
  <c r="B185" i="9"/>
  <c r="C184" i="9"/>
  <c r="G184" i="9" s="1"/>
  <c r="D184" i="9"/>
  <c r="G183" i="9"/>
  <c r="D172" i="8"/>
  <c r="C172" i="8"/>
  <c r="G171" i="8"/>
  <c r="A174" i="8"/>
  <c r="F173" i="8"/>
  <c r="E173" i="8"/>
  <c r="B173" i="8"/>
  <c r="C172" i="7"/>
  <c r="D172" i="7"/>
  <c r="A174" i="7"/>
  <c r="F173" i="7"/>
  <c r="E173" i="7"/>
  <c r="B173" i="7"/>
  <c r="G210" i="3"/>
  <c r="A213" i="3"/>
  <c r="F212" i="3"/>
  <c r="E212" i="3"/>
  <c r="B212" i="3"/>
  <c r="C211" i="3"/>
  <c r="D211" i="3"/>
  <c r="A181" i="11" l="1"/>
  <c r="F180" i="11"/>
  <c r="E180" i="11"/>
  <c r="B180" i="11"/>
  <c r="G178" i="11"/>
  <c r="D179" i="11"/>
  <c r="C179" i="11"/>
  <c r="C175" i="10"/>
  <c r="D175" i="10"/>
  <c r="A177" i="10"/>
  <c r="E176" i="10"/>
  <c r="F176" i="10"/>
  <c r="B176" i="10"/>
  <c r="A187" i="9"/>
  <c r="F186" i="9"/>
  <c r="E186" i="9"/>
  <c r="B186" i="9"/>
  <c r="D185" i="9"/>
  <c r="C185" i="9"/>
  <c r="G172" i="8"/>
  <c r="A175" i="8"/>
  <c r="E174" i="8"/>
  <c r="F174" i="8"/>
  <c r="B174" i="8"/>
  <c r="D173" i="8"/>
  <c r="C173" i="8"/>
  <c r="G173" i="8" s="1"/>
  <c r="A175" i="7"/>
  <c r="F174" i="7"/>
  <c r="E174" i="7"/>
  <c r="B174" i="7"/>
  <c r="C173" i="7"/>
  <c r="D173" i="7"/>
  <c r="G172" i="7"/>
  <c r="G211" i="3"/>
  <c r="C212" i="3"/>
  <c r="D212" i="3"/>
  <c r="A214" i="3"/>
  <c r="F213" i="3"/>
  <c r="E213" i="3"/>
  <c r="B213" i="3"/>
  <c r="G179" i="11" l="1"/>
  <c r="A182" i="11"/>
  <c r="E181" i="11"/>
  <c r="F181" i="11"/>
  <c r="B181" i="11"/>
  <c r="D180" i="11"/>
  <c r="C180" i="11"/>
  <c r="G180" i="11" s="1"/>
  <c r="A178" i="10"/>
  <c r="E177" i="10"/>
  <c r="F177" i="10"/>
  <c r="B177" i="10"/>
  <c r="D176" i="10"/>
  <c r="C176" i="10"/>
  <c r="G176" i="10" s="1"/>
  <c r="G175" i="10"/>
  <c r="A188" i="9"/>
  <c r="F187" i="9"/>
  <c r="E187" i="9"/>
  <c r="B187" i="9"/>
  <c r="D186" i="9"/>
  <c r="C186" i="9"/>
  <c r="G185" i="9"/>
  <c r="C174" i="8"/>
  <c r="D174" i="8"/>
  <c r="E175" i="8"/>
  <c r="A176" i="8"/>
  <c r="F175" i="8"/>
  <c r="B175" i="8"/>
  <c r="C174" i="7"/>
  <c r="D174" i="7"/>
  <c r="G173" i="7"/>
  <c r="A176" i="7"/>
  <c r="F175" i="7"/>
  <c r="E175" i="7"/>
  <c r="B175" i="7"/>
  <c r="G212" i="3"/>
  <c r="A215" i="3"/>
  <c r="F214" i="3"/>
  <c r="E214" i="3"/>
  <c r="B214" i="3"/>
  <c r="C213" i="3"/>
  <c r="D213" i="3"/>
  <c r="C181" i="11" l="1"/>
  <c r="D181" i="11"/>
  <c r="A183" i="11"/>
  <c r="B182" i="11"/>
  <c r="F182" i="11"/>
  <c r="E182" i="11"/>
  <c r="D177" i="10"/>
  <c r="C177" i="10"/>
  <c r="G177" i="10" s="1"/>
  <c r="A179" i="10"/>
  <c r="F178" i="10"/>
  <c r="E178" i="10"/>
  <c r="B178" i="10"/>
  <c r="A189" i="9"/>
  <c r="F188" i="9"/>
  <c r="E188" i="9"/>
  <c r="B188" i="9"/>
  <c r="D187" i="9"/>
  <c r="C187" i="9"/>
  <c r="G186" i="9"/>
  <c r="C175" i="8"/>
  <c r="D175" i="8"/>
  <c r="A177" i="8"/>
  <c r="F176" i="8"/>
  <c r="E176" i="8"/>
  <c r="B176" i="8"/>
  <c r="G174" i="8"/>
  <c r="A177" i="7"/>
  <c r="F176" i="7"/>
  <c r="E176" i="7"/>
  <c r="B176" i="7"/>
  <c r="D175" i="7"/>
  <c r="C175" i="7"/>
  <c r="G174" i="7"/>
  <c r="G213" i="3"/>
  <c r="D214" i="3"/>
  <c r="C214" i="3"/>
  <c r="A216" i="3"/>
  <c r="F215" i="3"/>
  <c r="B215" i="3"/>
  <c r="E215" i="3"/>
  <c r="D182" i="11" l="1"/>
  <c r="C182" i="11"/>
  <c r="G182" i="11" s="1"/>
  <c r="A184" i="11"/>
  <c r="B183" i="11"/>
  <c r="F183" i="11"/>
  <c r="E183" i="11"/>
  <c r="G181" i="11"/>
  <c r="A180" i="10"/>
  <c r="F179" i="10"/>
  <c r="E179" i="10"/>
  <c r="B179" i="10"/>
  <c r="D178" i="10"/>
  <c r="C178" i="10"/>
  <c r="G178" i="10" s="1"/>
  <c r="A190" i="9"/>
  <c r="F189" i="9"/>
  <c r="E189" i="9"/>
  <c r="B189" i="9"/>
  <c r="C188" i="9"/>
  <c r="G188" i="9" s="1"/>
  <c r="D188" i="9"/>
  <c r="G187" i="9"/>
  <c r="G175" i="7"/>
  <c r="A178" i="8"/>
  <c r="E177" i="8"/>
  <c r="F177" i="8"/>
  <c r="B177" i="8"/>
  <c r="D176" i="8"/>
  <c r="C176" i="8"/>
  <c r="G175" i="8"/>
  <c r="D176" i="7"/>
  <c r="C176" i="7"/>
  <c r="A178" i="7"/>
  <c r="F177" i="7"/>
  <c r="E177" i="7"/>
  <c r="B177" i="7"/>
  <c r="G214" i="3"/>
  <c r="A217" i="3"/>
  <c r="E216" i="3"/>
  <c r="F216" i="3"/>
  <c r="B216" i="3"/>
  <c r="C215" i="3"/>
  <c r="D215" i="3"/>
  <c r="D183" i="11" l="1"/>
  <c r="C183" i="11"/>
  <c r="G183" i="11" s="1"/>
  <c r="A185" i="11"/>
  <c r="F184" i="11"/>
  <c r="E184" i="11"/>
  <c r="B184" i="11"/>
  <c r="C179" i="10"/>
  <c r="D179" i="10"/>
  <c r="A181" i="10"/>
  <c r="F180" i="10"/>
  <c r="E180" i="10"/>
  <c r="B180" i="10"/>
  <c r="A191" i="9"/>
  <c r="E190" i="9"/>
  <c r="F190" i="9"/>
  <c r="B190" i="9"/>
  <c r="D189" i="9"/>
  <c r="C189" i="9"/>
  <c r="G176" i="7"/>
  <c r="G176" i="8"/>
  <c r="C177" i="8"/>
  <c r="D177" i="8"/>
  <c r="E178" i="8"/>
  <c r="A179" i="8"/>
  <c r="F178" i="8"/>
  <c r="B178" i="8"/>
  <c r="A179" i="7"/>
  <c r="E178" i="7"/>
  <c r="F178" i="7"/>
  <c r="B178" i="7"/>
  <c r="C177" i="7"/>
  <c r="D177" i="7"/>
  <c r="G215" i="3"/>
  <c r="A218" i="3"/>
  <c r="B217" i="3"/>
  <c r="F217" i="3"/>
  <c r="E217" i="3"/>
  <c r="C216" i="3"/>
  <c r="D216" i="3"/>
  <c r="A186" i="11" l="1"/>
  <c r="F185" i="11"/>
  <c r="E185" i="11"/>
  <c r="B185" i="11"/>
  <c r="D184" i="11"/>
  <c r="C184" i="11"/>
  <c r="G184" i="11" s="1"/>
  <c r="A182" i="10"/>
  <c r="E181" i="10"/>
  <c r="F181" i="10"/>
  <c r="B181" i="10"/>
  <c r="D180" i="10"/>
  <c r="C180" i="10"/>
  <c r="G179" i="10"/>
  <c r="A192" i="9"/>
  <c r="E191" i="9"/>
  <c r="F191" i="9"/>
  <c r="B191" i="9"/>
  <c r="D190" i="9"/>
  <c r="C190" i="9"/>
  <c r="G189" i="9"/>
  <c r="A180" i="8"/>
  <c r="F179" i="8"/>
  <c r="E179" i="8"/>
  <c r="B179" i="8"/>
  <c r="D178" i="8"/>
  <c r="C178" i="8"/>
  <c r="G177" i="8"/>
  <c r="C178" i="7"/>
  <c r="D178" i="7"/>
  <c r="G177" i="7"/>
  <c r="A180" i="7"/>
  <c r="F179" i="7"/>
  <c r="E179" i="7"/>
  <c r="B179" i="7"/>
  <c r="G216" i="3"/>
  <c r="D217" i="3"/>
  <c r="C217" i="3"/>
  <c r="A219" i="3"/>
  <c r="E218" i="3"/>
  <c r="F218" i="3"/>
  <c r="B218" i="3"/>
  <c r="C185" i="11" l="1"/>
  <c r="D185" i="11"/>
  <c r="A187" i="11"/>
  <c r="E186" i="11"/>
  <c r="F186" i="11"/>
  <c r="B186" i="11"/>
  <c r="A183" i="10"/>
  <c r="E182" i="10"/>
  <c r="B182" i="10"/>
  <c r="F182" i="10"/>
  <c r="D181" i="10"/>
  <c r="C181" i="10"/>
  <c r="G180" i="10"/>
  <c r="A193" i="9"/>
  <c r="F192" i="9"/>
  <c r="E192" i="9"/>
  <c r="B192" i="9"/>
  <c r="D191" i="9"/>
  <c r="C191" i="9"/>
  <c r="G190" i="9"/>
  <c r="G178" i="8"/>
  <c r="C179" i="8"/>
  <c r="D179" i="8"/>
  <c r="A181" i="8"/>
  <c r="E180" i="8"/>
  <c r="F180" i="8"/>
  <c r="B180" i="8"/>
  <c r="D179" i="7"/>
  <c r="C179" i="7"/>
  <c r="G179" i="7" s="1"/>
  <c r="A181" i="7"/>
  <c r="E180" i="7"/>
  <c r="F180" i="7"/>
  <c r="B180" i="7"/>
  <c r="G178" i="7"/>
  <c r="G217" i="3"/>
  <c r="A220" i="3"/>
  <c r="F219" i="3"/>
  <c r="E219" i="3"/>
  <c r="B219" i="3"/>
  <c r="C218" i="3"/>
  <c r="D218" i="3"/>
  <c r="A188" i="11" l="1"/>
  <c r="E187" i="11"/>
  <c r="F187" i="11"/>
  <c r="B187" i="11"/>
  <c r="D186" i="11"/>
  <c r="C186" i="11"/>
  <c r="G186" i="11" s="1"/>
  <c r="G185" i="11"/>
  <c r="A184" i="10"/>
  <c r="B183" i="10"/>
  <c r="F183" i="10"/>
  <c r="E183" i="10"/>
  <c r="D182" i="10"/>
  <c r="C182" i="10"/>
  <c r="G181" i="10"/>
  <c r="A194" i="9"/>
  <c r="F193" i="9"/>
  <c r="E193" i="9"/>
  <c r="B193" i="9"/>
  <c r="C192" i="9"/>
  <c r="G192" i="9" s="1"/>
  <c r="D192" i="9"/>
  <c r="G191" i="9"/>
  <c r="D180" i="8"/>
  <c r="C180" i="8"/>
  <c r="F181" i="8"/>
  <c r="A182" i="8"/>
  <c r="E181" i="8"/>
  <c r="B181" i="8"/>
  <c r="G179" i="8"/>
  <c r="A182" i="7"/>
  <c r="E181" i="7"/>
  <c r="F181" i="7"/>
  <c r="B181" i="7"/>
  <c r="C180" i="7"/>
  <c r="D180" i="7"/>
  <c r="G218" i="3"/>
  <c r="C219" i="3"/>
  <c r="D219" i="3"/>
  <c r="A221" i="3"/>
  <c r="B220" i="3"/>
  <c r="F220" i="3"/>
  <c r="E220" i="3"/>
  <c r="G182" i="10" l="1"/>
  <c r="D187" i="11"/>
  <c r="C187" i="11"/>
  <c r="G187" i="11" s="1"/>
  <c r="A189" i="11"/>
  <c r="B188" i="11"/>
  <c r="F188" i="11"/>
  <c r="E188" i="11"/>
  <c r="C183" i="10"/>
  <c r="D183" i="10"/>
  <c r="A185" i="10"/>
  <c r="E184" i="10"/>
  <c r="F184" i="10"/>
  <c r="B184" i="10"/>
  <c r="A195" i="9"/>
  <c r="E194" i="9"/>
  <c r="F194" i="9"/>
  <c r="B194" i="9"/>
  <c r="D193" i="9"/>
  <c r="C193" i="9"/>
  <c r="G180" i="8"/>
  <c r="D181" i="8"/>
  <c r="C181" i="8"/>
  <c r="A183" i="8"/>
  <c r="E182" i="8"/>
  <c r="F182" i="8"/>
  <c r="B182" i="8"/>
  <c r="D181" i="7"/>
  <c r="C181" i="7"/>
  <c r="G181" i="7" s="1"/>
  <c r="G180" i="7"/>
  <c r="A183" i="7"/>
  <c r="F182" i="7"/>
  <c r="E182" i="7"/>
  <c r="B182" i="7"/>
  <c r="G219" i="3"/>
  <c r="A222" i="3"/>
  <c r="E221" i="3"/>
  <c r="F221" i="3"/>
  <c r="B221" i="3"/>
  <c r="D220" i="3"/>
  <c r="C220" i="3"/>
  <c r="D188" i="11" l="1"/>
  <c r="C188" i="11"/>
  <c r="A190" i="11"/>
  <c r="F189" i="11"/>
  <c r="E189" i="11"/>
  <c r="B189" i="11"/>
  <c r="A186" i="10"/>
  <c r="F185" i="10"/>
  <c r="E185" i="10"/>
  <c r="B185" i="10"/>
  <c r="D184" i="10"/>
  <c r="C184" i="10"/>
  <c r="G184" i="10" s="1"/>
  <c r="G183" i="10"/>
  <c r="A196" i="9"/>
  <c r="E195" i="9"/>
  <c r="F195" i="9"/>
  <c r="B195" i="9"/>
  <c r="D194" i="9"/>
  <c r="C194" i="9"/>
  <c r="G193" i="9"/>
  <c r="G181" i="8"/>
  <c r="C182" i="8"/>
  <c r="D182" i="8"/>
  <c r="A184" i="8"/>
  <c r="E183" i="8"/>
  <c r="F183" i="8"/>
  <c r="B183" i="8"/>
  <c r="A184" i="7"/>
  <c r="F183" i="7"/>
  <c r="E183" i="7"/>
  <c r="B183" i="7"/>
  <c r="C182" i="7"/>
  <c r="D182" i="7"/>
  <c r="G220" i="3"/>
  <c r="A223" i="3"/>
  <c r="B222" i="3"/>
  <c r="F222" i="3"/>
  <c r="E222" i="3"/>
  <c r="C221" i="3"/>
  <c r="D221" i="3"/>
  <c r="A191" i="11" l="1"/>
  <c r="F190" i="11"/>
  <c r="E190" i="11"/>
  <c r="B190" i="11"/>
  <c r="C189" i="11"/>
  <c r="D189" i="11"/>
  <c r="G188" i="11"/>
  <c r="D185" i="10"/>
  <c r="C185" i="10"/>
  <c r="A187" i="10"/>
  <c r="E186" i="10"/>
  <c r="F186" i="10"/>
  <c r="B186" i="10"/>
  <c r="A197" i="9"/>
  <c r="F196" i="9"/>
  <c r="E196" i="9"/>
  <c r="B196" i="9"/>
  <c r="D195" i="9"/>
  <c r="C195" i="9"/>
  <c r="G194" i="9"/>
  <c r="C183" i="8"/>
  <c r="D183" i="8"/>
  <c r="A185" i="8"/>
  <c r="F184" i="8"/>
  <c r="E184" i="8"/>
  <c r="B184" i="8"/>
  <c r="G182" i="8"/>
  <c r="C183" i="7"/>
  <c r="D183" i="7"/>
  <c r="G182" i="7"/>
  <c r="A185" i="7"/>
  <c r="E184" i="7"/>
  <c r="F184" i="7"/>
  <c r="B184" i="7"/>
  <c r="G221" i="3"/>
  <c r="D222" i="3"/>
  <c r="C222" i="3"/>
  <c r="A224" i="3"/>
  <c r="F223" i="3"/>
  <c r="B223" i="3"/>
  <c r="E223" i="3"/>
  <c r="G189" i="11" l="1"/>
  <c r="G185" i="10"/>
  <c r="D190" i="11"/>
  <c r="C190" i="11"/>
  <c r="G190" i="11" s="1"/>
  <c r="A192" i="11"/>
  <c r="E191" i="11"/>
  <c r="F191" i="11"/>
  <c r="B191" i="11"/>
  <c r="A188" i="10"/>
  <c r="E187" i="10"/>
  <c r="F187" i="10"/>
  <c r="B187" i="10"/>
  <c r="D186" i="10"/>
  <c r="C186" i="10"/>
  <c r="A198" i="9"/>
  <c r="F197" i="9"/>
  <c r="E197" i="9"/>
  <c r="B197" i="9"/>
  <c r="C196" i="9"/>
  <c r="G196" i="9" s="1"/>
  <c r="D196" i="9"/>
  <c r="G195" i="9"/>
  <c r="A186" i="8"/>
  <c r="E185" i="8"/>
  <c r="F185" i="8"/>
  <c r="B185" i="8"/>
  <c r="D184" i="8"/>
  <c r="C184" i="8"/>
  <c r="G183" i="8"/>
  <c r="A186" i="7"/>
  <c r="E185" i="7"/>
  <c r="F185" i="7"/>
  <c r="B185" i="7"/>
  <c r="C184" i="7"/>
  <c r="D184" i="7"/>
  <c r="G183" i="7"/>
  <c r="G222" i="3"/>
  <c r="A225" i="3"/>
  <c r="B224" i="3"/>
  <c r="E224" i="3"/>
  <c r="F224" i="3"/>
  <c r="C223" i="3"/>
  <c r="D223" i="3"/>
  <c r="G186" i="10" l="1"/>
  <c r="A193" i="11"/>
  <c r="E192" i="11"/>
  <c r="F192" i="11"/>
  <c r="B192" i="11"/>
  <c r="D191" i="11"/>
  <c r="C191" i="11"/>
  <c r="G191" i="11" s="1"/>
  <c r="C187" i="10"/>
  <c r="D187" i="10"/>
  <c r="A189" i="10"/>
  <c r="B188" i="10"/>
  <c r="F188" i="10"/>
  <c r="E188" i="10"/>
  <c r="A199" i="9"/>
  <c r="F198" i="9"/>
  <c r="E198" i="9"/>
  <c r="B198" i="9"/>
  <c r="D197" i="9"/>
  <c r="C197" i="9"/>
  <c r="G184" i="8"/>
  <c r="C185" i="8"/>
  <c r="D185" i="8"/>
  <c r="A187" i="8"/>
  <c r="E186" i="8"/>
  <c r="F186" i="8"/>
  <c r="B186" i="8"/>
  <c r="D185" i="7"/>
  <c r="C185" i="7"/>
  <c r="G185" i="7" s="1"/>
  <c r="G184" i="7"/>
  <c r="A187" i="7"/>
  <c r="E186" i="7"/>
  <c r="F186" i="7"/>
  <c r="B186" i="7"/>
  <c r="G223" i="3"/>
  <c r="C224" i="3"/>
  <c r="D224" i="3"/>
  <c r="A226" i="3"/>
  <c r="B225" i="3"/>
  <c r="E225" i="3"/>
  <c r="F225" i="3"/>
  <c r="D192" i="11" l="1"/>
  <c r="C192" i="11"/>
  <c r="G192" i="11" s="1"/>
  <c r="A194" i="11"/>
  <c r="B193" i="11"/>
  <c r="E193" i="11"/>
  <c r="F193" i="11"/>
  <c r="D188" i="10"/>
  <c r="C188" i="10"/>
  <c r="G188" i="10" s="1"/>
  <c r="A190" i="10"/>
  <c r="F189" i="10"/>
  <c r="B189" i="10"/>
  <c r="E189" i="10"/>
  <c r="G187" i="10"/>
  <c r="A200" i="9"/>
  <c r="F199" i="9"/>
  <c r="E199" i="9"/>
  <c r="B199" i="9"/>
  <c r="D198" i="9"/>
  <c r="C198" i="9"/>
  <c r="G197" i="9"/>
  <c r="D186" i="8"/>
  <c r="C186" i="8"/>
  <c r="A188" i="8"/>
  <c r="F187" i="8"/>
  <c r="E187" i="8"/>
  <c r="B187" i="8"/>
  <c r="G185" i="8"/>
  <c r="A188" i="7"/>
  <c r="F187" i="7"/>
  <c r="E187" i="7"/>
  <c r="B187" i="7"/>
  <c r="C186" i="7"/>
  <c r="D186" i="7"/>
  <c r="G224" i="3"/>
  <c r="D225" i="3"/>
  <c r="C225" i="3"/>
  <c r="A227" i="3"/>
  <c r="E226" i="3"/>
  <c r="F226" i="3"/>
  <c r="B226" i="3"/>
  <c r="C193" i="11" l="1"/>
  <c r="D193" i="11"/>
  <c r="A195" i="11"/>
  <c r="E194" i="11"/>
  <c r="F194" i="11"/>
  <c r="B194" i="11"/>
  <c r="A191" i="10"/>
  <c r="F190" i="10"/>
  <c r="E190" i="10"/>
  <c r="B190" i="10"/>
  <c r="D189" i="10"/>
  <c r="C189" i="10"/>
  <c r="G189" i="10" s="1"/>
  <c r="A201" i="9"/>
  <c r="E200" i="9"/>
  <c r="F200" i="9"/>
  <c r="B200" i="9"/>
  <c r="D199" i="9"/>
  <c r="C199" i="9"/>
  <c r="G198" i="9"/>
  <c r="G186" i="8"/>
  <c r="D187" i="8"/>
  <c r="C187" i="8"/>
  <c r="G187" i="8" s="1"/>
  <c r="A189" i="8"/>
  <c r="F188" i="8"/>
  <c r="E188" i="8"/>
  <c r="B188" i="8"/>
  <c r="C187" i="7"/>
  <c r="D187" i="7"/>
  <c r="G186" i="7"/>
  <c r="A189" i="7"/>
  <c r="E188" i="7"/>
  <c r="F188" i="7"/>
  <c r="B188" i="7"/>
  <c r="G225" i="3"/>
  <c r="C226" i="3"/>
  <c r="D226" i="3"/>
  <c r="A228" i="3"/>
  <c r="F227" i="3"/>
  <c r="B227" i="3"/>
  <c r="E227" i="3"/>
  <c r="A196" i="11" l="1"/>
  <c r="E195" i="11"/>
  <c r="F195" i="11"/>
  <c r="B195" i="11"/>
  <c r="D194" i="11"/>
  <c r="C194" i="11"/>
  <c r="G194" i="11" s="1"/>
  <c r="G193" i="11"/>
  <c r="D190" i="10"/>
  <c r="C190" i="10"/>
  <c r="A192" i="10"/>
  <c r="F191" i="10"/>
  <c r="E191" i="10"/>
  <c r="B191" i="10"/>
  <c r="A202" i="9"/>
  <c r="E201" i="9"/>
  <c r="F201" i="9"/>
  <c r="B201" i="9"/>
  <c r="D200" i="9"/>
  <c r="C200" i="9"/>
  <c r="G199" i="9"/>
  <c r="C188" i="8"/>
  <c r="D188" i="8"/>
  <c r="A190" i="8"/>
  <c r="E189" i="8"/>
  <c r="F189" i="8"/>
  <c r="B189" i="8"/>
  <c r="C188" i="7"/>
  <c r="D188" i="7"/>
  <c r="A190" i="7"/>
  <c r="E189" i="7"/>
  <c r="F189" i="7"/>
  <c r="B189" i="7"/>
  <c r="G187" i="7"/>
  <c r="G226" i="3"/>
  <c r="A229" i="3"/>
  <c r="F228" i="3"/>
  <c r="E228" i="3"/>
  <c r="B228" i="3"/>
  <c r="D227" i="3"/>
  <c r="C227" i="3"/>
  <c r="G190" i="10" l="1"/>
  <c r="D195" i="11"/>
  <c r="C195" i="11"/>
  <c r="G195" i="11" s="1"/>
  <c r="A197" i="11"/>
  <c r="F196" i="11"/>
  <c r="E196" i="11"/>
  <c r="B196" i="11"/>
  <c r="C191" i="10"/>
  <c r="D191" i="10"/>
  <c r="A193" i="10"/>
  <c r="F192" i="10"/>
  <c r="E192" i="10"/>
  <c r="B192" i="10"/>
  <c r="A203" i="9"/>
  <c r="E202" i="9"/>
  <c r="F202" i="9"/>
  <c r="B202" i="9"/>
  <c r="C201" i="9"/>
  <c r="G201" i="9" s="1"/>
  <c r="D201" i="9"/>
  <c r="G200" i="9"/>
  <c r="D189" i="8"/>
  <c r="C189" i="8"/>
  <c r="G189" i="8" s="1"/>
  <c r="A191" i="8"/>
  <c r="F190" i="8"/>
  <c r="E190" i="8"/>
  <c r="B190" i="8"/>
  <c r="G188" i="8"/>
  <c r="A191" i="7"/>
  <c r="E190" i="7"/>
  <c r="F190" i="7"/>
  <c r="B190" i="7"/>
  <c r="D189" i="7"/>
  <c r="C189" i="7"/>
  <c r="G188" i="7"/>
  <c r="G227" i="3"/>
  <c r="D228" i="3"/>
  <c r="C228" i="3"/>
  <c r="A230" i="3"/>
  <c r="F229" i="3"/>
  <c r="E229" i="3"/>
  <c r="B229" i="3"/>
  <c r="G191" i="10" l="1"/>
  <c r="A198" i="11"/>
  <c r="E197" i="11"/>
  <c r="F197" i="11"/>
  <c r="B197" i="11"/>
  <c r="D196" i="11"/>
  <c r="C196" i="11"/>
  <c r="G196" i="11" s="1"/>
  <c r="A194" i="10"/>
  <c r="E193" i="10"/>
  <c r="F193" i="10"/>
  <c r="B193" i="10"/>
  <c r="D192" i="10"/>
  <c r="C192" i="10"/>
  <c r="A204" i="9"/>
  <c r="E203" i="9"/>
  <c r="F203" i="9"/>
  <c r="B203" i="9"/>
  <c r="D202" i="9"/>
  <c r="C202" i="9"/>
  <c r="G189" i="7"/>
  <c r="C190" i="8"/>
  <c r="D190" i="8"/>
  <c r="A192" i="8"/>
  <c r="F191" i="8"/>
  <c r="B191" i="8"/>
  <c r="E191" i="8"/>
  <c r="C190" i="7"/>
  <c r="D190" i="7"/>
  <c r="A192" i="7"/>
  <c r="E191" i="7"/>
  <c r="F191" i="7"/>
  <c r="B191" i="7"/>
  <c r="G228" i="3"/>
  <c r="A231" i="3"/>
  <c r="F230" i="3"/>
  <c r="E230" i="3"/>
  <c r="B230" i="3"/>
  <c r="D229" i="3"/>
  <c r="C229" i="3"/>
  <c r="G229" i="3" s="1"/>
  <c r="C197" i="11" l="1"/>
  <c r="D197" i="11"/>
  <c r="A199" i="11"/>
  <c r="E198" i="11"/>
  <c r="B198" i="11"/>
  <c r="F198" i="11"/>
  <c r="A195" i="10"/>
  <c r="F194" i="10"/>
  <c r="E194" i="10"/>
  <c r="B194" i="10"/>
  <c r="D193" i="10"/>
  <c r="C193" i="10"/>
  <c r="G193" i="10" s="1"/>
  <c r="G192" i="10"/>
  <c r="A205" i="9"/>
  <c r="E204" i="9"/>
  <c r="F204" i="9"/>
  <c r="B204" i="9"/>
  <c r="C203" i="9"/>
  <c r="G203" i="9" s="1"/>
  <c r="D203" i="9"/>
  <c r="G202" i="9"/>
  <c r="A193" i="8"/>
  <c r="F192" i="8"/>
  <c r="E192" i="8"/>
  <c r="B192" i="8"/>
  <c r="D191" i="8"/>
  <c r="C191" i="8"/>
  <c r="G190" i="8"/>
  <c r="A193" i="7"/>
  <c r="F192" i="7"/>
  <c r="E192" i="7"/>
  <c r="B192" i="7"/>
  <c r="C191" i="7"/>
  <c r="D191" i="7"/>
  <c r="G190" i="7"/>
  <c r="C230" i="3"/>
  <c r="D230" i="3"/>
  <c r="A232" i="3"/>
  <c r="F231" i="3"/>
  <c r="E231" i="3"/>
  <c r="B231" i="3"/>
  <c r="G197" i="11" l="1"/>
  <c r="D198" i="11"/>
  <c r="C198" i="11"/>
  <c r="A200" i="11"/>
  <c r="E199" i="11"/>
  <c r="F199" i="11"/>
  <c r="B199" i="11"/>
  <c r="D194" i="10"/>
  <c r="C194" i="10"/>
  <c r="G194" i="10" s="1"/>
  <c r="A196" i="10"/>
  <c r="F195" i="10"/>
  <c r="E195" i="10"/>
  <c r="B195" i="10"/>
  <c r="A206" i="9"/>
  <c r="E205" i="9"/>
  <c r="F205" i="9"/>
  <c r="B205" i="9"/>
  <c r="D204" i="9"/>
  <c r="C204" i="9"/>
  <c r="G191" i="8"/>
  <c r="D192" i="8"/>
  <c r="C192" i="8"/>
  <c r="G192" i="8" s="1"/>
  <c r="A194" i="8"/>
  <c r="E193" i="8"/>
  <c r="F193" i="8"/>
  <c r="B193" i="8"/>
  <c r="C192" i="7"/>
  <c r="D192" i="7"/>
  <c r="G191" i="7"/>
  <c r="A194" i="7"/>
  <c r="F193" i="7"/>
  <c r="E193" i="7"/>
  <c r="B193" i="7"/>
  <c r="G230" i="3"/>
  <c r="C231" i="3"/>
  <c r="D231" i="3"/>
  <c r="A233" i="3"/>
  <c r="E232" i="3"/>
  <c r="F232" i="3"/>
  <c r="B232" i="3"/>
  <c r="A201" i="11" l="1"/>
  <c r="E200" i="11"/>
  <c r="F200" i="11"/>
  <c r="B200" i="11"/>
  <c r="D199" i="11"/>
  <c r="C199" i="11"/>
  <c r="G199" i="11" s="1"/>
  <c r="G198" i="11"/>
  <c r="A197" i="10"/>
  <c r="F196" i="10"/>
  <c r="E196" i="10"/>
  <c r="B196" i="10"/>
  <c r="C195" i="10"/>
  <c r="D195" i="10"/>
  <c r="A207" i="9"/>
  <c r="F206" i="9"/>
  <c r="E206" i="9"/>
  <c r="B206" i="9"/>
  <c r="D205" i="9"/>
  <c r="C205" i="9"/>
  <c r="G204" i="9"/>
  <c r="A195" i="8"/>
  <c r="F194" i="8"/>
  <c r="E194" i="8"/>
  <c r="B194" i="8"/>
  <c r="D193" i="8"/>
  <c r="C193" i="8"/>
  <c r="A195" i="7"/>
  <c r="E194" i="7"/>
  <c r="F194" i="7"/>
  <c r="B194" i="7"/>
  <c r="D193" i="7"/>
  <c r="C193" i="7"/>
  <c r="G193" i="7" s="1"/>
  <c r="G192" i="7"/>
  <c r="G231" i="3"/>
  <c r="D232" i="3"/>
  <c r="C232" i="3"/>
  <c r="G232" i="3" s="1"/>
  <c r="A234" i="3"/>
  <c r="F233" i="3"/>
  <c r="E233" i="3"/>
  <c r="B233" i="3"/>
  <c r="D200" i="11" l="1"/>
  <c r="C200" i="11"/>
  <c r="A202" i="11"/>
  <c r="F201" i="11"/>
  <c r="E201" i="11"/>
  <c r="B201" i="11"/>
  <c r="D196" i="10"/>
  <c r="C196" i="10"/>
  <c r="G196" i="10" s="1"/>
  <c r="G195" i="10"/>
  <c r="A198" i="10"/>
  <c r="E197" i="10"/>
  <c r="F197" i="10"/>
  <c r="B197" i="10"/>
  <c r="A208" i="9"/>
  <c r="F207" i="9"/>
  <c r="E207" i="9"/>
  <c r="B207" i="9"/>
  <c r="D206" i="9"/>
  <c r="C206" i="9"/>
  <c r="G205" i="9"/>
  <c r="G193" i="8"/>
  <c r="C194" i="8"/>
  <c r="D194" i="8"/>
  <c r="A196" i="8"/>
  <c r="F195" i="8"/>
  <c r="E195" i="8"/>
  <c r="B195" i="8"/>
  <c r="D194" i="7"/>
  <c r="C194" i="7"/>
  <c r="G194" i="7" s="1"/>
  <c r="A196" i="7"/>
  <c r="F195" i="7"/>
  <c r="E195" i="7"/>
  <c r="B195" i="7"/>
  <c r="D233" i="3"/>
  <c r="C233" i="3"/>
  <c r="G233" i="3" s="1"/>
  <c r="A235" i="3"/>
  <c r="E234" i="3"/>
  <c r="F234" i="3"/>
  <c r="B234" i="3"/>
  <c r="G200" i="11" l="1"/>
  <c r="A203" i="11"/>
  <c r="F202" i="11"/>
  <c r="E202" i="11"/>
  <c r="B202" i="11"/>
  <c r="C201" i="11"/>
  <c r="D201" i="11"/>
  <c r="A199" i="10"/>
  <c r="E198" i="10"/>
  <c r="B198" i="10"/>
  <c r="F198" i="10"/>
  <c r="D197" i="10"/>
  <c r="C197" i="10"/>
  <c r="G197" i="10" s="1"/>
  <c r="A209" i="9"/>
  <c r="E208" i="9"/>
  <c r="F208" i="9"/>
  <c r="B208" i="9"/>
  <c r="C207" i="9"/>
  <c r="G207" i="9" s="1"/>
  <c r="D207" i="9"/>
  <c r="G206" i="9"/>
  <c r="D195" i="8"/>
  <c r="C195" i="8"/>
  <c r="G195" i="8" s="1"/>
  <c r="G194" i="8"/>
  <c r="A197" i="8"/>
  <c r="E196" i="8"/>
  <c r="F196" i="8"/>
  <c r="B196" i="8"/>
  <c r="A197" i="7"/>
  <c r="E196" i="7"/>
  <c r="F196" i="7"/>
  <c r="B196" i="7"/>
  <c r="C195" i="7"/>
  <c r="D195" i="7"/>
  <c r="A236" i="3"/>
  <c r="F235" i="3"/>
  <c r="E235" i="3"/>
  <c r="B235" i="3"/>
  <c r="D234" i="3"/>
  <c r="C234" i="3"/>
  <c r="G234" i="3" s="1"/>
  <c r="D202" i="11" l="1"/>
  <c r="C202" i="11"/>
  <c r="G202" i="11" s="1"/>
  <c r="G201" i="11"/>
  <c r="A204" i="11"/>
  <c r="F203" i="11"/>
  <c r="E203" i="11"/>
  <c r="B203" i="11"/>
  <c r="D198" i="10"/>
  <c r="C198" i="10"/>
  <c r="A200" i="10"/>
  <c r="B199" i="10"/>
  <c r="E199" i="10"/>
  <c r="F199" i="10"/>
  <c r="A210" i="9"/>
  <c r="F209" i="9"/>
  <c r="E209" i="9"/>
  <c r="B209" i="9"/>
  <c r="D208" i="9"/>
  <c r="C208" i="9"/>
  <c r="A198" i="8"/>
  <c r="F197" i="8"/>
  <c r="E197" i="8"/>
  <c r="B197" i="8"/>
  <c r="D196" i="8"/>
  <c r="C196" i="8"/>
  <c r="C196" i="7"/>
  <c r="D196" i="7"/>
  <c r="G195" i="7"/>
  <c r="A198" i="7"/>
  <c r="F197" i="7"/>
  <c r="E197" i="7"/>
  <c r="B197" i="7"/>
  <c r="C235" i="3"/>
  <c r="D235" i="3"/>
  <c r="A237" i="3"/>
  <c r="B236" i="3"/>
  <c r="F236" i="3"/>
  <c r="E236" i="3"/>
  <c r="G198" i="10" l="1"/>
  <c r="A205" i="11"/>
  <c r="F204" i="11"/>
  <c r="E204" i="11"/>
  <c r="B204" i="11"/>
  <c r="C203" i="11"/>
  <c r="D203" i="11"/>
  <c r="C199" i="10"/>
  <c r="D199" i="10"/>
  <c r="A201" i="10"/>
  <c r="E200" i="10"/>
  <c r="F200" i="10"/>
  <c r="B200" i="10"/>
  <c r="A211" i="9"/>
  <c r="F210" i="9"/>
  <c r="E210" i="9"/>
  <c r="B210" i="9"/>
  <c r="D209" i="9"/>
  <c r="C209" i="9"/>
  <c r="G208" i="9"/>
  <c r="G196" i="8"/>
  <c r="D197" i="8"/>
  <c r="C197" i="8"/>
  <c r="G197" i="8" s="1"/>
  <c r="A199" i="8"/>
  <c r="F198" i="8"/>
  <c r="E198" i="8"/>
  <c r="B198" i="8"/>
  <c r="A199" i="7"/>
  <c r="E198" i="7"/>
  <c r="F198" i="7"/>
  <c r="B198" i="7"/>
  <c r="D197" i="7"/>
  <c r="C197" i="7"/>
  <c r="G196" i="7"/>
  <c r="G235" i="3"/>
  <c r="C236" i="3"/>
  <c r="D236" i="3"/>
  <c r="A238" i="3"/>
  <c r="E237" i="3"/>
  <c r="B237" i="3"/>
  <c r="F237" i="3"/>
  <c r="D204" i="11" l="1"/>
  <c r="C204" i="11"/>
  <c r="G204" i="11" s="1"/>
  <c r="G203" i="11"/>
  <c r="A206" i="11"/>
  <c r="E205" i="11"/>
  <c r="F205" i="11"/>
  <c r="B205" i="11"/>
  <c r="D200" i="10"/>
  <c r="C200" i="10"/>
  <c r="A202" i="10"/>
  <c r="E201" i="10"/>
  <c r="F201" i="10"/>
  <c r="B201" i="10"/>
  <c r="G199" i="10"/>
  <c r="A212" i="9"/>
  <c r="F211" i="9"/>
  <c r="E211" i="9"/>
  <c r="B211" i="9"/>
  <c r="D210" i="9"/>
  <c r="C210" i="9"/>
  <c r="G209" i="9"/>
  <c r="G197" i="7"/>
  <c r="C198" i="8"/>
  <c r="D198" i="8"/>
  <c r="A200" i="8"/>
  <c r="F199" i="8"/>
  <c r="E199" i="8"/>
  <c r="B199" i="8"/>
  <c r="C198" i="7"/>
  <c r="D198" i="7"/>
  <c r="A200" i="7"/>
  <c r="F199" i="7"/>
  <c r="E199" i="7"/>
  <c r="B199" i="7"/>
  <c r="G236" i="3"/>
  <c r="A239" i="3"/>
  <c r="B238" i="3"/>
  <c r="F238" i="3"/>
  <c r="E238" i="3"/>
  <c r="C237" i="3"/>
  <c r="D237" i="3"/>
  <c r="G200" i="10" l="1"/>
  <c r="A207" i="11"/>
  <c r="E206" i="11"/>
  <c r="F206" i="11"/>
  <c r="B206" i="11"/>
  <c r="D205" i="11"/>
  <c r="C205" i="11"/>
  <c r="G205" i="11" s="1"/>
  <c r="A203" i="10"/>
  <c r="F202" i="10"/>
  <c r="E202" i="10"/>
  <c r="B202" i="10"/>
  <c r="C201" i="10"/>
  <c r="D201" i="10"/>
  <c r="A213" i="9"/>
  <c r="F212" i="9"/>
  <c r="E212" i="9"/>
  <c r="B212" i="9"/>
  <c r="C211" i="9"/>
  <c r="G211" i="9" s="1"/>
  <c r="D211" i="9"/>
  <c r="G210" i="9"/>
  <c r="A201" i="8"/>
  <c r="E200" i="8"/>
  <c r="B200" i="8"/>
  <c r="F200" i="8"/>
  <c r="D199" i="8"/>
  <c r="C199" i="8"/>
  <c r="G198" i="8"/>
  <c r="A201" i="7"/>
  <c r="F200" i="7"/>
  <c r="E200" i="7"/>
  <c r="B200" i="7"/>
  <c r="C199" i="7"/>
  <c r="D199" i="7"/>
  <c r="G198" i="7"/>
  <c r="G237" i="3"/>
  <c r="C238" i="3"/>
  <c r="D238" i="3"/>
  <c r="A240" i="3"/>
  <c r="F239" i="3"/>
  <c r="B239" i="3"/>
  <c r="E239" i="3"/>
  <c r="D206" i="11" l="1"/>
  <c r="C206" i="11"/>
  <c r="A208" i="11"/>
  <c r="B207" i="11"/>
  <c r="F207" i="11"/>
  <c r="E207" i="11"/>
  <c r="D202" i="10"/>
  <c r="C202" i="10"/>
  <c r="G201" i="10"/>
  <c r="A204" i="10"/>
  <c r="E203" i="10"/>
  <c r="F203" i="10"/>
  <c r="B203" i="10"/>
  <c r="A214" i="9"/>
  <c r="E213" i="9"/>
  <c r="F213" i="9"/>
  <c r="B213" i="9"/>
  <c r="D212" i="9"/>
  <c r="C212" i="9"/>
  <c r="G199" i="8"/>
  <c r="D200" i="8"/>
  <c r="C200" i="8"/>
  <c r="A202" i="8"/>
  <c r="F201" i="8"/>
  <c r="E201" i="8"/>
  <c r="B201" i="8"/>
  <c r="D200" i="7"/>
  <c r="C200" i="7"/>
  <c r="G200" i="7" s="1"/>
  <c r="G199" i="7"/>
  <c r="A202" i="7"/>
  <c r="E201" i="7"/>
  <c r="F201" i="7"/>
  <c r="B201" i="7"/>
  <c r="G238" i="3"/>
  <c r="A241" i="3"/>
  <c r="B240" i="3"/>
  <c r="E240" i="3"/>
  <c r="F240" i="3"/>
  <c r="D239" i="3"/>
  <c r="C239" i="3"/>
  <c r="C207" i="11" l="1"/>
  <c r="G207" i="11" s="1"/>
  <c r="D207" i="11"/>
  <c r="A209" i="11"/>
  <c r="F208" i="11"/>
  <c r="E208" i="11"/>
  <c r="B208" i="11"/>
  <c r="G206" i="11"/>
  <c r="A205" i="10"/>
  <c r="E204" i="10"/>
  <c r="F204" i="10"/>
  <c r="B204" i="10"/>
  <c r="C203" i="10"/>
  <c r="G203" i="10" s="1"/>
  <c r="D203" i="10"/>
  <c r="G202" i="10"/>
  <c r="A215" i="9"/>
  <c r="E214" i="9"/>
  <c r="F214" i="9"/>
  <c r="B214" i="9"/>
  <c r="D213" i="9"/>
  <c r="C213" i="9"/>
  <c r="G212" i="9"/>
  <c r="G200" i="8"/>
  <c r="D201" i="8"/>
  <c r="C201" i="8"/>
  <c r="A203" i="8"/>
  <c r="E202" i="8"/>
  <c r="F202" i="8"/>
  <c r="B202" i="8"/>
  <c r="A203" i="7"/>
  <c r="F202" i="7"/>
  <c r="E202" i="7"/>
  <c r="B202" i="7"/>
  <c r="C201" i="7"/>
  <c r="D201" i="7"/>
  <c r="G239" i="3"/>
  <c r="D240" i="3"/>
  <c r="C240" i="3"/>
  <c r="A242" i="3"/>
  <c r="B241" i="3"/>
  <c r="E241" i="3"/>
  <c r="F241" i="3"/>
  <c r="A210" i="11" l="1"/>
  <c r="E209" i="11"/>
  <c r="B209" i="11"/>
  <c r="F209" i="11"/>
  <c r="D208" i="11"/>
  <c r="C208" i="11"/>
  <c r="A206" i="10"/>
  <c r="F205" i="10"/>
  <c r="B205" i="10"/>
  <c r="E205" i="10"/>
  <c r="D204" i="10"/>
  <c r="C204" i="10"/>
  <c r="G204" i="10" s="1"/>
  <c r="A216" i="9"/>
  <c r="F215" i="9"/>
  <c r="E215" i="9"/>
  <c r="B215" i="9"/>
  <c r="D214" i="9"/>
  <c r="C214" i="9"/>
  <c r="G213" i="9"/>
  <c r="G201" i="8"/>
  <c r="D202" i="8"/>
  <c r="C202" i="8"/>
  <c r="A204" i="8"/>
  <c r="F203" i="8"/>
  <c r="E203" i="8"/>
  <c r="B203" i="8"/>
  <c r="C202" i="7"/>
  <c r="D202" i="7"/>
  <c r="G201" i="7"/>
  <c r="A204" i="7"/>
  <c r="F203" i="7"/>
  <c r="E203" i="7"/>
  <c r="B203" i="7"/>
  <c r="G240" i="3"/>
  <c r="C241" i="3"/>
  <c r="D241" i="3"/>
  <c r="A243" i="3"/>
  <c r="E242" i="3"/>
  <c r="F242" i="3"/>
  <c r="B242" i="3"/>
  <c r="G208" i="11" l="1"/>
  <c r="D209" i="11"/>
  <c r="C209" i="11"/>
  <c r="A211" i="11"/>
  <c r="E210" i="11"/>
  <c r="F210" i="11"/>
  <c r="B210" i="11"/>
  <c r="C205" i="10"/>
  <c r="D205" i="10"/>
  <c r="A207" i="10"/>
  <c r="F206" i="10"/>
  <c r="E206" i="10"/>
  <c r="B206" i="10"/>
  <c r="A217" i="9"/>
  <c r="E216" i="9"/>
  <c r="F216" i="9"/>
  <c r="B216" i="9"/>
  <c r="C215" i="9"/>
  <c r="G215" i="9" s="1"/>
  <c r="D215" i="9"/>
  <c r="G214" i="9"/>
  <c r="G202" i="8"/>
  <c r="C203" i="8"/>
  <c r="D203" i="8"/>
  <c r="A205" i="8"/>
  <c r="E204" i="8"/>
  <c r="F204" i="8"/>
  <c r="B204" i="8"/>
  <c r="A205" i="7"/>
  <c r="E204" i="7"/>
  <c r="F204" i="7"/>
  <c r="B204" i="7"/>
  <c r="C203" i="7"/>
  <c r="D203" i="7"/>
  <c r="G202" i="7"/>
  <c r="G241" i="3"/>
  <c r="A244" i="3"/>
  <c r="F243" i="3"/>
  <c r="E243" i="3"/>
  <c r="B243" i="3"/>
  <c r="D242" i="3"/>
  <c r="C242" i="3"/>
  <c r="G209" i="11" l="1"/>
  <c r="A212" i="11"/>
  <c r="E211" i="11"/>
  <c r="F211" i="11"/>
  <c r="B211" i="11"/>
  <c r="D210" i="11"/>
  <c r="C210" i="11"/>
  <c r="G210" i="11" s="1"/>
  <c r="D206" i="10"/>
  <c r="C206" i="10"/>
  <c r="G206" i="10" s="1"/>
  <c r="G205" i="10"/>
  <c r="A208" i="10"/>
  <c r="F207" i="10"/>
  <c r="E207" i="10"/>
  <c r="B207" i="10"/>
  <c r="A218" i="9"/>
  <c r="F217" i="9"/>
  <c r="E217" i="9"/>
  <c r="B217" i="9"/>
  <c r="D216" i="9"/>
  <c r="C216" i="9"/>
  <c r="G242" i="3"/>
  <c r="D204" i="8"/>
  <c r="C204" i="8"/>
  <c r="A206" i="8"/>
  <c r="B205" i="8"/>
  <c r="E205" i="8"/>
  <c r="F205" i="8"/>
  <c r="G203" i="8"/>
  <c r="D204" i="7"/>
  <c r="C204" i="7"/>
  <c r="G203" i="7"/>
  <c r="A206" i="7"/>
  <c r="E205" i="7"/>
  <c r="F205" i="7"/>
  <c r="B205" i="7"/>
  <c r="D243" i="3"/>
  <c r="C243" i="3"/>
  <c r="A245" i="3"/>
  <c r="F244" i="3"/>
  <c r="E244" i="3"/>
  <c r="B244" i="3"/>
  <c r="C211" i="11" l="1"/>
  <c r="D211" i="11"/>
  <c r="A213" i="11"/>
  <c r="F212" i="11"/>
  <c r="B212" i="11"/>
  <c r="E212" i="11"/>
  <c r="A209" i="10"/>
  <c r="F208" i="10"/>
  <c r="E208" i="10"/>
  <c r="B208" i="10"/>
  <c r="C207" i="10"/>
  <c r="D207" i="10"/>
  <c r="A219" i="9"/>
  <c r="E218" i="9"/>
  <c r="F218" i="9"/>
  <c r="B218" i="9"/>
  <c r="D217" i="9"/>
  <c r="C217" i="9"/>
  <c r="G216" i="9"/>
  <c r="G204" i="8"/>
  <c r="G243" i="3"/>
  <c r="G204" i="7"/>
  <c r="D205" i="8"/>
  <c r="C205" i="8"/>
  <c r="G205" i="8" s="1"/>
  <c r="A207" i="8"/>
  <c r="E206" i="8"/>
  <c r="F206" i="8"/>
  <c r="B206" i="8"/>
  <c r="A207" i="7"/>
  <c r="E206" i="7"/>
  <c r="F206" i="7"/>
  <c r="B206" i="7"/>
  <c r="C205" i="7"/>
  <c r="D205" i="7"/>
  <c r="A246" i="3"/>
  <c r="F245" i="3"/>
  <c r="E245" i="3"/>
  <c r="B245" i="3"/>
  <c r="C244" i="3"/>
  <c r="D244" i="3"/>
  <c r="G207" i="10" l="1"/>
  <c r="A214" i="11"/>
  <c r="E213" i="11"/>
  <c r="F213" i="11"/>
  <c r="B213" i="11"/>
  <c r="D212" i="11"/>
  <c r="C212" i="11"/>
  <c r="G212" i="11" s="1"/>
  <c r="G211" i="11"/>
  <c r="D208" i="10"/>
  <c r="C208" i="10"/>
  <c r="G208" i="10" s="1"/>
  <c r="A210" i="10"/>
  <c r="F209" i="10"/>
  <c r="E209" i="10"/>
  <c r="B209" i="10"/>
  <c r="A220" i="9"/>
  <c r="E219" i="9"/>
  <c r="F219" i="9"/>
  <c r="B219" i="9"/>
  <c r="D218" i="9"/>
  <c r="C218" i="9"/>
  <c r="G217" i="9"/>
  <c r="C206" i="8"/>
  <c r="D206" i="8"/>
  <c r="A208" i="8"/>
  <c r="E207" i="8"/>
  <c r="F207" i="8"/>
  <c r="B207" i="8"/>
  <c r="D206" i="7"/>
  <c r="C206" i="7"/>
  <c r="G206" i="7" s="1"/>
  <c r="G205" i="7"/>
  <c r="A208" i="7"/>
  <c r="F207" i="7"/>
  <c r="E207" i="7"/>
  <c r="B207" i="7"/>
  <c r="G244" i="3"/>
  <c r="D245" i="3"/>
  <c r="C245" i="3"/>
  <c r="A247" i="3"/>
  <c r="F246" i="3"/>
  <c r="E246" i="3"/>
  <c r="B246" i="3"/>
  <c r="D213" i="11" l="1"/>
  <c r="C213" i="11"/>
  <c r="A215" i="11"/>
  <c r="F214" i="11"/>
  <c r="E214" i="11"/>
  <c r="B214" i="11"/>
  <c r="D209" i="10"/>
  <c r="C209" i="10"/>
  <c r="A211" i="10"/>
  <c r="F210" i="10"/>
  <c r="E210" i="10"/>
  <c r="B210" i="10"/>
  <c r="A221" i="9"/>
  <c r="F220" i="9"/>
  <c r="E220" i="9"/>
  <c r="B220" i="9"/>
  <c r="C219" i="9"/>
  <c r="G219" i="9" s="1"/>
  <c r="D219" i="9"/>
  <c r="G218" i="9"/>
  <c r="C207" i="8"/>
  <c r="D207" i="8"/>
  <c r="A209" i="8"/>
  <c r="F208" i="8"/>
  <c r="E208" i="8"/>
  <c r="B208" i="8"/>
  <c r="G206" i="8"/>
  <c r="A209" i="7"/>
  <c r="F208" i="7"/>
  <c r="E208" i="7"/>
  <c r="B208" i="7"/>
  <c r="C207" i="7"/>
  <c r="D207" i="7"/>
  <c r="G245" i="3"/>
  <c r="F247" i="3"/>
  <c r="B247" i="3"/>
  <c r="E247" i="3"/>
  <c r="D246" i="3"/>
  <c r="C246" i="3"/>
  <c r="G246" i="3" s="1"/>
  <c r="G213" i="11" l="1"/>
  <c r="A216" i="11"/>
  <c r="F215" i="11"/>
  <c r="E215" i="11"/>
  <c r="B215" i="11"/>
  <c r="D214" i="11"/>
  <c r="C214" i="11"/>
  <c r="G214" i="11" s="1"/>
  <c r="A212" i="10"/>
  <c r="F211" i="10"/>
  <c r="E211" i="10"/>
  <c r="B211" i="10"/>
  <c r="D210" i="10"/>
  <c r="C210" i="10"/>
  <c r="G209" i="10"/>
  <c r="A222" i="9"/>
  <c r="F221" i="9"/>
  <c r="E221" i="9"/>
  <c r="B221" i="9"/>
  <c r="D220" i="9"/>
  <c r="C220" i="9"/>
  <c r="A210" i="8"/>
  <c r="E209" i="8"/>
  <c r="F209" i="8"/>
  <c r="B209" i="8"/>
  <c r="D208" i="8"/>
  <c r="C208" i="8"/>
  <c r="G207" i="8"/>
  <c r="D208" i="7"/>
  <c r="C208" i="7"/>
  <c r="G207" i="7"/>
  <c r="A210" i="7"/>
  <c r="E209" i="7"/>
  <c r="F209" i="7"/>
  <c r="B209" i="7"/>
  <c r="D247" i="3"/>
  <c r="B52" i="3" s="1"/>
  <c r="G52" i="3" s="1"/>
  <c r="C247" i="3"/>
  <c r="B51" i="3" s="1"/>
  <c r="C215" i="11" l="1"/>
  <c r="G215" i="11" s="1"/>
  <c r="D215" i="11"/>
  <c r="A217" i="11"/>
  <c r="E216" i="11"/>
  <c r="F216" i="11"/>
  <c r="B216" i="11"/>
  <c r="C211" i="10"/>
  <c r="D211" i="10"/>
  <c r="G210" i="10"/>
  <c r="A213" i="10"/>
  <c r="F212" i="10"/>
  <c r="E212" i="10"/>
  <c r="B212" i="10"/>
  <c r="A223" i="9"/>
  <c r="F222" i="9"/>
  <c r="E222" i="9"/>
  <c r="B222" i="9"/>
  <c r="D221" i="9"/>
  <c r="C221" i="9"/>
  <c r="G220" i="9"/>
  <c r="G208" i="8"/>
  <c r="B61" i="3"/>
  <c r="G51" i="3"/>
  <c r="G208" i="7"/>
  <c r="C209" i="8"/>
  <c r="D209" i="8"/>
  <c r="A211" i="8"/>
  <c r="E210" i="8"/>
  <c r="F210" i="8"/>
  <c r="B210" i="8"/>
  <c r="A211" i="7"/>
  <c r="F210" i="7"/>
  <c r="E210" i="7"/>
  <c r="B210" i="7"/>
  <c r="D209" i="7"/>
  <c r="C209" i="7"/>
  <c r="G247" i="3"/>
  <c r="H67" i="3"/>
  <c r="H68" i="3"/>
  <c r="A218" i="11" l="1"/>
  <c r="F217" i="11"/>
  <c r="E217" i="11"/>
  <c r="B217" i="11"/>
  <c r="D216" i="11"/>
  <c r="C216" i="11"/>
  <c r="A214" i="10"/>
  <c r="E213" i="10"/>
  <c r="F213" i="10"/>
  <c r="B213" i="10"/>
  <c r="D212" i="10"/>
  <c r="C212" i="10"/>
  <c r="G212" i="10" s="1"/>
  <c r="G211" i="10"/>
  <c r="D222" i="9"/>
  <c r="C222" i="9"/>
  <c r="G222" i="9" s="1"/>
  <c r="G221" i="9"/>
  <c r="A224" i="9"/>
  <c r="F223" i="9"/>
  <c r="E223" i="9"/>
  <c r="B223" i="9"/>
  <c r="G209" i="7"/>
  <c r="D210" i="8"/>
  <c r="C210" i="8"/>
  <c r="A212" i="8"/>
  <c r="E211" i="8"/>
  <c r="F211" i="8"/>
  <c r="B211" i="8"/>
  <c r="G209" i="8"/>
  <c r="D210" i="7"/>
  <c r="C210" i="7"/>
  <c r="G210" i="7" s="1"/>
  <c r="A212" i="7"/>
  <c r="F211" i="7"/>
  <c r="E211" i="7"/>
  <c r="B211" i="7"/>
  <c r="H69" i="3"/>
  <c r="D217" i="11" l="1"/>
  <c r="C217" i="11"/>
  <c r="G217" i="11" s="1"/>
  <c r="A219" i="11"/>
  <c r="F218" i="11"/>
  <c r="E218" i="11"/>
  <c r="B218" i="11"/>
  <c r="G216" i="11"/>
  <c r="D213" i="10"/>
  <c r="C213" i="10"/>
  <c r="G213" i="10" s="1"/>
  <c r="A215" i="10"/>
  <c r="E214" i="10"/>
  <c r="B214" i="10"/>
  <c r="F214" i="10"/>
  <c r="A225" i="9"/>
  <c r="F224" i="9"/>
  <c r="E224" i="9"/>
  <c r="B224" i="9"/>
  <c r="C223" i="9"/>
  <c r="G223" i="9" s="1"/>
  <c r="D223" i="9"/>
  <c r="G210" i="8"/>
  <c r="C211" i="8"/>
  <c r="D211" i="8"/>
  <c r="A213" i="8"/>
  <c r="E212" i="8"/>
  <c r="F212" i="8"/>
  <c r="B212" i="8"/>
  <c r="A213" i="7"/>
  <c r="F212" i="7"/>
  <c r="E212" i="7"/>
  <c r="B212" i="7"/>
  <c r="C211" i="7"/>
  <c r="D211" i="7"/>
  <c r="A220" i="11" l="1"/>
  <c r="F219" i="11"/>
  <c r="E219" i="11"/>
  <c r="B219" i="11"/>
  <c r="D218" i="11"/>
  <c r="C218" i="11"/>
  <c r="G218" i="11" s="1"/>
  <c r="A216" i="10"/>
  <c r="B215" i="10"/>
  <c r="E215" i="10"/>
  <c r="F215" i="10"/>
  <c r="D214" i="10"/>
  <c r="C214" i="10"/>
  <c r="G214" i="10" s="1"/>
  <c r="A226" i="9"/>
  <c r="F225" i="9"/>
  <c r="E225" i="9"/>
  <c r="B225" i="9"/>
  <c r="D224" i="9"/>
  <c r="C224" i="9"/>
  <c r="A214" i="8"/>
  <c r="E213" i="8"/>
  <c r="F213" i="8"/>
  <c r="B213" i="8"/>
  <c r="D212" i="8"/>
  <c r="C212" i="8"/>
  <c r="G212" i="8" s="1"/>
  <c r="G211" i="8"/>
  <c r="D212" i="7"/>
  <c r="C212" i="7"/>
  <c r="G211" i="7"/>
  <c r="A214" i="7"/>
  <c r="E213" i="7"/>
  <c r="F213" i="7"/>
  <c r="B213" i="7"/>
  <c r="C219" i="11" l="1"/>
  <c r="D219" i="11"/>
  <c r="A221" i="11"/>
  <c r="F220" i="11"/>
  <c r="E220" i="11"/>
  <c r="B220" i="11"/>
  <c r="C215" i="10"/>
  <c r="D215" i="10"/>
  <c r="A217" i="10"/>
  <c r="E216" i="10"/>
  <c r="F216" i="10"/>
  <c r="B216" i="10"/>
  <c r="A227" i="9"/>
  <c r="F226" i="9"/>
  <c r="E226" i="9"/>
  <c r="B226" i="9"/>
  <c r="D225" i="9"/>
  <c r="C225" i="9"/>
  <c r="G224" i="9"/>
  <c r="G212" i="7"/>
  <c r="C213" i="8"/>
  <c r="D213" i="8"/>
  <c r="A215" i="8"/>
  <c r="E214" i="8"/>
  <c r="F214" i="8"/>
  <c r="B214" i="8"/>
  <c r="A215" i="7"/>
  <c r="E214" i="7"/>
  <c r="F214" i="7"/>
  <c r="B214" i="7"/>
  <c r="D213" i="7"/>
  <c r="C213" i="7"/>
  <c r="A222" i="11" l="1"/>
  <c r="E221" i="11"/>
  <c r="F221" i="11"/>
  <c r="B221" i="11"/>
  <c r="D220" i="11"/>
  <c r="C220" i="11"/>
  <c r="G220" i="11" s="1"/>
  <c r="G219" i="11"/>
  <c r="A218" i="10"/>
  <c r="E217" i="10"/>
  <c r="F217" i="10"/>
  <c r="B217" i="10"/>
  <c r="D216" i="10"/>
  <c r="C216" i="10"/>
  <c r="G215" i="10"/>
  <c r="A228" i="9"/>
  <c r="F227" i="9"/>
  <c r="E227" i="9"/>
  <c r="B227" i="9"/>
  <c r="D226" i="9"/>
  <c r="C226" i="9"/>
  <c r="G225" i="9"/>
  <c r="G213" i="7"/>
  <c r="D214" i="8"/>
  <c r="C214" i="8"/>
  <c r="G214" i="8" s="1"/>
  <c r="A216" i="8"/>
  <c r="E215" i="8"/>
  <c r="F215" i="8"/>
  <c r="B215" i="8"/>
  <c r="G213" i="8"/>
  <c r="C214" i="7"/>
  <c r="D214" i="7"/>
  <c r="A216" i="7"/>
  <c r="E215" i="7"/>
  <c r="F215" i="7"/>
  <c r="B215" i="7"/>
  <c r="G216" i="10" l="1"/>
  <c r="D221" i="11"/>
  <c r="C221" i="11"/>
  <c r="G221" i="11" s="1"/>
  <c r="A223" i="11"/>
  <c r="E222" i="11"/>
  <c r="F222" i="11"/>
  <c r="B222" i="11"/>
  <c r="D217" i="10"/>
  <c r="C217" i="10"/>
  <c r="A219" i="10"/>
  <c r="F218" i="10"/>
  <c r="E218" i="10"/>
  <c r="B218" i="10"/>
  <c r="C227" i="9"/>
  <c r="G227" i="9" s="1"/>
  <c r="D227" i="9"/>
  <c r="G226" i="9"/>
  <c r="A229" i="9"/>
  <c r="F228" i="9"/>
  <c r="E228" i="9"/>
  <c r="B228" i="9"/>
  <c r="C215" i="8"/>
  <c r="D215" i="8"/>
  <c r="A217" i="8"/>
  <c r="F216" i="8"/>
  <c r="E216" i="8"/>
  <c r="B216" i="8"/>
  <c r="A217" i="7"/>
  <c r="F216" i="7"/>
  <c r="E216" i="7"/>
  <c r="B216" i="7"/>
  <c r="C215" i="7"/>
  <c r="D215" i="7"/>
  <c r="G214" i="7"/>
  <c r="G217" i="10" l="1"/>
  <c r="A224" i="11"/>
  <c r="F223" i="11"/>
  <c r="B223" i="11"/>
  <c r="E223" i="11"/>
  <c r="D222" i="11"/>
  <c r="C222" i="11"/>
  <c r="G222" i="11" s="1"/>
  <c r="A220" i="10"/>
  <c r="E219" i="10"/>
  <c r="F219" i="10"/>
  <c r="B219" i="10"/>
  <c r="D218" i="10"/>
  <c r="C218" i="10"/>
  <c r="A230" i="9"/>
  <c r="E229" i="9"/>
  <c r="F229" i="9"/>
  <c r="B229" i="9"/>
  <c r="D228" i="9"/>
  <c r="C228" i="9"/>
  <c r="D216" i="8"/>
  <c r="C216" i="8"/>
  <c r="A218" i="8"/>
  <c r="F217" i="8"/>
  <c r="E217" i="8"/>
  <c r="B217" i="8"/>
  <c r="G215" i="8"/>
  <c r="D216" i="7"/>
  <c r="C216" i="7"/>
  <c r="G215" i="7"/>
  <c r="A218" i="7"/>
  <c r="E217" i="7"/>
  <c r="F217" i="7"/>
  <c r="B217" i="7"/>
  <c r="G218" i="10" l="1"/>
  <c r="C223" i="11"/>
  <c r="D223" i="11"/>
  <c r="A225" i="11"/>
  <c r="F224" i="11"/>
  <c r="E224" i="11"/>
  <c r="B224" i="11"/>
  <c r="C219" i="10"/>
  <c r="D219" i="10"/>
  <c r="A221" i="10"/>
  <c r="E220" i="10"/>
  <c r="F220" i="10"/>
  <c r="B220" i="10"/>
  <c r="A231" i="9"/>
  <c r="E230" i="9"/>
  <c r="F230" i="9"/>
  <c r="B230" i="9"/>
  <c r="D229" i="9"/>
  <c r="C229" i="9"/>
  <c r="G228" i="9"/>
  <c r="G216" i="8"/>
  <c r="G216" i="7"/>
  <c r="C217" i="8"/>
  <c r="D217" i="8"/>
  <c r="A219" i="8"/>
  <c r="F218" i="8"/>
  <c r="E218" i="8"/>
  <c r="B218" i="8"/>
  <c r="A219" i="7"/>
  <c r="F218" i="7"/>
  <c r="E218" i="7"/>
  <c r="B218" i="7"/>
  <c r="C217" i="7"/>
  <c r="D217" i="7"/>
  <c r="A226" i="11" l="1"/>
  <c r="E225" i="11"/>
  <c r="F225" i="11"/>
  <c r="B225" i="11"/>
  <c r="D224" i="11"/>
  <c r="C224" i="11"/>
  <c r="G224" i="11" s="1"/>
  <c r="G223" i="11"/>
  <c r="G219" i="10"/>
  <c r="A222" i="10"/>
  <c r="B221" i="10"/>
  <c r="F221" i="10"/>
  <c r="E221" i="10"/>
  <c r="D220" i="10"/>
  <c r="C220" i="10"/>
  <c r="G220" i="10" s="1"/>
  <c r="A232" i="9"/>
  <c r="F231" i="9"/>
  <c r="E231" i="9"/>
  <c r="B231" i="9"/>
  <c r="D230" i="9"/>
  <c r="C230" i="9"/>
  <c r="G229" i="9"/>
  <c r="A220" i="8"/>
  <c r="E219" i="8"/>
  <c r="F219" i="8"/>
  <c r="B219" i="8"/>
  <c r="D218" i="8"/>
  <c r="C218" i="8"/>
  <c r="G218" i="8" s="1"/>
  <c r="G217" i="8"/>
  <c r="C218" i="7"/>
  <c r="D218" i="7"/>
  <c r="G217" i="7"/>
  <c r="A220" i="7"/>
  <c r="E219" i="7"/>
  <c r="F219" i="7"/>
  <c r="B219" i="7"/>
  <c r="D225" i="11" l="1"/>
  <c r="C225" i="11"/>
  <c r="G225" i="11" s="1"/>
  <c r="A227" i="11"/>
  <c r="E226" i="11"/>
  <c r="F226" i="11"/>
  <c r="B226" i="11"/>
  <c r="D221" i="10"/>
  <c r="C221" i="10"/>
  <c r="A223" i="10"/>
  <c r="F222" i="10"/>
  <c r="E222" i="10"/>
  <c r="B222" i="10"/>
  <c r="A233" i="9"/>
  <c r="F232" i="9"/>
  <c r="E232" i="9"/>
  <c r="B232" i="9"/>
  <c r="C231" i="9"/>
  <c r="G231" i="9" s="1"/>
  <c r="D231" i="9"/>
  <c r="G230" i="9"/>
  <c r="C219" i="8"/>
  <c r="D219" i="8"/>
  <c r="A221" i="8"/>
  <c r="F220" i="8"/>
  <c r="E220" i="8"/>
  <c r="B220" i="8"/>
  <c r="A221" i="7"/>
  <c r="E220" i="7"/>
  <c r="F220" i="7"/>
  <c r="B220" i="7"/>
  <c r="C219" i="7"/>
  <c r="D219" i="7"/>
  <c r="G218" i="7"/>
  <c r="A228" i="11" l="1"/>
  <c r="E227" i="11"/>
  <c r="F227" i="11"/>
  <c r="B227" i="11"/>
  <c r="D226" i="11"/>
  <c r="C226" i="11"/>
  <c r="G226" i="11" s="1"/>
  <c r="A224" i="10"/>
  <c r="F223" i="10"/>
  <c r="E223" i="10"/>
  <c r="B223" i="10"/>
  <c r="D222" i="10"/>
  <c r="C222" i="10"/>
  <c r="G221" i="10"/>
  <c r="A234" i="9"/>
  <c r="E233" i="9"/>
  <c r="F233" i="9"/>
  <c r="B233" i="9"/>
  <c r="D232" i="9"/>
  <c r="C232" i="9"/>
  <c r="D220" i="8"/>
  <c r="C220" i="8"/>
  <c r="A222" i="8"/>
  <c r="F221" i="8"/>
  <c r="E221" i="8"/>
  <c r="B221" i="8"/>
  <c r="G219" i="8"/>
  <c r="D220" i="7"/>
  <c r="C220" i="7"/>
  <c r="G219" i="7"/>
  <c r="A222" i="7"/>
  <c r="F221" i="7"/>
  <c r="E221" i="7"/>
  <c r="B221" i="7"/>
  <c r="C227" i="11" l="1"/>
  <c r="D227" i="11"/>
  <c r="A229" i="11"/>
  <c r="E228" i="11"/>
  <c r="F228" i="11"/>
  <c r="B228" i="11"/>
  <c r="C223" i="10"/>
  <c r="D223" i="10"/>
  <c r="G222" i="10"/>
  <c r="A225" i="10"/>
  <c r="E224" i="10"/>
  <c r="F224" i="10"/>
  <c r="B224" i="10"/>
  <c r="A235" i="9"/>
  <c r="E234" i="9"/>
  <c r="F234" i="9"/>
  <c r="B234" i="9"/>
  <c r="D233" i="9"/>
  <c r="C233" i="9"/>
  <c r="G232" i="9"/>
  <c r="G220" i="8"/>
  <c r="G220" i="7"/>
  <c r="D221" i="8"/>
  <c r="C221" i="8"/>
  <c r="G221" i="8" s="1"/>
  <c r="A223" i="8"/>
  <c r="F222" i="8"/>
  <c r="B222" i="8"/>
  <c r="E222" i="8"/>
  <c r="A223" i="7"/>
  <c r="F222" i="7"/>
  <c r="E222" i="7"/>
  <c r="B222" i="7"/>
  <c r="C221" i="7"/>
  <c r="D221" i="7"/>
  <c r="G227" i="11" l="1"/>
  <c r="A230" i="11"/>
  <c r="E229" i="11"/>
  <c r="F229" i="11"/>
  <c r="B229" i="11"/>
  <c r="D228" i="11"/>
  <c r="C228" i="11"/>
  <c r="G228" i="11" s="1"/>
  <c r="A226" i="10"/>
  <c r="F225" i="10"/>
  <c r="E225" i="10"/>
  <c r="B225" i="10"/>
  <c r="D224" i="10"/>
  <c r="C224" i="10"/>
  <c r="G224" i="10" s="1"/>
  <c r="G223" i="10"/>
  <c r="A236" i="9"/>
  <c r="E235" i="9"/>
  <c r="F235" i="9"/>
  <c r="B235" i="9"/>
  <c r="D234" i="9"/>
  <c r="C234" i="9"/>
  <c r="G233" i="9"/>
  <c r="A224" i="8"/>
  <c r="F223" i="8"/>
  <c r="E223" i="8"/>
  <c r="B223" i="8"/>
  <c r="C222" i="8"/>
  <c r="D222" i="8"/>
  <c r="C222" i="7"/>
  <c r="D222" i="7"/>
  <c r="G221" i="7"/>
  <c r="A224" i="7"/>
  <c r="E223" i="7"/>
  <c r="F223" i="7"/>
  <c r="B223" i="7"/>
  <c r="D229" i="11" l="1"/>
  <c r="C229" i="11"/>
  <c r="G229" i="11" s="1"/>
  <c r="A231" i="11"/>
  <c r="F230" i="11"/>
  <c r="E230" i="11"/>
  <c r="B230" i="11"/>
  <c r="D225" i="10"/>
  <c r="C225" i="10"/>
  <c r="A227" i="10"/>
  <c r="E226" i="10"/>
  <c r="F226" i="10"/>
  <c r="B226" i="10"/>
  <c r="A237" i="9"/>
  <c r="E236" i="9"/>
  <c r="F236" i="9"/>
  <c r="B236" i="9"/>
  <c r="C235" i="9"/>
  <c r="G235" i="9" s="1"/>
  <c r="D235" i="9"/>
  <c r="G234" i="9"/>
  <c r="C223" i="8"/>
  <c r="D223" i="8"/>
  <c r="G222" i="8"/>
  <c r="A225" i="8"/>
  <c r="E224" i="8"/>
  <c r="F224" i="8"/>
  <c r="B224" i="8"/>
  <c r="A225" i="7"/>
  <c r="E224" i="7"/>
  <c r="F224" i="7"/>
  <c r="B224" i="7"/>
  <c r="C223" i="7"/>
  <c r="D223" i="7"/>
  <c r="G222" i="7"/>
  <c r="D230" i="11" l="1"/>
  <c r="C230" i="11"/>
  <c r="G230" i="11" s="1"/>
  <c r="A232" i="11"/>
  <c r="F231" i="11"/>
  <c r="E231" i="11"/>
  <c r="B231" i="11"/>
  <c r="A228" i="10"/>
  <c r="F227" i="10"/>
  <c r="E227" i="10"/>
  <c r="B227" i="10"/>
  <c r="D226" i="10"/>
  <c r="C226" i="10"/>
  <c r="G226" i="10" s="1"/>
  <c r="G225" i="10"/>
  <c r="A238" i="9"/>
  <c r="F237" i="9"/>
  <c r="E237" i="9"/>
  <c r="B237" i="9"/>
  <c r="D236" i="9"/>
  <c r="C236" i="9"/>
  <c r="A226" i="8"/>
  <c r="F225" i="8"/>
  <c r="E225" i="8"/>
  <c r="B225" i="8"/>
  <c r="D224" i="8"/>
  <c r="C224" i="8"/>
  <c r="G224" i="8" s="1"/>
  <c r="G223" i="8"/>
  <c r="D224" i="7"/>
  <c r="C224" i="7"/>
  <c r="G223" i="7"/>
  <c r="A226" i="7"/>
  <c r="F225" i="7"/>
  <c r="E225" i="7"/>
  <c r="B225" i="7"/>
  <c r="A233" i="11" l="1"/>
  <c r="E232" i="11"/>
  <c r="F232" i="11"/>
  <c r="B232" i="11"/>
  <c r="C231" i="11"/>
  <c r="G231" i="11" s="1"/>
  <c r="D231" i="11"/>
  <c r="C227" i="10"/>
  <c r="D227" i="10"/>
  <c r="A229" i="10"/>
  <c r="F228" i="10"/>
  <c r="E228" i="10"/>
  <c r="B228" i="10"/>
  <c r="D237" i="9"/>
  <c r="C237" i="9"/>
  <c r="G236" i="9"/>
  <c r="A239" i="9"/>
  <c r="F238" i="9"/>
  <c r="E238" i="9"/>
  <c r="B238" i="9"/>
  <c r="G224" i="7"/>
  <c r="C225" i="8"/>
  <c r="D225" i="8"/>
  <c r="A227" i="8"/>
  <c r="F226" i="8"/>
  <c r="E226" i="8"/>
  <c r="B226" i="8"/>
  <c r="C225" i="7"/>
  <c r="D225" i="7"/>
  <c r="A227" i="7"/>
  <c r="F226" i="7"/>
  <c r="E226" i="7"/>
  <c r="B226" i="7"/>
  <c r="A234" i="11" l="1"/>
  <c r="F233" i="11"/>
  <c r="B233" i="11"/>
  <c r="E233" i="11"/>
  <c r="D232" i="11"/>
  <c r="C232" i="11"/>
  <c r="G232" i="11" s="1"/>
  <c r="A230" i="10"/>
  <c r="E229" i="10"/>
  <c r="B229" i="10"/>
  <c r="F229" i="10"/>
  <c r="D228" i="10"/>
  <c r="C228" i="10"/>
  <c r="G228" i="10" s="1"/>
  <c r="G227" i="10"/>
  <c r="D238" i="9"/>
  <c r="C238" i="9"/>
  <c r="A240" i="9"/>
  <c r="F239" i="9"/>
  <c r="E239" i="9"/>
  <c r="B239" i="9"/>
  <c r="G237" i="9"/>
  <c r="A228" i="8"/>
  <c r="F227" i="8"/>
  <c r="E227" i="8"/>
  <c r="B227" i="8"/>
  <c r="C226" i="8"/>
  <c r="D226" i="8"/>
  <c r="G225" i="8"/>
  <c r="D226" i="7"/>
  <c r="C226" i="7"/>
  <c r="A228" i="7"/>
  <c r="E227" i="7"/>
  <c r="F227" i="7"/>
  <c r="B227" i="7"/>
  <c r="G225" i="7"/>
  <c r="D233" i="11" l="1"/>
  <c r="C233" i="11"/>
  <c r="A235" i="11"/>
  <c r="F234" i="11"/>
  <c r="E234" i="11"/>
  <c r="B234" i="11"/>
  <c r="D229" i="10"/>
  <c r="C229" i="10"/>
  <c r="A231" i="10"/>
  <c r="E230" i="10"/>
  <c r="B230" i="10"/>
  <c r="F230" i="10"/>
  <c r="A241" i="9"/>
  <c r="E240" i="9"/>
  <c r="F240" i="9"/>
  <c r="B240" i="9"/>
  <c r="C239" i="9"/>
  <c r="G239" i="9" s="1"/>
  <c r="D239" i="9"/>
  <c r="G238" i="9"/>
  <c r="G226" i="7"/>
  <c r="C227" i="8"/>
  <c r="D227" i="8"/>
  <c r="G226" i="8"/>
  <c r="A229" i="8"/>
  <c r="E228" i="8"/>
  <c r="F228" i="8"/>
  <c r="B228" i="8"/>
  <c r="A229" i="7"/>
  <c r="E228" i="7"/>
  <c r="F228" i="7"/>
  <c r="B228" i="7"/>
  <c r="C227" i="7"/>
  <c r="D227" i="7"/>
  <c r="A236" i="11" l="1"/>
  <c r="F235" i="11"/>
  <c r="E235" i="11"/>
  <c r="B235" i="11"/>
  <c r="D234" i="11"/>
  <c r="C234" i="11"/>
  <c r="G234" i="11" s="1"/>
  <c r="G233" i="11"/>
  <c r="A232" i="10"/>
  <c r="B231" i="10"/>
  <c r="E231" i="10"/>
  <c r="F231" i="10"/>
  <c r="G229" i="10"/>
  <c r="D230" i="10"/>
  <c r="C230" i="10"/>
  <c r="G230" i="10" s="1"/>
  <c r="A242" i="9"/>
  <c r="E241" i="9"/>
  <c r="F241" i="9"/>
  <c r="B241" i="9"/>
  <c r="D240" i="9"/>
  <c r="C240" i="9"/>
  <c r="A230" i="8"/>
  <c r="F229" i="8"/>
  <c r="E229" i="8"/>
  <c r="B229" i="8"/>
  <c r="D228" i="8"/>
  <c r="C228" i="8"/>
  <c r="G228" i="8" s="1"/>
  <c r="G227" i="8"/>
  <c r="D228" i="7"/>
  <c r="C228" i="7"/>
  <c r="G227" i="7"/>
  <c r="A230" i="7"/>
  <c r="E229" i="7"/>
  <c r="F229" i="7"/>
  <c r="B229" i="7"/>
  <c r="C235" i="11" l="1"/>
  <c r="D235" i="11"/>
  <c r="A237" i="11"/>
  <c r="F236" i="11"/>
  <c r="E236" i="11"/>
  <c r="B236" i="11"/>
  <c r="C231" i="10"/>
  <c r="D231" i="10"/>
  <c r="A233" i="10"/>
  <c r="F232" i="10"/>
  <c r="E232" i="10"/>
  <c r="B232" i="10"/>
  <c r="A243" i="9"/>
  <c r="F242" i="9"/>
  <c r="E242" i="9"/>
  <c r="B242" i="9"/>
  <c r="D241" i="9"/>
  <c r="C241" i="9"/>
  <c r="G240" i="9"/>
  <c r="G228" i="7"/>
  <c r="C229" i="8"/>
  <c r="D229" i="8"/>
  <c r="A231" i="8"/>
  <c r="E230" i="8"/>
  <c r="F230" i="8"/>
  <c r="B230" i="8"/>
  <c r="A231" i="7"/>
  <c r="E230" i="7"/>
  <c r="F230" i="7"/>
  <c r="B230" i="7"/>
  <c r="D229" i="7"/>
  <c r="C229" i="7"/>
  <c r="A238" i="11" l="1"/>
  <c r="E237" i="11"/>
  <c r="F237" i="11"/>
  <c r="B237" i="11"/>
  <c r="D236" i="11"/>
  <c r="C236" i="11"/>
  <c r="G236" i="11" s="1"/>
  <c r="G235" i="11"/>
  <c r="D232" i="10"/>
  <c r="C232" i="10"/>
  <c r="G231" i="10"/>
  <c r="A234" i="10"/>
  <c r="E233" i="10"/>
  <c r="B233" i="10"/>
  <c r="F233" i="10"/>
  <c r="A244" i="9"/>
  <c r="F243" i="9"/>
  <c r="E243" i="9"/>
  <c r="B243" i="9"/>
  <c r="D242" i="9"/>
  <c r="C242" i="9"/>
  <c r="G241" i="9"/>
  <c r="G229" i="7"/>
  <c r="C230" i="8"/>
  <c r="D230" i="8"/>
  <c r="A232" i="8"/>
  <c r="E231" i="8"/>
  <c r="F231" i="8"/>
  <c r="B231" i="8"/>
  <c r="G229" i="8"/>
  <c r="C230" i="7"/>
  <c r="D230" i="7"/>
  <c r="A232" i="7"/>
  <c r="E231" i="7"/>
  <c r="F231" i="7"/>
  <c r="B231" i="7"/>
  <c r="G232" i="10" l="1"/>
  <c r="D237" i="11"/>
  <c r="C237" i="11"/>
  <c r="G237" i="11" s="1"/>
  <c r="A239" i="11"/>
  <c r="E238" i="11"/>
  <c r="F238" i="11"/>
  <c r="B238" i="11"/>
  <c r="A235" i="10"/>
  <c r="E234" i="10"/>
  <c r="F234" i="10"/>
  <c r="B234" i="10"/>
  <c r="D233" i="10"/>
  <c r="C233" i="10"/>
  <c r="A245" i="9"/>
  <c r="F244" i="9"/>
  <c r="E244" i="9"/>
  <c r="B244" i="9"/>
  <c r="C243" i="9"/>
  <c r="D243" i="9"/>
  <c r="G242" i="9"/>
  <c r="A233" i="8"/>
  <c r="E232" i="8"/>
  <c r="F232" i="8"/>
  <c r="B232" i="8"/>
  <c r="C231" i="8"/>
  <c r="D231" i="8"/>
  <c r="G230" i="8"/>
  <c r="A233" i="7"/>
  <c r="F232" i="7"/>
  <c r="E232" i="7"/>
  <c r="B232" i="7"/>
  <c r="C231" i="7"/>
  <c r="D231" i="7"/>
  <c r="G230" i="7"/>
  <c r="A240" i="11" l="1"/>
  <c r="E239" i="11"/>
  <c r="F239" i="11"/>
  <c r="B239" i="11"/>
  <c r="D238" i="11"/>
  <c r="C238" i="11"/>
  <c r="G238" i="11" s="1"/>
  <c r="A236" i="10"/>
  <c r="E235" i="10"/>
  <c r="F235" i="10"/>
  <c r="B235" i="10"/>
  <c r="D234" i="10"/>
  <c r="C234" i="10"/>
  <c r="G233" i="10"/>
  <c r="D244" i="9"/>
  <c r="C244" i="9"/>
  <c r="G243" i="9"/>
  <c r="A246" i="9"/>
  <c r="E245" i="9"/>
  <c r="F245" i="9"/>
  <c r="B245" i="9"/>
  <c r="D232" i="8"/>
  <c r="C232" i="8"/>
  <c r="G231" i="8"/>
  <c r="A234" i="8"/>
  <c r="E233" i="8"/>
  <c r="F233" i="8"/>
  <c r="B233" i="8"/>
  <c r="D232" i="7"/>
  <c r="C232" i="7"/>
  <c r="G231" i="7"/>
  <c r="A234" i="7"/>
  <c r="F233" i="7"/>
  <c r="E233" i="7"/>
  <c r="B233" i="7"/>
  <c r="C239" i="11" l="1"/>
  <c r="D239" i="11"/>
  <c r="A241" i="11"/>
  <c r="F240" i="11"/>
  <c r="E240" i="11"/>
  <c r="B240" i="11"/>
  <c r="A237" i="10"/>
  <c r="E236" i="10"/>
  <c r="F236" i="10"/>
  <c r="B236" i="10"/>
  <c r="C235" i="10"/>
  <c r="D235" i="10"/>
  <c r="G234" i="10"/>
  <c r="D245" i="9"/>
  <c r="C245" i="9"/>
  <c r="A247" i="9"/>
  <c r="E246" i="9"/>
  <c r="F246" i="9"/>
  <c r="B246" i="9"/>
  <c r="G244" i="9"/>
  <c r="G232" i="8"/>
  <c r="G232" i="7"/>
  <c r="A235" i="8"/>
  <c r="F234" i="8"/>
  <c r="E234" i="8"/>
  <c r="B234" i="8"/>
  <c r="C233" i="8"/>
  <c r="D233" i="8"/>
  <c r="A235" i="7"/>
  <c r="E234" i="7"/>
  <c r="F234" i="7"/>
  <c r="B234" i="7"/>
  <c r="C233" i="7"/>
  <c r="D233" i="7"/>
  <c r="A242" i="11" l="1"/>
  <c r="F241" i="11"/>
  <c r="E241" i="11"/>
  <c r="B241" i="11"/>
  <c r="D240" i="11"/>
  <c r="C240" i="11"/>
  <c r="G240" i="11" s="1"/>
  <c r="G239" i="11"/>
  <c r="D236" i="10"/>
  <c r="C236" i="10"/>
  <c r="G236" i="10" s="1"/>
  <c r="G235" i="10"/>
  <c r="A238" i="10"/>
  <c r="E237" i="10"/>
  <c r="F237" i="10"/>
  <c r="B237" i="10"/>
  <c r="F247" i="9"/>
  <c r="E247" i="9"/>
  <c r="B247" i="9"/>
  <c r="D246" i="9"/>
  <c r="C246" i="9"/>
  <c r="G246" i="9" s="1"/>
  <c r="G245" i="9"/>
  <c r="D234" i="8"/>
  <c r="C234" i="8"/>
  <c r="G234" i="8" s="1"/>
  <c r="G233" i="8"/>
  <c r="A236" i="8"/>
  <c r="F235" i="8"/>
  <c r="B235" i="8"/>
  <c r="E235" i="8"/>
  <c r="G233" i="7"/>
  <c r="A236" i="7"/>
  <c r="E235" i="7"/>
  <c r="F235" i="7"/>
  <c r="B235" i="7"/>
  <c r="C234" i="7"/>
  <c r="D234" i="7"/>
  <c r="D241" i="11" l="1"/>
  <c r="C241" i="11"/>
  <c r="G241" i="11" s="1"/>
  <c r="A243" i="11"/>
  <c r="E242" i="11"/>
  <c r="F242" i="11"/>
  <c r="B242" i="11"/>
  <c r="D237" i="10"/>
  <c r="C237" i="10"/>
  <c r="G237" i="10" s="1"/>
  <c r="A239" i="10"/>
  <c r="F238" i="10"/>
  <c r="E238" i="10"/>
  <c r="B238" i="10"/>
  <c r="C247" i="9"/>
  <c r="D247" i="9"/>
  <c r="B52" i="9" s="1"/>
  <c r="G52" i="9" s="1"/>
  <c r="C235" i="8"/>
  <c r="D235" i="8"/>
  <c r="A237" i="8"/>
  <c r="E236" i="8"/>
  <c r="F236" i="8"/>
  <c r="B236" i="8"/>
  <c r="G234" i="7"/>
  <c r="A237" i="7"/>
  <c r="E236" i="7"/>
  <c r="F236" i="7"/>
  <c r="B236" i="7"/>
  <c r="C235" i="7"/>
  <c r="D235" i="7"/>
  <c r="A244" i="11" l="1"/>
  <c r="E243" i="11"/>
  <c r="F243" i="11"/>
  <c r="B243" i="11"/>
  <c r="D242" i="11"/>
  <c r="C242" i="11"/>
  <c r="G242" i="11" s="1"/>
  <c r="A240" i="10"/>
  <c r="F239" i="10"/>
  <c r="E239" i="10"/>
  <c r="B239" i="10"/>
  <c r="D238" i="10"/>
  <c r="C238" i="10"/>
  <c r="G238" i="10" s="1"/>
  <c r="G247" i="9"/>
  <c r="B51" i="9"/>
  <c r="A238" i="8"/>
  <c r="F237" i="8"/>
  <c r="E237" i="8"/>
  <c r="B237" i="8"/>
  <c r="D236" i="8"/>
  <c r="C236" i="8"/>
  <c r="G236" i="8" s="1"/>
  <c r="G235" i="8"/>
  <c r="G235" i="7"/>
  <c r="A238" i="7"/>
  <c r="F237" i="7"/>
  <c r="E237" i="7"/>
  <c r="B237" i="7"/>
  <c r="D236" i="7"/>
  <c r="C236" i="7"/>
  <c r="G236" i="7" s="1"/>
  <c r="C243" i="11" l="1"/>
  <c r="D243" i="11"/>
  <c r="A245" i="11"/>
  <c r="E244" i="11"/>
  <c r="F244" i="11"/>
  <c r="B244" i="11"/>
  <c r="C239" i="10"/>
  <c r="D239" i="10"/>
  <c r="A241" i="10"/>
  <c r="F240" i="10"/>
  <c r="E240" i="10"/>
  <c r="B240" i="10"/>
  <c r="H68" i="9"/>
  <c r="H67" i="9"/>
  <c r="B61" i="9"/>
  <c r="D237" i="8"/>
  <c r="C237" i="8"/>
  <c r="G237" i="8" s="1"/>
  <c r="A239" i="8"/>
  <c r="E238" i="8"/>
  <c r="F238" i="8"/>
  <c r="B238" i="8"/>
  <c r="A239" i="7"/>
  <c r="E238" i="7"/>
  <c r="F238" i="7"/>
  <c r="B238" i="7"/>
  <c r="C237" i="7"/>
  <c r="D237" i="7"/>
  <c r="G243" i="11" l="1"/>
  <c r="A246" i="11"/>
  <c r="F245" i="11"/>
  <c r="E245" i="11"/>
  <c r="B245" i="11"/>
  <c r="D244" i="11"/>
  <c r="C244" i="11"/>
  <c r="G244" i="11" s="1"/>
  <c r="A242" i="10"/>
  <c r="F241" i="10"/>
  <c r="E241" i="10"/>
  <c r="B241" i="10"/>
  <c r="D240" i="10"/>
  <c r="C240" i="10"/>
  <c r="G240" i="10" s="1"/>
  <c r="G239" i="10"/>
  <c r="H69" i="9"/>
  <c r="C238" i="8"/>
  <c r="D238" i="8"/>
  <c r="A240" i="8"/>
  <c r="F239" i="8"/>
  <c r="E239" i="8"/>
  <c r="B239" i="8"/>
  <c r="D238" i="7"/>
  <c r="C238" i="7"/>
  <c r="G238" i="7" s="1"/>
  <c r="G237" i="7"/>
  <c r="A240" i="7"/>
  <c r="F239" i="7"/>
  <c r="E239" i="7"/>
  <c r="B239" i="7"/>
  <c r="D245" i="11" l="1"/>
  <c r="C245" i="11"/>
  <c r="G245" i="11" s="1"/>
  <c r="A247" i="11"/>
  <c r="F246" i="11"/>
  <c r="E246" i="11"/>
  <c r="B246" i="11"/>
  <c r="D241" i="10"/>
  <c r="C241" i="10"/>
  <c r="G241" i="10" s="1"/>
  <c r="A243" i="10"/>
  <c r="E242" i="10"/>
  <c r="F242" i="10"/>
  <c r="B242" i="10"/>
  <c r="A241" i="8"/>
  <c r="F240" i="8"/>
  <c r="E240" i="8"/>
  <c r="B240" i="8"/>
  <c r="C239" i="8"/>
  <c r="D239" i="8"/>
  <c r="G238" i="8"/>
  <c r="C239" i="7"/>
  <c r="D239" i="7"/>
  <c r="A241" i="7"/>
  <c r="F240" i="7"/>
  <c r="E240" i="7"/>
  <c r="B240" i="7"/>
  <c r="F247" i="11" l="1"/>
  <c r="E247" i="11"/>
  <c r="B247" i="11"/>
  <c r="D246" i="11"/>
  <c r="C246" i="11"/>
  <c r="A244" i="10"/>
  <c r="F243" i="10"/>
  <c r="E243" i="10"/>
  <c r="B243" i="10"/>
  <c r="D242" i="10"/>
  <c r="C242" i="10"/>
  <c r="D240" i="8"/>
  <c r="C240" i="8"/>
  <c r="G239" i="8"/>
  <c r="A242" i="8"/>
  <c r="E241" i="8"/>
  <c r="F241" i="8"/>
  <c r="B241" i="8"/>
  <c r="A242" i="7"/>
  <c r="F241" i="7"/>
  <c r="E241" i="7"/>
  <c r="B241" i="7"/>
  <c r="D240" i="7"/>
  <c r="C240" i="7"/>
  <c r="G239" i="7"/>
  <c r="C247" i="11" l="1"/>
  <c r="D247" i="11"/>
  <c r="B52" i="11" s="1"/>
  <c r="G246" i="11"/>
  <c r="A245" i="10"/>
  <c r="F244" i="10"/>
  <c r="E244" i="10"/>
  <c r="B244" i="10"/>
  <c r="C243" i="10"/>
  <c r="G243" i="10" s="1"/>
  <c r="D243" i="10"/>
  <c r="G242" i="10"/>
  <c r="G240" i="8"/>
  <c r="G240" i="7"/>
  <c r="A243" i="8"/>
  <c r="E242" i="8"/>
  <c r="F242" i="8"/>
  <c r="B242" i="8"/>
  <c r="C241" i="8"/>
  <c r="D241" i="8"/>
  <c r="D241" i="7"/>
  <c r="C241" i="7"/>
  <c r="A243" i="7"/>
  <c r="F242" i="7"/>
  <c r="E242" i="7"/>
  <c r="B242" i="7"/>
  <c r="G247" i="11" l="1"/>
  <c r="B51" i="11"/>
  <c r="B61" i="11" s="1"/>
  <c r="D244" i="10"/>
  <c r="C244" i="10"/>
  <c r="A246" i="10"/>
  <c r="E245" i="10"/>
  <c r="F245" i="10"/>
  <c r="B245" i="10"/>
  <c r="G241" i="7"/>
  <c r="D242" i="8"/>
  <c r="C242" i="8"/>
  <c r="G242" i="8" s="1"/>
  <c r="G241" i="8"/>
  <c r="A244" i="8"/>
  <c r="F243" i="8"/>
  <c r="E243" i="8"/>
  <c r="B243" i="8"/>
  <c r="D242" i="7"/>
  <c r="C242" i="7"/>
  <c r="A244" i="7"/>
  <c r="E243" i="7"/>
  <c r="F243" i="7"/>
  <c r="B243" i="7"/>
  <c r="G244" i="10" l="1"/>
  <c r="H67" i="11"/>
  <c r="H68" i="11"/>
  <c r="A247" i="10"/>
  <c r="E246" i="10"/>
  <c r="B246" i="10"/>
  <c r="F246" i="10"/>
  <c r="D245" i="10"/>
  <c r="C245" i="10"/>
  <c r="G245" i="10" s="1"/>
  <c r="G242" i="7"/>
  <c r="A245" i="8"/>
  <c r="F244" i="8"/>
  <c r="E244" i="8"/>
  <c r="B244" i="8"/>
  <c r="C243" i="8"/>
  <c r="D243" i="8"/>
  <c r="A245" i="7"/>
  <c r="E244" i="7"/>
  <c r="F244" i="7"/>
  <c r="B244" i="7"/>
  <c r="C243" i="7"/>
  <c r="D243" i="7"/>
  <c r="H69" i="11" l="1"/>
  <c r="D246" i="10"/>
  <c r="C246" i="10"/>
  <c r="G246" i="10" s="1"/>
  <c r="F247" i="10"/>
  <c r="B247" i="10"/>
  <c r="E247" i="10"/>
  <c r="D244" i="8"/>
  <c r="C244" i="8"/>
  <c r="G243" i="8"/>
  <c r="A246" i="8"/>
  <c r="F245" i="8"/>
  <c r="E245" i="8"/>
  <c r="B245" i="8"/>
  <c r="D244" i="7"/>
  <c r="C244" i="7"/>
  <c r="G243" i="7"/>
  <c r="A246" i="7"/>
  <c r="F245" i="7"/>
  <c r="E245" i="7"/>
  <c r="B245" i="7"/>
  <c r="C247" i="10" l="1"/>
  <c r="D247" i="10"/>
  <c r="B52" i="10" s="1"/>
  <c r="G244" i="8"/>
  <c r="G244" i="7"/>
  <c r="A247" i="8"/>
  <c r="F246" i="8"/>
  <c r="E246" i="8"/>
  <c r="B246" i="8"/>
  <c r="D245" i="8"/>
  <c r="C245" i="8"/>
  <c r="G245" i="8" s="1"/>
  <c r="D245" i="7"/>
  <c r="C245" i="7"/>
  <c r="A247" i="7"/>
  <c r="F246" i="7"/>
  <c r="E246" i="7"/>
  <c r="B246" i="7"/>
  <c r="G247" i="10" l="1"/>
  <c r="B51" i="10"/>
  <c r="B61" i="10" s="1"/>
  <c r="G245" i="7"/>
  <c r="D246" i="8"/>
  <c r="C246" i="8"/>
  <c r="E247" i="8"/>
  <c r="F247" i="8"/>
  <c r="B247" i="8"/>
  <c r="E247" i="7"/>
  <c r="F247" i="7"/>
  <c r="B247" i="7"/>
  <c r="C246" i="7"/>
  <c r="D246" i="7"/>
  <c r="H67" i="10" l="1"/>
  <c r="H68" i="10"/>
  <c r="G246" i="8"/>
  <c r="C247" i="8"/>
  <c r="D247" i="8"/>
  <c r="B52" i="8" s="1"/>
  <c r="C247" i="7"/>
  <c r="D247" i="7"/>
  <c r="B52" i="7" s="1"/>
  <c r="G246" i="7"/>
  <c r="H69" i="10" l="1"/>
  <c r="G247" i="8"/>
  <c r="B51" i="8"/>
  <c r="B61" i="8" s="1"/>
  <c r="G247" i="7"/>
  <c r="B51" i="7"/>
  <c r="B61" i="7" s="1"/>
  <c r="H68" i="8" l="1"/>
  <c r="H67" i="8"/>
  <c r="H69" i="8" s="1"/>
  <c r="H67" i="7"/>
  <c r="H68" i="7"/>
  <c r="H69" i="7" l="1"/>
</calcChain>
</file>

<file path=xl/sharedStrings.xml><?xml version="1.0" encoding="utf-8"?>
<sst xmlns="http://schemas.openxmlformats.org/spreadsheetml/2006/main" count="465" uniqueCount="88">
  <si>
    <t>[1]</t>
  </si>
  <si>
    <t>Document Name</t>
  </si>
  <si>
    <t>Document Number</t>
  </si>
  <si>
    <t>Author</t>
  </si>
  <si>
    <t>V Achanta</t>
  </si>
  <si>
    <t>Date</t>
  </si>
  <si>
    <t>Checker</t>
  </si>
  <si>
    <t>M Pydah</t>
  </si>
  <si>
    <t>REVISION HISTORY</t>
  </si>
  <si>
    <t>SHEET DESCRIPTION</t>
  </si>
  <si>
    <t>Sheet Name</t>
  </si>
  <si>
    <t>Description</t>
  </si>
  <si>
    <t>REFERENCES</t>
  </si>
  <si>
    <t>[2]</t>
  </si>
  <si>
    <t>0611-RAO-003-01</t>
  </si>
  <si>
    <t>Cross-sections used for FE Analysis</t>
  </si>
  <si>
    <t>New document</t>
  </si>
  <si>
    <t>"The Finite Element Method Analysis for Assessing the Remaining Strength of Corroded Oil Field Casing and Tubing", an FEM analysis Thesis, October, 2006</t>
  </si>
  <si>
    <t>inch</t>
  </si>
  <si>
    <t>m</t>
  </si>
  <si>
    <r>
      <t>D</t>
    </r>
    <r>
      <rPr>
        <vertAlign val="subscript"/>
        <sz val="10"/>
        <rFont val="Tahoma"/>
        <family val="2"/>
      </rPr>
      <t>nominal</t>
    </r>
  </si>
  <si>
    <t>Ovality Calculations and pipe</t>
  </si>
  <si>
    <t>Half Ovality, S</t>
  </si>
  <si>
    <t>Ovality, O</t>
  </si>
  <si>
    <t>r</t>
  </si>
  <si>
    <t>Theta (degrees)</t>
  </si>
  <si>
    <t>X</t>
  </si>
  <si>
    <t>Y</t>
  </si>
  <si>
    <t>Imperfect pipe</t>
  </si>
  <si>
    <t>Perfect pipe</t>
  </si>
  <si>
    <t>API 5L code, 44th edition</t>
  </si>
  <si>
    <t>mm</t>
  </si>
  <si>
    <t>Difference (mm)</t>
  </si>
  <si>
    <t>Objective: To calculate crosssection of an imperfect pipe</t>
  </si>
  <si>
    <t>Ok</t>
  </si>
  <si>
    <t>Imperfect pipe (m)</t>
  </si>
  <si>
    <t>Perfect pipe (m)</t>
  </si>
  <si>
    <t>Imperfect pipe calcualted from [1], page 48. A standard ellipse equation</t>
  </si>
  <si>
    <t>a</t>
  </si>
  <si>
    <t>b</t>
  </si>
  <si>
    <t>Detailed Ellipse Calculations</t>
  </si>
  <si>
    <t>Area checks</t>
  </si>
  <si>
    <t>m^2</t>
  </si>
  <si>
    <t>Long diameter/2</t>
  </si>
  <si>
    <t>Short diameter/2</t>
  </si>
  <si>
    <t>Thickness</t>
  </si>
  <si>
    <t>[2], Section 9.11.3.1, Table 10</t>
  </si>
  <si>
    <t>Pipe End</t>
  </si>
  <si>
    <t>Out of Roundness for analysis</t>
  </si>
  <si>
    <t>Out of roundness for project pipe</t>
  </si>
  <si>
    <t>Out of roundness Not to exceed</t>
  </si>
  <si>
    <t>API Out of Roundness</t>
  </si>
  <si>
    <t>DNV Out of Roundness (not used for project)</t>
  </si>
  <si>
    <t>Updated API Calculations. Added DNV ovality for future reference.</t>
  </si>
  <si>
    <t>[3]</t>
  </si>
  <si>
    <t>DNV-OS-F101</t>
  </si>
  <si>
    <t>D/t2</t>
  </si>
  <si>
    <t>t2, installation</t>
  </si>
  <si>
    <t>&lt; 75</t>
  </si>
  <si>
    <t>Ellipse parameters for Local FE Analysis Cross-section</t>
  </si>
  <si>
    <t>Cross-sections</t>
  </si>
  <si>
    <t>Drawings</t>
  </si>
  <si>
    <t>Drawings of cross-sections for comparison</t>
  </si>
  <si>
    <t>Derivation of ovality cross-sections</t>
  </si>
  <si>
    <t>Pipe Except Ends (Not used)</t>
  </si>
  <si>
    <t>DNV has tighter out of roundness value compared to API</t>
  </si>
  <si>
    <t>Ovality (Based on API for pipe ends)</t>
  </si>
  <si>
    <t>Ovality Sens 8 mm</t>
  </si>
  <si>
    <t>Ovality Sens 6 mm</t>
  </si>
  <si>
    <t>For cross sections with Out of Roundess of 8 mm</t>
  </si>
  <si>
    <t>For cross sections with Out of Roundess of 6 mm</t>
  </si>
  <si>
    <t>Included sensitivity for Out of Roundness of 8 and 6mm</t>
  </si>
  <si>
    <t>Shhould be less than 0.03?, Code reference</t>
  </si>
  <si>
    <t>Ovality</t>
  </si>
  <si>
    <t>10.67mm</t>
  </si>
  <si>
    <t>8mm</t>
  </si>
  <si>
    <t>6mm</t>
  </si>
  <si>
    <t>Diameter(Inch)</t>
  </si>
  <si>
    <t>Thickness(Inch)</t>
  </si>
  <si>
    <t>a(m)</t>
  </si>
  <si>
    <t>b(m)</t>
  </si>
  <si>
    <t>Pipe end</t>
  </si>
  <si>
    <t>Pipe Except end</t>
  </si>
  <si>
    <t>API</t>
  </si>
  <si>
    <t>DNV</t>
  </si>
  <si>
    <t>Outer Diameter  - 20 to 80</t>
  </si>
  <si>
    <t>Out of Roundness</t>
  </si>
  <si>
    <t>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</si>
</sst>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00000"/>
  </numFmts>
  <fonts count="34" x14ac:knownFonts="1">
    <font>
      <sz val="10"/>
      <name val="Tahoma"/>
      <family val="2"/>
    </font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0"/>
      <color rgb="FF00610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b/>
      <sz val="10"/>
      <color rgb="FF3F3F3F"/>
      <name val="Tahoma"/>
      <family val="2"/>
    </font>
    <font>
      <b/>
      <sz val="10"/>
      <color rgb="FFFA7D00"/>
      <name val="Tahoma"/>
      <family val="2"/>
    </font>
    <font>
      <sz val="10"/>
      <color rgb="FFFA7D00"/>
      <name val="Tahoma"/>
      <family val="2"/>
    </font>
    <font>
      <b/>
      <sz val="10"/>
      <color theme="0"/>
      <name val="Tahoma"/>
      <family val="2"/>
    </font>
    <font>
      <sz val="10"/>
      <color rgb="FFFF0000"/>
      <name val="Tahoma"/>
      <family val="2"/>
    </font>
    <font>
      <i/>
      <sz val="10"/>
      <color rgb="FF7F7F7F"/>
      <name val="Tahoma"/>
      <family val="2"/>
    </font>
    <font>
      <b/>
      <sz val="10"/>
      <color theme="1"/>
      <name val="Tahoma"/>
      <family val="2"/>
    </font>
    <font>
      <sz val="10"/>
      <color theme="0"/>
      <name val="Tahoma"/>
      <family val="2"/>
    </font>
    <font>
      <b/>
      <sz val="14"/>
      <color theme="3"/>
      <name val="Tahoma"/>
      <family val="2"/>
    </font>
    <font>
      <sz val="10"/>
      <color theme="4"/>
      <name val="Tahoma"/>
      <family val="2"/>
    </font>
    <font>
      <sz val="10"/>
      <color theme="5"/>
      <name val="Tahoma"/>
      <family val="2"/>
    </font>
    <font>
      <b/>
      <sz val="12"/>
      <color theme="1"/>
      <name val="Tahoma"/>
      <family val="2"/>
      <scheme val="major"/>
    </font>
    <font>
      <b/>
      <sz val="10"/>
      <name val="Tahom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92D050"/>
      <name val="Tahoma"/>
      <family val="2"/>
    </font>
    <font>
      <sz val="10"/>
      <color rgb="FF0000FF"/>
      <name val="Tahoma"/>
      <family val="2"/>
    </font>
    <font>
      <vertAlign val="subscript"/>
      <sz val="10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b/>
      <sz val="11"/>
      <color theme="1"/>
      <name val="Tahoma"/>
      <family val="2"/>
      <scheme val="minor"/>
    </font>
    <font>
      <b/>
      <sz val="10"/>
      <name val="Arial"/>
      <family val="2"/>
    </font>
    <font>
      <b/>
      <sz val="11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NumberFormat="0" applyFill="0" applyBorder="0" applyAlignment="0" applyProtection="0"/>
    <xf numFmtId="0" fontId="20" fillId="0" borderId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9" fillId="5" borderId="0" applyNumberFormat="0" applyFill="0" applyBorder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  <protection locked="0"/>
    </xf>
    <xf numFmtId="0" fontId="1" fillId="0" borderId="0"/>
  </cellStyleXfs>
  <cellXfs count="57"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4" fontId="21" fillId="0" borderId="0" xfId="0" applyNumberFormat="1" applyFont="1"/>
    <xf numFmtId="0" fontId="0" fillId="0" borderId="0" xfId="0" applyAlignment="1">
      <alignment horizontal="left"/>
    </xf>
    <xf numFmtId="0" fontId="26" fillId="0" borderId="0" xfId="0" applyFont="1" applyAlignment="1">
      <alignment horizontal="right"/>
    </xf>
    <xf numFmtId="0" fontId="28" fillId="0" borderId="0" xfId="0" applyFont="1"/>
    <xf numFmtId="0" fontId="2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29" fillId="0" borderId="0" xfId="0" applyFont="1"/>
    <xf numFmtId="167" fontId="21" fillId="0" borderId="0" xfId="0" applyNumberFormat="1" applyFont="1"/>
    <xf numFmtId="2" fontId="26" fillId="33" borderId="0" xfId="0" applyNumberFormat="1" applyFont="1" applyFill="1" applyAlignment="1">
      <alignment horizontal="center"/>
    </xf>
    <xf numFmtId="167" fontId="0" fillId="0" borderId="0" xfId="0" applyNumberFormat="1"/>
    <xf numFmtId="0" fontId="21" fillId="0" borderId="0" xfId="0" applyFont="1" applyAlignment="1">
      <alignment horizontal="center"/>
    </xf>
    <xf numFmtId="0" fontId="13" fillId="0" borderId="0" xfId="0" applyFont="1"/>
    <xf numFmtId="0" fontId="1" fillId="0" borderId="0" xfId="44"/>
    <xf numFmtId="166" fontId="1" fillId="0" borderId="0" xfId="44" applyNumberFormat="1" applyFill="1"/>
    <xf numFmtId="2" fontId="1" fillId="0" borderId="0" xfId="44" applyNumberFormat="1"/>
    <xf numFmtId="0" fontId="1" fillId="0" borderId="0" xfId="44" applyAlignment="1">
      <alignment horizontal="center" vertical="center"/>
    </xf>
    <xf numFmtId="0" fontId="1" fillId="0" borderId="0" xfId="44" applyAlignment="1">
      <alignment horizontal="center"/>
    </xf>
    <xf numFmtId="166" fontId="1" fillId="0" borderId="0" xfId="44" applyNumberFormat="1"/>
    <xf numFmtId="0" fontId="30" fillId="0" borderId="0" xfId="44" applyFont="1" applyBorder="1"/>
    <xf numFmtId="0" fontId="30" fillId="0" borderId="0" xfId="44" applyFont="1" applyBorder="1" applyAlignment="1">
      <alignment horizontal="center" vertical="center" wrapText="1"/>
    </xf>
    <xf numFmtId="0" fontId="30" fillId="0" borderId="0" xfId="44" applyFont="1" applyFill="1" applyBorder="1" applyAlignment="1">
      <alignment horizontal="center" vertical="center" wrapText="1"/>
    </xf>
    <xf numFmtId="0" fontId="30" fillId="0" borderId="0" xfId="44" applyFont="1" applyBorder="1" applyAlignment="1">
      <alignment vertical="center"/>
    </xf>
    <xf numFmtId="0" fontId="30" fillId="0" borderId="0" xfId="44" applyFont="1" applyFill="1" applyBorder="1" applyAlignment="1">
      <alignment vertical="center" wrapText="1"/>
    </xf>
    <xf numFmtId="0" fontId="30" fillId="0" borderId="0" xfId="44" applyFont="1"/>
    <xf numFmtId="166" fontId="31" fillId="0" borderId="0" xfId="44" applyNumberFormat="1" applyFont="1" applyFill="1" applyAlignment="1">
      <alignment horizontal="center" vertical="center" wrapText="1"/>
    </xf>
    <xf numFmtId="0" fontId="32" fillId="0" borderId="0" xfId="44" applyFont="1" applyAlignment="1">
      <alignment vertical="center"/>
    </xf>
    <xf numFmtId="0" fontId="33" fillId="0" borderId="0" xfId="44" applyFont="1"/>
    <xf numFmtId="0" fontId="1" fillId="0" borderId="0" xfId="44" applyAlignment="1">
      <alignment horizontal="center"/>
    </xf>
    <xf numFmtId="0" fontId="30" fillId="0" borderId="0" xfId="44" applyFont="1" applyAlignment="1">
      <alignment horizontal="center" vertical="center"/>
    </xf>
    <xf numFmtId="0" fontId="30" fillId="0" borderId="0" xfId="44" applyFont="1" applyAlignment="1">
      <alignment horizontal="center"/>
    </xf>
    <xf numFmtId="0" fontId="30" fillId="0" borderId="0" xfId="44" applyFont="1" applyFill="1" applyBorder="1" applyAlignment="1">
      <alignment horizontal="center" vertical="center" wrapText="1"/>
    </xf>
    <xf numFmtId="0" fontId="30" fillId="0" borderId="0" xfId="44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5">
    <cellStyle name="14pt Bold" xfId="42"/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Assumption" xfId="43"/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customBuiltin="1"/>
    <cellStyle name="Linked Cell" xfId="12" builtinId="24" hidden="1"/>
    <cellStyle name="Neutral" xfId="8" builtinId="28" hidden="1"/>
    <cellStyle name="Normal" xfId="0" builtinId="0" customBuiltin="1"/>
    <cellStyle name="Normal 2" xfId="44"/>
    <cellStyle name="Note" xfId="15" builtinId="10" hidden="1"/>
    <cellStyle name="Output" xfId="10" builtinId="21" hidden="1"/>
    <cellStyle name="Title" xfId="1" builtinId="15" customBuiltin="1"/>
    <cellStyle name="Total" xfId="17" builtinId="25" hidden="1"/>
    <cellStyle name="Warning Text" xfId="14" builtinId="11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rgbClr val="003150"/>
                </a:solidFill>
              </a:defRPr>
            </a:pPr>
            <a:r>
              <a:rPr lang="en-US" sz="1400" b="1" i="0">
                <a:solidFill>
                  <a:srgbClr val="003150"/>
                </a:solidFill>
                <a:latin typeface="Tahoma"/>
              </a:rPr>
              <a:t>Mecor</a:t>
            </a:r>
            <a:r>
              <a:rPr lang="en-US" sz="1400" b="1" i="0" baseline="0">
                <a:solidFill>
                  <a:srgbClr val="003150"/>
                </a:solidFill>
                <a:latin typeface="Tahoma"/>
              </a:rPr>
              <a:t> Pipelay Analysis</a:t>
            </a:r>
            <a:r>
              <a:rPr lang="en-US" sz="1400" b="1" i="0">
                <a:solidFill>
                  <a:srgbClr val="003150"/>
                </a:solidFill>
                <a:latin typeface="Tahoma"/>
              </a:rPr>
              <a:t>
</a:t>
            </a:r>
            <a:r>
              <a:rPr lang="en-US" sz="1600" b="1" i="0">
                <a:solidFill>
                  <a:srgbClr val="003150"/>
                </a:solidFill>
                <a:latin typeface="Tahoma"/>
              </a:rPr>
              <a:t>PERFECT AND IMPERFECT</a:t>
            </a:r>
            <a:r>
              <a:rPr lang="en-US" sz="1600" b="1" i="0" baseline="0">
                <a:solidFill>
                  <a:srgbClr val="003150"/>
                </a:solidFill>
                <a:latin typeface="Tahoma"/>
              </a:rPr>
              <a:t> PIPES</a:t>
            </a:r>
          </a:p>
          <a:p>
            <a:pPr>
              <a:defRPr sz="1400">
                <a:solidFill>
                  <a:srgbClr val="003150"/>
                </a:solidFill>
              </a:defRPr>
            </a:pPr>
            <a:endParaRPr lang="en-US" sz="1400" b="1" i="0">
              <a:solidFill>
                <a:srgbClr val="003150"/>
              </a:solidFill>
              <a:latin typeface="Tahoma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770414649959053"/>
          <c:y val="0.15925968341081101"/>
          <c:w val="0.55162073940430789"/>
          <c:h val="0.6836187276169976"/>
        </c:manualLayout>
      </c:layout>
      <c:scatterChart>
        <c:scatterStyle val="lineMarker"/>
        <c:varyColors val="0"/>
        <c:ser>
          <c:idx val="0"/>
          <c:order val="0"/>
          <c:tx>
            <c:v>Imperfect Pipe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'Cross-sections44"D &amp; 0.625t'!$C$67:$C$247</c:f>
              <c:numCache>
                <c:formatCode>0.00000</c:formatCode>
                <c:ptCount val="181"/>
                <c:pt idx="0">
                  <c:v>0.56159399999999993</c:v>
                </c:pt>
                <c:pt idx="1">
                  <c:v>0.56124509021144586</c:v>
                </c:pt>
                <c:pt idx="2">
                  <c:v>0.56019886046162781</c:v>
                </c:pt>
                <c:pt idx="3">
                  <c:v>0.55845680817288501</c:v>
                </c:pt>
                <c:pt idx="4">
                  <c:v>0.55602142430914814</c:v>
                </c:pt>
                <c:pt idx="5">
                  <c:v>0.55289618630326676</c:v>
                </c:pt>
                <c:pt idx="6">
                  <c:v>0.54908554822941757</c:v>
                </c:pt>
                <c:pt idx="7">
                  <c:v>0.54459492829382627</c:v>
                </c:pt>
                <c:pt idx="8">
                  <c:v>0.53943069373664176</c:v>
                </c:pt>
                <c:pt idx="9">
                  <c:v>0.53360014325644867</c:v>
                </c:pt>
                <c:pt idx="10">
                  <c:v>0.52711148708640343</c:v>
                </c:pt>
                <c:pt idx="11">
                  <c:v>0.51997382486712751</c:v>
                </c:pt>
                <c:pt idx="12">
                  <c:v>0.51219712147615382</c:v>
                </c:pt>
                <c:pt idx="13">
                  <c:v>0.50379218098672685</c:v>
                </c:pt>
                <c:pt idx="14">
                  <c:v>0.49477061893997715</c:v>
                </c:pt>
                <c:pt idx="15">
                  <c:v>0.48514483312383117</c:v>
                </c:pt>
                <c:pt idx="16">
                  <c:v>0.47492797305935641</c:v>
                </c:pt>
                <c:pt idx="17">
                  <c:v>0.46413390840054419</c:v>
                </c:pt>
                <c:pt idx="18">
                  <c:v>0.4527771964567206</c:v>
                </c:pt>
                <c:pt idx="19">
                  <c:v>0.44087304904784785</c:v>
                </c:pt>
                <c:pt idx="20">
                  <c:v>0.42843729890192211</c:v>
                </c:pt>
                <c:pt idx="21">
                  <c:v>0.41548636580050718</c:v>
                </c:pt>
                <c:pt idx="22">
                  <c:v>0.40203722267322806</c:v>
                </c:pt>
                <c:pt idx="23">
                  <c:v>0.38810736183482691</c:v>
                </c:pt>
                <c:pt idx="24">
                  <c:v>0.37371476154927152</c:v>
                </c:pt>
                <c:pt idx="25">
                  <c:v>0.35887785309448339</c:v>
                </c:pt>
                <c:pt idx="26">
                  <c:v>0.34361548848868106</c:v>
                </c:pt>
                <c:pt idx="27">
                  <c:v>0.32794690902522222</c:v>
                </c:pt>
                <c:pt idx="28">
                  <c:v>0.31189171474737681</c:v>
                </c:pt>
                <c:pt idx="29">
                  <c:v>0.2954698349778192</c:v>
                </c:pt>
                <c:pt idx="30">
                  <c:v>0.27870150000000005</c:v>
                </c:pt>
                <c:pt idx="31">
                  <c:v>0.2616072139701382</c:v>
                </c:pt>
                <c:pt idx="32">
                  <c:v>0.24420772911957569</c:v>
                </c:pt>
                <c:pt idx="33">
                  <c:v>0.22652402128786972</c:v>
                </c:pt>
                <c:pt idx="34">
                  <c:v>0.20857726680748692</c:v>
                </c:pt>
                <c:pt idx="35">
                  <c:v>0.19038882074152283</c:v>
                </c:pt>
                <c:pt idx="36">
                  <c:v>0.17198019645672064</c:v>
                </c:pt>
                <c:pt idx="37">
                  <c:v>0.15337304649542355</c:v>
                </c:pt>
                <c:pt idx="38">
                  <c:v>0.13458914469216368</c:v>
                </c:pt>
                <c:pt idx="39">
                  <c:v>0.1156503694635838</c:v>
                </c:pt>
                <c:pt idx="40">
                  <c:v>9.6578688184481412E-2</c:v>
                </c:pt>
                <c:pt idx="41">
                  <c:v>7.7396142548148902E-2</c:v>
                </c:pt>
                <c:pt idx="42">
                  <c:v>5.8124834796007864E-2</c:v>
                </c:pt>
                <c:pt idx="43">
                  <c:v>3.8786914689965313E-2</c:v>
                </c:pt>
                <c:pt idx="44">
                  <c:v>1.9404567091066086E-2</c:v>
                </c:pt>
                <c:pt idx="45">
                  <c:v>3.405949459099611E-17</c:v>
                </c:pt>
                <c:pt idx="46">
                  <c:v>-1.9404567091066017E-2</c:v>
                </c:pt>
                <c:pt idx="47">
                  <c:v>-3.8786914689965368E-2</c:v>
                </c:pt>
                <c:pt idx="48">
                  <c:v>-5.8124834796007913E-2</c:v>
                </c:pt>
                <c:pt idx="49">
                  <c:v>-7.7396142548148833E-2</c:v>
                </c:pt>
                <c:pt idx="50">
                  <c:v>-9.6578688184481343E-2</c:v>
                </c:pt>
                <c:pt idx="51">
                  <c:v>-0.11565036946358373</c:v>
                </c:pt>
                <c:pt idx="52">
                  <c:v>-0.13458914469216376</c:v>
                </c:pt>
                <c:pt idx="53">
                  <c:v>-0.15337304649542349</c:v>
                </c:pt>
                <c:pt idx="54">
                  <c:v>-0.17198019645672058</c:v>
                </c:pt>
                <c:pt idx="55">
                  <c:v>-0.19038882074152277</c:v>
                </c:pt>
                <c:pt idx="56">
                  <c:v>-0.20857726680748698</c:v>
                </c:pt>
                <c:pt idx="57">
                  <c:v>-0.22652402128786975</c:v>
                </c:pt>
                <c:pt idx="58">
                  <c:v>-0.24420772911957572</c:v>
                </c:pt>
                <c:pt idx="59">
                  <c:v>-0.2616072139701382</c:v>
                </c:pt>
                <c:pt idx="60">
                  <c:v>-0.27870149999999988</c:v>
                </c:pt>
                <c:pt idx="61">
                  <c:v>-0.29546983497781915</c:v>
                </c:pt>
                <c:pt idx="62">
                  <c:v>-0.31189171474737676</c:v>
                </c:pt>
                <c:pt idx="63">
                  <c:v>-0.32794690902522217</c:v>
                </c:pt>
                <c:pt idx="64">
                  <c:v>-0.34361548848868106</c:v>
                </c:pt>
                <c:pt idx="65">
                  <c:v>-0.35887785309448339</c:v>
                </c:pt>
                <c:pt idx="66">
                  <c:v>-0.37371476154927152</c:v>
                </c:pt>
                <c:pt idx="67">
                  <c:v>-0.38810736183482697</c:v>
                </c:pt>
                <c:pt idx="68">
                  <c:v>-0.40203722267322806</c:v>
                </c:pt>
                <c:pt idx="69">
                  <c:v>-0.41548636580050702</c:v>
                </c:pt>
                <c:pt idx="70">
                  <c:v>-0.42843729890192206</c:v>
                </c:pt>
                <c:pt idx="71">
                  <c:v>-0.44087304904784785</c:v>
                </c:pt>
                <c:pt idx="72">
                  <c:v>-0.45277719645672054</c:v>
                </c:pt>
                <c:pt idx="73">
                  <c:v>-0.46413390840054419</c:v>
                </c:pt>
                <c:pt idx="74">
                  <c:v>-0.47492797305935641</c:v>
                </c:pt>
                <c:pt idx="75">
                  <c:v>-0.48514483312383117</c:v>
                </c:pt>
                <c:pt idx="76">
                  <c:v>-0.49477061893997715</c:v>
                </c:pt>
                <c:pt idx="77">
                  <c:v>-0.50379218098672685</c:v>
                </c:pt>
                <c:pt idx="78">
                  <c:v>-0.51219712147615382</c:v>
                </c:pt>
                <c:pt idx="79">
                  <c:v>-0.51997382486712751</c:v>
                </c:pt>
                <c:pt idx="80">
                  <c:v>-0.52711148708640343</c:v>
                </c:pt>
                <c:pt idx="81">
                  <c:v>-0.53360014325644867</c:v>
                </c:pt>
                <c:pt idx="82">
                  <c:v>-0.53943069373664176</c:v>
                </c:pt>
                <c:pt idx="83">
                  <c:v>-0.54459492829382627</c:v>
                </c:pt>
                <c:pt idx="84">
                  <c:v>-0.54908554822941757</c:v>
                </c:pt>
                <c:pt idx="85">
                  <c:v>-0.55289618630326676</c:v>
                </c:pt>
                <c:pt idx="86">
                  <c:v>-0.55602142430914814</c:v>
                </c:pt>
                <c:pt idx="87">
                  <c:v>-0.55845680817288501</c:v>
                </c:pt>
                <c:pt idx="88">
                  <c:v>-0.56019886046162781</c:v>
                </c:pt>
                <c:pt idx="89">
                  <c:v>-0.56124509021144586</c:v>
                </c:pt>
                <c:pt idx="90">
                  <c:v>-0.56159399999999993</c:v>
                </c:pt>
                <c:pt idx="91">
                  <c:v>-0.56124509021144586</c:v>
                </c:pt>
                <c:pt idx="92">
                  <c:v>-0.56019886046162781</c:v>
                </c:pt>
                <c:pt idx="93">
                  <c:v>-0.55845680817288501</c:v>
                </c:pt>
                <c:pt idx="94">
                  <c:v>-0.55602142430914814</c:v>
                </c:pt>
                <c:pt idx="95">
                  <c:v>-0.55289618630326676</c:v>
                </c:pt>
                <c:pt idx="96">
                  <c:v>-0.54908554822941746</c:v>
                </c:pt>
                <c:pt idx="97">
                  <c:v>-0.54459492829382627</c:v>
                </c:pt>
                <c:pt idx="98">
                  <c:v>-0.53943069373664176</c:v>
                </c:pt>
                <c:pt idx="99">
                  <c:v>-0.53360014325644867</c:v>
                </c:pt>
                <c:pt idx="100">
                  <c:v>-0.52711148708640343</c:v>
                </c:pt>
                <c:pt idx="101">
                  <c:v>-0.51997382486712751</c:v>
                </c:pt>
                <c:pt idx="102">
                  <c:v>-0.51219712147615382</c:v>
                </c:pt>
                <c:pt idx="103">
                  <c:v>-0.50379218098672673</c:v>
                </c:pt>
                <c:pt idx="104">
                  <c:v>-0.49477061893997709</c:v>
                </c:pt>
                <c:pt idx="105">
                  <c:v>-0.48514483312383111</c:v>
                </c:pt>
                <c:pt idx="106">
                  <c:v>-0.47492797305935647</c:v>
                </c:pt>
                <c:pt idx="107">
                  <c:v>-0.46413390840054436</c:v>
                </c:pt>
                <c:pt idx="108">
                  <c:v>-0.45277719645672065</c:v>
                </c:pt>
                <c:pt idx="109">
                  <c:v>-0.44087304904784796</c:v>
                </c:pt>
                <c:pt idx="110">
                  <c:v>-0.42843729890192211</c:v>
                </c:pt>
                <c:pt idx="111">
                  <c:v>-0.41548636580050718</c:v>
                </c:pt>
                <c:pt idx="112">
                  <c:v>-0.402037222673228</c:v>
                </c:pt>
                <c:pt idx="113">
                  <c:v>-0.38810736183482691</c:v>
                </c:pt>
                <c:pt idx="114">
                  <c:v>-0.37371476154927147</c:v>
                </c:pt>
                <c:pt idx="115">
                  <c:v>-0.35887785309448345</c:v>
                </c:pt>
                <c:pt idx="116">
                  <c:v>-0.34361548848868095</c:v>
                </c:pt>
                <c:pt idx="117">
                  <c:v>-0.32794690902522228</c:v>
                </c:pt>
                <c:pt idx="118">
                  <c:v>-0.31189171474737665</c:v>
                </c:pt>
                <c:pt idx="119">
                  <c:v>-0.29546983497781926</c:v>
                </c:pt>
                <c:pt idx="120">
                  <c:v>-0.27870150000000021</c:v>
                </c:pt>
                <c:pt idx="121">
                  <c:v>-0.26160721397013814</c:v>
                </c:pt>
                <c:pt idx="122">
                  <c:v>-0.24420772911957586</c:v>
                </c:pt>
                <c:pt idx="123">
                  <c:v>-0.22652402128786966</c:v>
                </c:pt>
                <c:pt idx="124">
                  <c:v>-0.20857726680748709</c:v>
                </c:pt>
                <c:pt idx="125">
                  <c:v>-0.19038882074152269</c:v>
                </c:pt>
                <c:pt idx="126">
                  <c:v>-0.17198019645672069</c:v>
                </c:pt>
                <c:pt idx="127">
                  <c:v>-0.15337304649542338</c:v>
                </c:pt>
                <c:pt idx="128">
                  <c:v>-0.13458914469216376</c:v>
                </c:pt>
                <c:pt idx="129">
                  <c:v>-0.11565036946358398</c:v>
                </c:pt>
                <c:pt idx="130">
                  <c:v>-9.6578688184481357E-2</c:v>
                </c:pt>
                <c:pt idx="131">
                  <c:v>-7.7396142548149097E-2</c:v>
                </c:pt>
                <c:pt idx="132">
                  <c:v>-5.8124834796007809E-2</c:v>
                </c:pt>
                <c:pt idx="133">
                  <c:v>-3.8786914689965507E-2</c:v>
                </c:pt>
                <c:pt idx="134">
                  <c:v>-1.9404567091065909E-2</c:v>
                </c:pt>
                <c:pt idx="135">
                  <c:v>-1.0217848377298832E-16</c:v>
                </c:pt>
                <c:pt idx="136">
                  <c:v>1.9404567091066197E-2</c:v>
                </c:pt>
                <c:pt idx="137">
                  <c:v>3.8786914689965306E-2</c:v>
                </c:pt>
                <c:pt idx="138">
                  <c:v>5.81248347960076E-2</c:v>
                </c:pt>
                <c:pt idx="139">
                  <c:v>7.7396142548148902E-2</c:v>
                </c:pt>
                <c:pt idx="140">
                  <c:v>9.6578688184481162E-2</c:v>
                </c:pt>
                <c:pt idx="141">
                  <c:v>0.11565036946358379</c:v>
                </c:pt>
                <c:pt idx="142">
                  <c:v>0.13458914469216357</c:v>
                </c:pt>
                <c:pt idx="143">
                  <c:v>0.15337304649542369</c:v>
                </c:pt>
                <c:pt idx="144">
                  <c:v>0.1719801964567205</c:v>
                </c:pt>
                <c:pt idx="145">
                  <c:v>0.19038882074152294</c:v>
                </c:pt>
                <c:pt idx="146">
                  <c:v>0.20857726680748692</c:v>
                </c:pt>
                <c:pt idx="147">
                  <c:v>0.22652402128786947</c:v>
                </c:pt>
                <c:pt idx="148">
                  <c:v>0.24420772911957567</c:v>
                </c:pt>
                <c:pt idx="149">
                  <c:v>0.26160721397013792</c:v>
                </c:pt>
                <c:pt idx="150">
                  <c:v>0.27870150000000005</c:v>
                </c:pt>
                <c:pt idx="151">
                  <c:v>0.29546983497781903</c:v>
                </c:pt>
                <c:pt idx="152">
                  <c:v>0.31189171474737692</c:v>
                </c:pt>
                <c:pt idx="153">
                  <c:v>0.32794690902522211</c:v>
                </c:pt>
                <c:pt idx="154">
                  <c:v>0.34361548848868118</c:v>
                </c:pt>
                <c:pt idx="155">
                  <c:v>0.35887785309448333</c:v>
                </c:pt>
                <c:pt idx="156">
                  <c:v>0.37371476154927125</c:v>
                </c:pt>
                <c:pt idx="157">
                  <c:v>0.38810736183482691</c:v>
                </c:pt>
                <c:pt idx="158">
                  <c:v>0.40203722267322789</c:v>
                </c:pt>
                <c:pt idx="159">
                  <c:v>0.41548636580050718</c:v>
                </c:pt>
                <c:pt idx="160">
                  <c:v>0.428437298901922</c:v>
                </c:pt>
                <c:pt idx="161">
                  <c:v>0.44087304904784796</c:v>
                </c:pt>
                <c:pt idx="162">
                  <c:v>0.45277719645672054</c:v>
                </c:pt>
                <c:pt idx="163">
                  <c:v>0.46413390840054436</c:v>
                </c:pt>
                <c:pt idx="164">
                  <c:v>0.47492797305935641</c:v>
                </c:pt>
                <c:pt idx="165">
                  <c:v>0.485144833123831</c:v>
                </c:pt>
                <c:pt idx="166">
                  <c:v>0.49477061893997709</c:v>
                </c:pt>
                <c:pt idx="167">
                  <c:v>0.50379218098672673</c:v>
                </c:pt>
                <c:pt idx="168">
                  <c:v>0.51219712147615393</c:v>
                </c:pt>
                <c:pt idx="169">
                  <c:v>0.51997382486712751</c:v>
                </c:pt>
                <c:pt idx="170">
                  <c:v>0.52711148708640343</c:v>
                </c:pt>
                <c:pt idx="171">
                  <c:v>0.53360014325644867</c:v>
                </c:pt>
                <c:pt idx="172">
                  <c:v>0.53943069373664176</c:v>
                </c:pt>
                <c:pt idx="173">
                  <c:v>0.54459492829382627</c:v>
                </c:pt>
                <c:pt idx="174">
                  <c:v>0.54908554822941746</c:v>
                </c:pt>
                <c:pt idx="175">
                  <c:v>0.55289618630326676</c:v>
                </c:pt>
                <c:pt idx="176">
                  <c:v>0.55602142430914814</c:v>
                </c:pt>
                <c:pt idx="177">
                  <c:v>0.55845680817288501</c:v>
                </c:pt>
                <c:pt idx="178">
                  <c:v>0.56019886046162781</c:v>
                </c:pt>
                <c:pt idx="179">
                  <c:v>0.56124509021144586</c:v>
                </c:pt>
                <c:pt idx="180">
                  <c:v>0.56159399999999993</c:v>
                </c:pt>
              </c:numCache>
            </c:numRef>
          </c:xVal>
          <c:yVal>
            <c:numRef>
              <c:f>'Cross-sections44"D &amp; 0.625t'!$D$67:$D$247</c:f>
              <c:numCache>
                <c:formatCode>0.00000</c:formatCode>
                <c:ptCount val="181"/>
                <c:pt idx="0">
                  <c:v>0</c:v>
                </c:pt>
                <c:pt idx="1">
                  <c:v>1.959911042364906E-2</c:v>
                </c:pt>
                <c:pt idx="2">
                  <c:v>3.9172920366469077E-2</c:v>
                </c:pt>
                <c:pt idx="3">
                  <c:v>5.8696175751921653E-2</c:v>
                </c:pt>
                <c:pt idx="4">
                  <c:v>7.8143715084820237E-2</c:v>
                </c:pt>
                <c:pt idx="5">
                  <c:v>9.749051517607997E-2</c:v>
                </c:pt>
                <c:pt idx="6">
                  <c:v>0.11671173619434409</c:v>
                </c:pt>
                <c:pt idx="7">
                  <c:v>0.13578276583002491</c:v>
                </c:pt>
                <c:pt idx="8">
                  <c:v>0.15467926236565469</c:v>
                </c:pt>
                <c:pt idx="9">
                  <c:v>0.17337719645672059</c:v>
                </c:pt>
                <c:pt idx="10">
                  <c:v>0.19185289143924456</c:v>
                </c:pt>
                <c:pt idx="11">
                  <c:v>0.21008306199413634</c:v>
                </c:pt>
                <c:pt idx="12">
                  <c:v>0.22804485101364458</c:v>
                </c:pt>
                <c:pt idx="13">
                  <c:v>0.2457158645318972</c:v>
                </c:pt>
                <c:pt idx="14">
                  <c:v>0.26307420459937331</c:v>
                </c:pt>
                <c:pt idx="15">
                  <c:v>0.28009849999999992</c:v>
                </c:pt>
                <c:pt idx="16">
                  <c:v>0.29676793472921059</c:v>
                </c:pt>
                <c:pt idx="17">
                  <c:v>0.31306227417152982</c:v>
                </c:pt>
                <c:pt idx="18">
                  <c:v>0.32896188893684569</c:v>
                </c:pt>
                <c:pt idx="19">
                  <c:v>0.34444777633527462</c:v>
                </c:pt>
                <c:pt idx="20">
                  <c:v>0.35950157949119288</c:v>
                </c:pt>
                <c:pt idx="21">
                  <c:v>0.37410560411738841</c:v>
                </c:pt>
                <c:pt idx="22">
                  <c:v>0.38824283299014833</c:v>
                </c:pt>
                <c:pt idx="23">
                  <c:v>0.40189693818524841</c:v>
                </c:pt>
                <c:pt idx="24">
                  <c:v>0.41505229115302861</c:v>
                </c:pt>
                <c:pt idx="25">
                  <c:v>0.42769397072784765</c:v>
                </c:pt>
                <c:pt idx="26">
                  <c:v>0.4398077691830245</c:v>
                </c:pt>
                <c:pt idx="27">
                  <c:v>0.45138019645672062</c:v>
                </c:pt>
                <c:pt idx="28">
                  <c:v>0.46239848268697031</c:v>
                </c:pt>
                <c:pt idx="29">
                  <c:v>0.47285057920506518</c:v>
                </c:pt>
                <c:pt idx="30">
                  <c:v>0.48272515814565742</c:v>
                </c:pt>
                <c:pt idx="31">
                  <c:v>0.4920116108391594</c:v>
                </c:pt>
                <c:pt idx="32">
                  <c:v>0.50070004515722222</c:v>
                </c:pt>
                <c:pt idx="33">
                  <c:v>0.50878128198521688</c:v>
                </c:pt>
                <c:pt idx="34">
                  <c:v>0.51624685099671408</c:v>
                </c:pt>
                <c:pt idx="35">
                  <c:v>0.52308898590392761</c:v>
                </c:pt>
                <c:pt idx="36">
                  <c:v>0.52930061935501482</c:v>
                </c:pt>
                <c:pt idx="37">
                  <c:v>0.53487537764402338</c:v>
                </c:pt>
                <c:pt idx="38">
                  <c:v>0.53980757539222723</c:v>
                </c:pt>
                <c:pt idx="39">
                  <c:v>0.54409221035068356</c:v>
                </c:pt>
                <c:pt idx="40">
                  <c:v>0.54772495846317693</c:v>
                </c:pt>
                <c:pt idx="41">
                  <c:v>0.55070216931643079</c:v>
                </c:pt>
                <c:pt idx="42">
                  <c:v>0.55302086209069734</c:v>
                </c:pt>
                <c:pt idx="43">
                  <c:v>0.55467872210875169</c:v>
                </c:pt>
                <c:pt idx="44">
                  <c:v>0.5556740980650956</c:v>
                </c:pt>
                <c:pt idx="45">
                  <c:v>0.556006</c:v>
                </c:pt>
                <c:pt idx="46">
                  <c:v>0.5556740980650956</c:v>
                </c:pt>
                <c:pt idx="47">
                  <c:v>0.55467872210875169</c:v>
                </c:pt>
                <c:pt idx="48">
                  <c:v>0.55302086209069734</c:v>
                </c:pt>
                <c:pt idx="49">
                  <c:v>0.55070216931643079</c:v>
                </c:pt>
                <c:pt idx="50">
                  <c:v>0.54772495846317693</c:v>
                </c:pt>
                <c:pt idx="51">
                  <c:v>0.54409221035068367</c:v>
                </c:pt>
                <c:pt idx="52">
                  <c:v>0.53980757539222723</c:v>
                </c:pt>
                <c:pt idx="53">
                  <c:v>0.53487537764402338</c:v>
                </c:pt>
                <c:pt idx="54">
                  <c:v>0.52930061935501493</c:v>
                </c:pt>
                <c:pt idx="55">
                  <c:v>0.52308898590392772</c:v>
                </c:pt>
                <c:pt idx="56">
                  <c:v>0.51624685099671408</c:v>
                </c:pt>
                <c:pt idx="57">
                  <c:v>0.50878128198521688</c:v>
                </c:pt>
                <c:pt idx="58">
                  <c:v>0.50070004515722211</c:v>
                </c:pt>
                <c:pt idx="59">
                  <c:v>0.4920116108391594</c:v>
                </c:pt>
                <c:pt idx="60">
                  <c:v>0.48272515814565747</c:v>
                </c:pt>
                <c:pt idx="61">
                  <c:v>0.47285057920506524</c:v>
                </c:pt>
                <c:pt idx="62">
                  <c:v>0.46239848268697031</c:v>
                </c:pt>
                <c:pt idx="63">
                  <c:v>0.45138019645672062</c:v>
                </c:pt>
                <c:pt idx="64">
                  <c:v>0.4398077691830245</c:v>
                </c:pt>
                <c:pt idx="65">
                  <c:v>0.42769397072784765</c:v>
                </c:pt>
                <c:pt idx="66">
                  <c:v>0.41505229115302861</c:v>
                </c:pt>
                <c:pt idx="67">
                  <c:v>0.40189693818524841</c:v>
                </c:pt>
                <c:pt idx="68">
                  <c:v>0.38824283299014828</c:v>
                </c:pt>
                <c:pt idx="69">
                  <c:v>0.37410560411738847</c:v>
                </c:pt>
                <c:pt idx="70">
                  <c:v>0.35950157949119305</c:v>
                </c:pt>
                <c:pt idx="71">
                  <c:v>0.34444777633527468</c:v>
                </c:pt>
                <c:pt idx="72">
                  <c:v>0.32896188893684575</c:v>
                </c:pt>
                <c:pt idx="73">
                  <c:v>0.31306227417152982</c:v>
                </c:pt>
                <c:pt idx="74">
                  <c:v>0.29676793472921059</c:v>
                </c:pt>
                <c:pt idx="75">
                  <c:v>0.28009849999999992</c:v>
                </c:pt>
                <c:pt idx="76">
                  <c:v>0.26307420459937325</c:v>
                </c:pt>
                <c:pt idx="77">
                  <c:v>0.24571586453189714</c:v>
                </c:pt>
                <c:pt idx="78">
                  <c:v>0.22804485101364469</c:v>
                </c:pt>
                <c:pt idx="79">
                  <c:v>0.21008306199413646</c:v>
                </c:pt>
                <c:pt idx="80">
                  <c:v>0.19185289143924464</c:v>
                </c:pt>
                <c:pt idx="81">
                  <c:v>0.17337719645672064</c:v>
                </c:pt>
                <c:pt idx="82">
                  <c:v>0.15467926236565471</c:v>
                </c:pt>
                <c:pt idx="83">
                  <c:v>0.13578276583002491</c:v>
                </c:pt>
                <c:pt idx="84">
                  <c:v>0.11671173619434408</c:v>
                </c:pt>
                <c:pt idx="85">
                  <c:v>9.7490515176079928E-2</c:v>
                </c:pt>
                <c:pt idx="86">
                  <c:v>7.8143715084820181E-2</c:v>
                </c:pt>
                <c:pt idx="87">
                  <c:v>5.8696175751921799E-2</c:v>
                </c:pt>
                <c:pt idx="88">
                  <c:v>3.9172920366469202E-2</c:v>
                </c:pt>
                <c:pt idx="89">
                  <c:v>1.9599110423649157E-2</c:v>
                </c:pt>
                <c:pt idx="90">
                  <c:v>6.8803602138595144E-17</c:v>
                </c:pt>
                <c:pt idx="91">
                  <c:v>-1.9599110423649022E-2</c:v>
                </c:pt>
                <c:pt idx="92">
                  <c:v>-3.9172920366469063E-2</c:v>
                </c:pt>
                <c:pt idx="93">
                  <c:v>-5.8696175751921667E-2</c:v>
                </c:pt>
                <c:pt idx="94">
                  <c:v>-7.8143715084820292E-2</c:v>
                </c:pt>
                <c:pt idx="95">
                  <c:v>-9.7490515176080039E-2</c:v>
                </c:pt>
                <c:pt idx="96">
                  <c:v>-0.11671173619434419</c:v>
                </c:pt>
                <c:pt idx="97">
                  <c:v>-0.1357827658300248</c:v>
                </c:pt>
                <c:pt idx="98">
                  <c:v>-0.1546792623656546</c:v>
                </c:pt>
                <c:pt idx="99">
                  <c:v>-0.17337719645672053</c:v>
                </c:pt>
                <c:pt idx="100">
                  <c:v>-0.19185289143924453</c:v>
                </c:pt>
                <c:pt idx="101">
                  <c:v>-0.21008306199413634</c:v>
                </c:pt>
                <c:pt idx="102">
                  <c:v>-0.22804485101364458</c:v>
                </c:pt>
                <c:pt idx="103">
                  <c:v>-0.24571586453189723</c:v>
                </c:pt>
                <c:pt idx="104">
                  <c:v>-0.26307420459937336</c:v>
                </c:pt>
                <c:pt idx="105">
                  <c:v>-0.28009850000000003</c:v>
                </c:pt>
                <c:pt idx="106">
                  <c:v>-0.29676793472921054</c:v>
                </c:pt>
                <c:pt idx="107">
                  <c:v>-0.31306227417152971</c:v>
                </c:pt>
                <c:pt idx="108">
                  <c:v>-0.32896188893684564</c:v>
                </c:pt>
                <c:pt idx="109">
                  <c:v>-0.34444777633527457</c:v>
                </c:pt>
                <c:pt idx="110">
                  <c:v>-0.35950157949119288</c:v>
                </c:pt>
                <c:pt idx="111">
                  <c:v>-0.37410560411738841</c:v>
                </c:pt>
                <c:pt idx="112">
                  <c:v>-0.38824283299014845</c:v>
                </c:pt>
                <c:pt idx="113">
                  <c:v>-0.40189693818524846</c:v>
                </c:pt>
                <c:pt idx="114">
                  <c:v>-0.41505229115302866</c:v>
                </c:pt>
                <c:pt idx="115">
                  <c:v>-0.42769397072784759</c:v>
                </c:pt>
                <c:pt idx="116">
                  <c:v>-0.43980776918302461</c:v>
                </c:pt>
                <c:pt idx="117">
                  <c:v>-0.45138019645672056</c:v>
                </c:pt>
                <c:pt idx="118">
                  <c:v>-0.46239848268697037</c:v>
                </c:pt>
                <c:pt idx="119">
                  <c:v>-0.47285057920506518</c:v>
                </c:pt>
                <c:pt idx="120">
                  <c:v>-0.48272515814565731</c:v>
                </c:pt>
                <c:pt idx="121">
                  <c:v>-0.49201161083915951</c:v>
                </c:pt>
                <c:pt idx="122">
                  <c:v>-0.50070004515722211</c:v>
                </c:pt>
                <c:pt idx="123">
                  <c:v>-0.50878128198521688</c:v>
                </c:pt>
                <c:pt idx="124">
                  <c:v>-0.51624685099671408</c:v>
                </c:pt>
                <c:pt idx="125">
                  <c:v>-0.52308898590392772</c:v>
                </c:pt>
                <c:pt idx="126">
                  <c:v>-0.52930061935501482</c:v>
                </c:pt>
                <c:pt idx="127">
                  <c:v>-0.53487537764402349</c:v>
                </c:pt>
                <c:pt idx="128">
                  <c:v>-0.53980757539222723</c:v>
                </c:pt>
                <c:pt idx="129">
                  <c:v>-0.54409221035068356</c:v>
                </c:pt>
                <c:pt idx="130">
                  <c:v>-0.54772495846317693</c:v>
                </c:pt>
                <c:pt idx="131">
                  <c:v>-0.55070216931643079</c:v>
                </c:pt>
                <c:pt idx="132">
                  <c:v>-0.55302086209069734</c:v>
                </c:pt>
                <c:pt idx="133">
                  <c:v>-0.55467872210875169</c:v>
                </c:pt>
                <c:pt idx="134">
                  <c:v>-0.5556740980650956</c:v>
                </c:pt>
                <c:pt idx="135">
                  <c:v>-0.556006</c:v>
                </c:pt>
                <c:pt idx="136">
                  <c:v>-0.5556740980650956</c:v>
                </c:pt>
                <c:pt idx="137">
                  <c:v>-0.55467872210875169</c:v>
                </c:pt>
                <c:pt idx="138">
                  <c:v>-0.55302086209069734</c:v>
                </c:pt>
                <c:pt idx="139">
                  <c:v>-0.55070216931643079</c:v>
                </c:pt>
                <c:pt idx="140">
                  <c:v>-0.54772495846317693</c:v>
                </c:pt>
                <c:pt idx="141">
                  <c:v>-0.54409221035068356</c:v>
                </c:pt>
                <c:pt idx="142">
                  <c:v>-0.53980757539222735</c:v>
                </c:pt>
                <c:pt idx="143">
                  <c:v>-0.53487537764402338</c:v>
                </c:pt>
                <c:pt idx="144">
                  <c:v>-0.52930061935501493</c:v>
                </c:pt>
                <c:pt idx="145">
                  <c:v>-0.52308898590392761</c:v>
                </c:pt>
                <c:pt idx="146">
                  <c:v>-0.51624685099671408</c:v>
                </c:pt>
                <c:pt idx="147">
                  <c:v>-0.50878128198521699</c:v>
                </c:pt>
                <c:pt idx="148">
                  <c:v>-0.50070004515722222</c:v>
                </c:pt>
                <c:pt idx="149">
                  <c:v>-0.49201161083915956</c:v>
                </c:pt>
                <c:pt idx="150">
                  <c:v>-0.48272515814565742</c:v>
                </c:pt>
                <c:pt idx="151">
                  <c:v>-0.47285057920506529</c:v>
                </c:pt>
                <c:pt idx="152">
                  <c:v>-0.46239848268697026</c:v>
                </c:pt>
                <c:pt idx="153">
                  <c:v>-0.45138019645672067</c:v>
                </c:pt>
                <c:pt idx="154">
                  <c:v>-0.43980776918302439</c:v>
                </c:pt>
                <c:pt idx="155">
                  <c:v>-0.42769397072784771</c:v>
                </c:pt>
                <c:pt idx="156">
                  <c:v>-0.41505229115302877</c:v>
                </c:pt>
                <c:pt idx="157">
                  <c:v>-0.40189693818524846</c:v>
                </c:pt>
                <c:pt idx="158">
                  <c:v>-0.38824283299014856</c:v>
                </c:pt>
                <c:pt idx="159">
                  <c:v>-0.37410560411738836</c:v>
                </c:pt>
                <c:pt idx="160">
                  <c:v>-0.3595015794911931</c:v>
                </c:pt>
                <c:pt idx="161">
                  <c:v>-0.34444777633527457</c:v>
                </c:pt>
                <c:pt idx="162">
                  <c:v>-0.3289618889368458</c:v>
                </c:pt>
                <c:pt idx="163">
                  <c:v>-0.31306227417152965</c:v>
                </c:pt>
                <c:pt idx="164">
                  <c:v>-0.29676793472921065</c:v>
                </c:pt>
                <c:pt idx="165">
                  <c:v>-0.28009850000000019</c:v>
                </c:pt>
                <c:pt idx="166">
                  <c:v>-0.26307420459937331</c:v>
                </c:pt>
                <c:pt idx="167">
                  <c:v>-0.24571586453189742</c:v>
                </c:pt>
                <c:pt idx="168">
                  <c:v>-0.22804485101364455</c:v>
                </c:pt>
                <c:pt idx="169">
                  <c:v>-0.21008306199413651</c:v>
                </c:pt>
                <c:pt idx="170">
                  <c:v>-0.1918528914392445</c:v>
                </c:pt>
                <c:pt idx="171">
                  <c:v>-0.1733771964567207</c:v>
                </c:pt>
                <c:pt idx="172">
                  <c:v>-0.15467926236565457</c:v>
                </c:pt>
                <c:pt idx="173">
                  <c:v>-0.13578276583002499</c:v>
                </c:pt>
                <c:pt idx="174">
                  <c:v>-0.11671173619434438</c:v>
                </c:pt>
                <c:pt idx="175">
                  <c:v>-9.7490515176079998E-2</c:v>
                </c:pt>
                <c:pt idx="176">
                  <c:v>-7.8143715084820486E-2</c:v>
                </c:pt>
                <c:pt idx="177">
                  <c:v>-5.8696175751921625E-2</c:v>
                </c:pt>
                <c:pt idx="178">
                  <c:v>-3.9172920366469265E-2</c:v>
                </c:pt>
                <c:pt idx="179">
                  <c:v>-1.959911042364898E-2</c:v>
                </c:pt>
                <c:pt idx="180">
                  <c:v>-1.3760720427719029E-16</c:v>
                </c:pt>
              </c:numCache>
            </c:numRef>
          </c:yVal>
          <c:smooth val="0"/>
        </c:ser>
        <c:ser>
          <c:idx val="1"/>
          <c:order val="1"/>
          <c:tx>
            <c:v>Perfect Pipe</c:v>
          </c:tx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'Cross-sections44"D &amp; 0.625t'!$E$67:$E$247</c:f>
              <c:numCache>
                <c:formatCode>0.0000</c:formatCode>
                <c:ptCount val="181"/>
                <c:pt idx="0">
                  <c:v>0.55879999999999996</c:v>
                </c:pt>
                <c:pt idx="1">
                  <c:v>0.55845959413827062</c:v>
                </c:pt>
                <c:pt idx="2">
                  <c:v>0.55743879128518969</c:v>
                </c:pt>
                <c:pt idx="3">
                  <c:v>0.55573883513179112</c:v>
                </c:pt>
                <c:pt idx="4">
                  <c:v>0.55336179681278952</c:v>
                </c:pt>
                <c:pt idx="5">
                  <c:v>0.55031057238322179</c:v>
                </c:pt>
                <c:pt idx="6">
                  <c:v>0.54658887929005062</c:v>
                </c:pt>
                <c:pt idx="7">
                  <c:v>0.54220125184302681</c:v>
                </c:pt>
                <c:pt idx="8">
                  <c:v>0.53715303569033257</c:v>
                </c:pt>
                <c:pt idx="9">
                  <c:v>0.53145038130573174</c:v>
                </c:pt>
                <c:pt idx="10">
                  <c:v>0.52510023649516557</c:v>
                </c:pt>
                <c:pt idx="11">
                  <c:v>0.51811033793192074</c:v>
                </c:pt>
                <c:pt idx="12">
                  <c:v>0.51048920173068535</c:v>
                </c:pt>
                <c:pt idx="13">
                  <c:v>0.50224611307197453</c:v>
                </c:pt>
                <c:pt idx="14">
                  <c:v>0.49339111488956838</c:v>
                </c:pt>
                <c:pt idx="15">
                  <c:v>0.48393499563474429</c:v>
                </c:pt>
                <c:pt idx="16">
                  <c:v>0.47388927613221077</c:v>
                </c:pt>
                <c:pt idx="17">
                  <c:v>0.46326619554375725</c:v>
                </c:pt>
                <c:pt idx="18">
                  <c:v>0.45207869645672061</c:v>
                </c:pt>
                <c:pt idx="19">
                  <c:v>0.44034040911543615</c:v>
                </c:pt>
                <c:pt idx="20">
                  <c:v>0.42806563481488491</c:v>
                </c:pt>
                <c:pt idx="21">
                  <c:v>0.4152693284767679</c:v>
                </c:pt>
                <c:pt idx="22">
                  <c:v>0.40196708042923823</c:v>
                </c:pt>
                <c:pt idx="23">
                  <c:v>0.38817509741248762</c:v>
                </c:pt>
                <c:pt idx="24">
                  <c:v>0.37391018283332994</c:v>
                </c:pt>
                <c:pt idx="25">
                  <c:v>0.35918971629283819</c:v>
                </c:pt>
                <c:pt idx="26">
                  <c:v>0.34403163241197782</c:v>
                </c:pt>
                <c:pt idx="27">
                  <c:v>0.32845439898103396</c:v>
                </c:pt>
                <c:pt idx="28">
                  <c:v>0.31247699445945326</c:v>
                </c:pt>
                <c:pt idx="29">
                  <c:v>0.2961188848535149</c:v>
                </c:pt>
                <c:pt idx="30">
                  <c:v>0.27940000000000004</c:v>
                </c:pt>
                <c:pt idx="31">
                  <c:v>0.26234070928475578</c:v>
                </c:pt>
                <c:pt idx="32">
                  <c:v>0.24496179682573646</c:v>
                </c:pt>
                <c:pt idx="33">
                  <c:v>0.22728443615075714</c:v>
                </c:pt>
                <c:pt idx="34">
                  <c:v>0.20933016440081159</c:v>
                </c:pt>
                <c:pt idx="35">
                  <c:v>0.19112085609038373</c:v>
                </c:pt>
                <c:pt idx="36">
                  <c:v>0.17267869645672063</c:v>
                </c:pt>
                <c:pt idx="37">
                  <c:v>0.15402615443053913</c:v>
                </c:pt>
                <c:pt idx="38">
                  <c:v>0.13518595526109428</c:v>
                </c:pt>
                <c:pt idx="39">
                  <c:v>0.11618105282896397</c:v>
                </c:pt>
                <c:pt idx="40">
                  <c:v>9.7034601680280705E-2</c:v>
                </c:pt>
                <c:pt idx="41">
                  <c:v>7.7769928816484576E-2</c:v>
                </c:pt>
                <c:pt idx="42">
                  <c:v>5.8410505273964748E-2</c:v>
                </c:pt>
                <c:pt idx="43">
                  <c:v>3.8979917528217181E-2</c:v>
                </c:pt>
                <c:pt idx="44">
                  <c:v>1.9501838757357601E-2</c:v>
                </c:pt>
                <c:pt idx="45">
                  <c:v>3.4230647830146841E-17</c:v>
                </c:pt>
                <c:pt idx="46">
                  <c:v>-1.9501838757357531E-2</c:v>
                </c:pt>
                <c:pt idx="47">
                  <c:v>-3.897991752821723E-2</c:v>
                </c:pt>
                <c:pt idx="48">
                  <c:v>-5.8410505273964804E-2</c:v>
                </c:pt>
                <c:pt idx="49">
                  <c:v>-7.7769928816484521E-2</c:v>
                </c:pt>
                <c:pt idx="50">
                  <c:v>-9.7034601680280649E-2</c:v>
                </c:pt>
                <c:pt idx="51">
                  <c:v>-0.11618105282896392</c:v>
                </c:pt>
                <c:pt idx="52">
                  <c:v>-0.13518595526109434</c:v>
                </c:pt>
                <c:pt idx="53">
                  <c:v>-0.15402615443053905</c:v>
                </c:pt>
                <c:pt idx="54">
                  <c:v>-0.17267869645672057</c:v>
                </c:pt>
                <c:pt idx="55">
                  <c:v>-0.19112085609038365</c:v>
                </c:pt>
                <c:pt idx="56">
                  <c:v>-0.20933016440081165</c:v>
                </c:pt>
                <c:pt idx="57">
                  <c:v>-0.22728443615075716</c:v>
                </c:pt>
                <c:pt idx="58">
                  <c:v>-0.24496179682573649</c:v>
                </c:pt>
                <c:pt idx="59">
                  <c:v>-0.26234070928475584</c:v>
                </c:pt>
                <c:pt idx="60">
                  <c:v>-0.27939999999999987</c:v>
                </c:pt>
                <c:pt idx="61">
                  <c:v>-0.29611888485351484</c:v>
                </c:pt>
                <c:pt idx="62">
                  <c:v>-0.31247699445945321</c:v>
                </c:pt>
                <c:pt idx="63">
                  <c:v>-0.3284543989810339</c:v>
                </c:pt>
                <c:pt idx="64">
                  <c:v>-0.34403163241197782</c:v>
                </c:pt>
                <c:pt idx="65">
                  <c:v>-0.35918971629283819</c:v>
                </c:pt>
                <c:pt idx="66">
                  <c:v>-0.37391018283332994</c:v>
                </c:pt>
                <c:pt idx="67">
                  <c:v>-0.38817509741248768</c:v>
                </c:pt>
                <c:pt idx="68">
                  <c:v>-0.40196708042923823</c:v>
                </c:pt>
                <c:pt idx="69">
                  <c:v>-0.41526932847676773</c:v>
                </c:pt>
                <c:pt idx="70">
                  <c:v>-0.4280656348148848</c:v>
                </c:pt>
                <c:pt idx="71">
                  <c:v>-0.44034040911543615</c:v>
                </c:pt>
                <c:pt idx="72">
                  <c:v>-0.45207869645672055</c:v>
                </c:pt>
                <c:pt idx="73">
                  <c:v>-0.46326619554375725</c:v>
                </c:pt>
                <c:pt idx="74">
                  <c:v>-0.47388927613221077</c:v>
                </c:pt>
                <c:pt idx="75">
                  <c:v>-0.48393499563474429</c:v>
                </c:pt>
                <c:pt idx="76">
                  <c:v>-0.49339111488956838</c:v>
                </c:pt>
                <c:pt idx="77">
                  <c:v>-0.50224611307197453</c:v>
                </c:pt>
                <c:pt idx="78">
                  <c:v>-0.51048920173068524</c:v>
                </c:pt>
                <c:pt idx="79">
                  <c:v>-0.51811033793192074</c:v>
                </c:pt>
                <c:pt idx="80">
                  <c:v>-0.52510023649516557</c:v>
                </c:pt>
                <c:pt idx="81">
                  <c:v>-0.53145038130573174</c:v>
                </c:pt>
                <c:pt idx="82">
                  <c:v>-0.53715303569033257</c:v>
                </c:pt>
                <c:pt idx="83">
                  <c:v>-0.54220125184302681</c:v>
                </c:pt>
                <c:pt idx="84">
                  <c:v>-0.54658887929005062</c:v>
                </c:pt>
                <c:pt idx="85">
                  <c:v>-0.55031057238322179</c:v>
                </c:pt>
                <c:pt idx="86">
                  <c:v>-0.55336179681278952</c:v>
                </c:pt>
                <c:pt idx="87">
                  <c:v>-0.55573883513179112</c:v>
                </c:pt>
                <c:pt idx="88">
                  <c:v>-0.55743879128518969</c:v>
                </c:pt>
                <c:pt idx="89">
                  <c:v>-0.55845959413827062</c:v>
                </c:pt>
                <c:pt idx="90">
                  <c:v>-0.55879999999999996</c:v>
                </c:pt>
                <c:pt idx="91">
                  <c:v>-0.55845959413827062</c:v>
                </c:pt>
                <c:pt idx="92">
                  <c:v>-0.55743879128518969</c:v>
                </c:pt>
                <c:pt idx="93">
                  <c:v>-0.55573883513179112</c:v>
                </c:pt>
                <c:pt idx="94">
                  <c:v>-0.55336179681278941</c:v>
                </c:pt>
                <c:pt idx="95">
                  <c:v>-0.55031057238322179</c:v>
                </c:pt>
                <c:pt idx="96">
                  <c:v>-0.54658887929005051</c:v>
                </c:pt>
                <c:pt idx="97">
                  <c:v>-0.54220125184302681</c:v>
                </c:pt>
                <c:pt idx="98">
                  <c:v>-0.53715303569033257</c:v>
                </c:pt>
                <c:pt idx="99">
                  <c:v>-0.53145038130573186</c:v>
                </c:pt>
                <c:pt idx="100">
                  <c:v>-0.52510023649516557</c:v>
                </c:pt>
                <c:pt idx="101">
                  <c:v>-0.51811033793192074</c:v>
                </c:pt>
                <c:pt idx="102">
                  <c:v>-0.51048920173068535</c:v>
                </c:pt>
                <c:pt idx="103">
                  <c:v>-0.50224611307197442</c:v>
                </c:pt>
                <c:pt idx="104">
                  <c:v>-0.49339111488956833</c:v>
                </c:pt>
                <c:pt idx="105">
                  <c:v>-0.48393499563474424</c:v>
                </c:pt>
                <c:pt idx="106">
                  <c:v>-0.47388927613221088</c:v>
                </c:pt>
                <c:pt idx="107">
                  <c:v>-0.46326619554375736</c:v>
                </c:pt>
                <c:pt idx="108">
                  <c:v>-0.45207869645672066</c:v>
                </c:pt>
                <c:pt idx="109">
                  <c:v>-0.44034040911543626</c:v>
                </c:pt>
                <c:pt idx="110">
                  <c:v>-0.42806563481488491</c:v>
                </c:pt>
                <c:pt idx="111">
                  <c:v>-0.4152693284767679</c:v>
                </c:pt>
                <c:pt idx="112">
                  <c:v>-0.40196708042923818</c:v>
                </c:pt>
                <c:pt idx="113">
                  <c:v>-0.38817509741248762</c:v>
                </c:pt>
                <c:pt idx="114">
                  <c:v>-0.37391018283332988</c:v>
                </c:pt>
                <c:pt idx="115">
                  <c:v>-0.35918971629283825</c:v>
                </c:pt>
                <c:pt idx="116">
                  <c:v>-0.34403163241197771</c:v>
                </c:pt>
                <c:pt idx="117">
                  <c:v>-0.32845439898103401</c:v>
                </c:pt>
                <c:pt idx="118">
                  <c:v>-0.31247699445945315</c:v>
                </c:pt>
                <c:pt idx="119">
                  <c:v>-0.29611888485351495</c:v>
                </c:pt>
                <c:pt idx="120">
                  <c:v>-0.2794000000000002</c:v>
                </c:pt>
                <c:pt idx="121">
                  <c:v>-0.26234070928475572</c:v>
                </c:pt>
                <c:pt idx="122">
                  <c:v>-0.24496179682573663</c:v>
                </c:pt>
                <c:pt idx="123">
                  <c:v>-0.22728443615075708</c:v>
                </c:pt>
                <c:pt idx="124">
                  <c:v>-0.20933016440081179</c:v>
                </c:pt>
                <c:pt idx="125">
                  <c:v>-0.19112085609038357</c:v>
                </c:pt>
                <c:pt idx="126">
                  <c:v>-0.17267869645672068</c:v>
                </c:pt>
                <c:pt idx="127">
                  <c:v>-0.15402615443053896</c:v>
                </c:pt>
                <c:pt idx="128">
                  <c:v>-0.13518595526109434</c:v>
                </c:pt>
                <c:pt idx="129">
                  <c:v>-0.11618105282896417</c:v>
                </c:pt>
                <c:pt idx="130">
                  <c:v>-9.7034601680280663E-2</c:v>
                </c:pt>
                <c:pt idx="131">
                  <c:v>-7.7769928816484785E-2</c:v>
                </c:pt>
                <c:pt idx="132">
                  <c:v>-5.8410505273964693E-2</c:v>
                </c:pt>
                <c:pt idx="133">
                  <c:v>-3.8979917528217368E-2</c:v>
                </c:pt>
                <c:pt idx="134">
                  <c:v>-1.9501838757357424E-2</c:v>
                </c:pt>
                <c:pt idx="135">
                  <c:v>-1.0269194349044052E-16</c:v>
                </c:pt>
                <c:pt idx="136">
                  <c:v>1.9501838757357715E-2</c:v>
                </c:pt>
                <c:pt idx="137">
                  <c:v>3.8979917528217167E-2</c:v>
                </c:pt>
                <c:pt idx="138">
                  <c:v>5.8410505273964484E-2</c:v>
                </c:pt>
                <c:pt idx="139">
                  <c:v>7.7769928816484576E-2</c:v>
                </c:pt>
                <c:pt idx="140">
                  <c:v>9.7034601680280455E-2</c:v>
                </c:pt>
                <c:pt idx="141">
                  <c:v>0.11618105282896396</c:v>
                </c:pt>
                <c:pt idx="142">
                  <c:v>0.13518595526109417</c:v>
                </c:pt>
                <c:pt idx="143">
                  <c:v>0.15402615443053924</c:v>
                </c:pt>
                <c:pt idx="144">
                  <c:v>0.17267869645672049</c:v>
                </c:pt>
                <c:pt idx="145">
                  <c:v>0.19112085609038382</c:v>
                </c:pt>
                <c:pt idx="146">
                  <c:v>0.20933016440081159</c:v>
                </c:pt>
                <c:pt idx="147">
                  <c:v>0.22728443615075689</c:v>
                </c:pt>
                <c:pt idx="148">
                  <c:v>0.24496179682573643</c:v>
                </c:pt>
                <c:pt idx="149">
                  <c:v>0.26234070928475556</c:v>
                </c:pt>
                <c:pt idx="150">
                  <c:v>0.27940000000000004</c:v>
                </c:pt>
                <c:pt idx="151">
                  <c:v>0.29611888485351473</c:v>
                </c:pt>
                <c:pt idx="152">
                  <c:v>0.31247699445945343</c:v>
                </c:pt>
                <c:pt idx="153">
                  <c:v>0.32845439898103385</c:v>
                </c:pt>
                <c:pt idx="154">
                  <c:v>0.34403163241197793</c:v>
                </c:pt>
                <c:pt idx="155">
                  <c:v>0.35918971629283813</c:v>
                </c:pt>
                <c:pt idx="156">
                  <c:v>0.37391018283332972</c:v>
                </c:pt>
                <c:pt idx="157">
                  <c:v>0.38817509741248762</c:v>
                </c:pt>
                <c:pt idx="158">
                  <c:v>0.40196708042923807</c:v>
                </c:pt>
                <c:pt idx="159">
                  <c:v>0.4152693284767679</c:v>
                </c:pt>
                <c:pt idx="160">
                  <c:v>0.42806563481488474</c:v>
                </c:pt>
                <c:pt idx="161">
                  <c:v>0.44034040911543626</c:v>
                </c:pt>
                <c:pt idx="162">
                  <c:v>0.45207869645672055</c:v>
                </c:pt>
                <c:pt idx="163">
                  <c:v>0.46326619554375736</c:v>
                </c:pt>
                <c:pt idx="164">
                  <c:v>0.47388927613221077</c:v>
                </c:pt>
                <c:pt idx="165">
                  <c:v>0.48393499563474413</c:v>
                </c:pt>
                <c:pt idx="166">
                  <c:v>0.49339111488956833</c:v>
                </c:pt>
                <c:pt idx="167">
                  <c:v>0.50224611307197442</c:v>
                </c:pt>
                <c:pt idx="168">
                  <c:v>0.51048920173068535</c:v>
                </c:pt>
                <c:pt idx="169">
                  <c:v>0.51811033793192074</c:v>
                </c:pt>
                <c:pt idx="170">
                  <c:v>0.52510023649516557</c:v>
                </c:pt>
                <c:pt idx="171">
                  <c:v>0.53145038130573174</c:v>
                </c:pt>
                <c:pt idx="172">
                  <c:v>0.53715303569033257</c:v>
                </c:pt>
                <c:pt idx="173">
                  <c:v>0.54220125184302681</c:v>
                </c:pt>
                <c:pt idx="174">
                  <c:v>0.54658887929005051</c:v>
                </c:pt>
                <c:pt idx="175">
                  <c:v>0.55031057238322179</c:v>
                </c:pt>
                <c:pt idx="176">
                  <c:v>0.55336179681278941</c:v>
                </c:pt>
                <c:pt idx="177">
                  <c:v>0.55573883513179112</c:v>
                </c:pt>
                <c:pt idx="178">
                  <c:v>0.55743879128518969</c:v>
                </c:pt>
                <c:pt idx="179">
                  <c:v>0.55845959413827062</c:v>
                </c:pt>
                <c:pt idx="180">
                  <c:v>0.55879999999999996</c:v>
                </c:pt>
              </c:numCache>
            </c:numRef>
          </c:xVal>
          <c:yVal>
            <c:numRef>
              <c:f>'Cross-sections44"D &amp; 0.625t'!$F$67:$F$247</c:f>
              <c:numCache>
                <c:formatCode>0.0000</c:formatCode>
                <c:ptCount val="181"/>
                <c:pt idx="0">
                  <c:v>0</c:v>
                </c:pt>
                <c:pt idx="1">
                  <c:v>1.9501838757357542E-2</c:v>
                </c:pt>
                <c:pt idx="2">
                  <c:v>3.8979917528217216E-2</c:v>
                </c:pt>
                <c:pt idx="3">
                  <c:v>5.8410505273964755E-2</c:v>
                </c:pt>
                <c:pt idx="4">
                  <c:v>7.7769928816484563E-2</c:v>
                </c:pt>
                <c:pt idx="5">
                  <c:v>9.7034601680280663E-2</c:v>
                </c:pt>
                <c:pt idx="6">
                  <c:v>0.11618105282896392</c:v>
                </c:pt>
                <c:pt idx="7">
                  <c:v>0.13518595526109431</c:v>
                </c:pt>
                <c:pt idx="8">
                  <c:v>0.15402615443053913</c:v>
                </c:pt>
                <c:pt idx="9">
                  <c:v>0.1726786964567206</c:v>
                </c:pt>
                <c:pt idx="10">
                  <c:v>0.19112085609038365</c:v>
                </c:pt>
                <c:pt idx="11">
                  <c:v>0.20933016440081162</c:v>
                </c:pt>
                <c:pt idx="12">
                  <c:v>0.22728443615075714</c:v>
                </c:pt>
                <c:pt idx="13">
                  <c:v>0.24496179682573643</c:v>
                </c:pt>
                <c:pt idx="14">
                  <c:v>0.26234070928475578</c:v>
                </c:pt>
                <c:pt idx="15">
                  <c:v>0.27939999999999993</c:v>
                </c:pt>
                <c:pt idx="16">
                  <c:v>0.2961188848535149</c:v>
                </c:pt>
                <c:pt idx="17">
                  <c:v>0.31247699445945337</c:v>
                </c:pt>
                <c:pt idx="18">
                  <c:v>0.32845439898103396</c:v>
                </c:pt>
                <c:pt idx="19">
                  <c:v>0.34403163241197782</c:v>
                </c:pt>
                <c:pt idx="20">
                  <c:v>0.35918971629283813</c:v>
                </c:pt>
                <c:pt idx="21">
                  <c:v>0.37391018283332994</c:v>
                </c:pt>
                <c:pt idx="22">
                  <c:v>0.38817509741248762</c:v>
                </c:pt>
                <c:pt idx="23">
                  <c:v>0.40196708042923818</c:v>
                </c:pt>
                <c:pt idx="24">
                  <c:v>0.4152693284767679</c:v>
                </c:pt>
                <c:pt idx="25">
                  <c:v>0.42806563481488491</c:v>
                </c:pt>
                <c:pt idx="26">
                  <c:v>0.44034040911543626</c:v>
                </c:pt>
                <c:pt idx="27">
                  <c:v>0.45207869645672061</c:v>
                </c:pt>
                <c:pt idx="28">
                  <c:v>0.46326619554375731</c:v>
                </c:pt>
                <c:pt idx="29">
                  <c:v>0.47388927613221077</c:v>
                </c:pt>
                <c:pt idx="30">
                  <c:v>0.48393499563474424</c:v>
                </c:pt>
                <c:pt idx="31">
                  <c:v>0.49339111488956833</c:v>
                </c:pt>
                <c:pt idx="32">
                  <c:v>0.50224611307197453</c:v>
                </c:pt>
                <c:pt idx="33">
                  <c:v>0.51048920173068535</c:v>
                </c:pt>
                <c:pt idx="34">
                  <c:v>0.51811033793192074</c:v>
                </c:pt>
                <c:pt idx="35">
                  <c:v>0.52510023649516557</c:v>
                </c:pt>
                <c:pt idx="36">
                  <c:v>0.53145038130573174</c:v>
                </c:pt>
                <c:pt idx="37">
                  <c:v>0.53715303569033257</c:v>
                </c:pt>
                <c:pt idx="38">
                  <c:v>0.54220125184302681</c:v>
                </c:pt>
                <c:pt idx="39">
                  <c:v>0.54658887929005051</c:v>
                </c:pt>
                <c:pt idx="40">
                  <c:v>0.55031057238322179</c:v>
                </c:pt>
                <c:pt idx="41">
                  <c:v>0.55336179681278952</c:v>
                </c:pt>
                <c:pt idx="42">
                  <c:v>0.55573883513179112</c:v>
                </c:pt>
                <c:pt idx="43">
                  <c:v>0.55743879128518969</c:v>
                </c:pt>
                <c:pt idx="44">
                  <c:v>0.55845959413827062</c:v>
                </c:pt>
                <c:pt idx="45">
                  <c:v>0.55879999999999996</c:v>
                </c:pt>
                <c:pt idx="46">
                  <c:v>0.55845959413827062</c:v>
                </c:pt>
                <c:pt idx="47">
                  <c:v>0.55743879128518969</c:v>
                </c:pt>
                <c:pt idx="48">
                  <c:v>0.55573883513179112</c:v>
                </c:pt>
                <c:pt idx="49">
                  <c:v>0.55336179681278952</c:v>
                </c:pt>
                <c:pt idx="50">
                  <c:v>0.55031057238322179</c:v>
                </c:pt>
                <c:pt idx="51">
                  <c:v>0.54658887929005062</c:v>
                </c:pt>
                <c:pt idx="52">
                  <c:v>0.54220125184302681</c:v>
                </c:pt>
                <c:pt idx="53">
                  <c:v>0.53715303569033257</c:v>
                </c:pt>
                <c:pt idx="54">
                  <c:v>0.53145038130573186</c:v>
                </c:pt>
                <c:pt idx="55">
                  <c:v>0.52510023649516557</c:v>
                </c:pt>
                <c:pt idx="56">
                  <c:v>0.51811033793192074</c:v>
                </c:pt>
                <c:pt idx="57">
                  <c:v>0.51048920173068535</c:v>
                </c:pt>
                <c:pt idx="58">
                  <c:v>0.50224611307197442</c:v>
                </c:pt>
                <c:pt idx="59">
                  <c:v>0.49339111488956833</c:v>
                </c:pt>
                <c:pt idx="60">
                  <c:v>0.48393499563474429</c:v>
                </c:pt>
                <c:pt idx="61">
                  <c:v>0.47388927613221088</c:v>
                </c:pt>
                <c:pt idx="62">
                  <c:v>0.46326619554375731</c:v>
                </c:pt>
                <c:pt idx="63">
                  <c:v>0.45207869645672061</c:v>
                </c:pt>
                <c:pt idx="64">
                  <c:v>0.44034040911543626</c:v>
                </c:pt>
                <c:pt idx="65">
                  <c:v>0.42806563481488491</c:v>
                </c:pt>
                <c:pt idx="66">
                  <c:v>0.4152693284767679</c:v>
                </c:pt>
                <c:pt idx="67">
                  <c:v>0.40196708042923818</c:v>
                </c:pt>
                <c:pt idx="68">
                  <c:v>0.38817509741248757</c:v>
                </c:pt>
                <c:pt idx="69">
                  <c:v>0.37391018283333</c:v>
                </c:pt>
                <c:pt idx="70">
                  <c:v>0.35918971629283825</c:v>
                </c:pt>
                <c:pt idx="71">
                  <c:v>0.34403163241197787</c:v>
                </c:pt>
                <c:pt idx="72">
                  <c:v>0.32845439898103401</c:v>
                </c:pt>
                <c:pt idx="73">
                  <c:v>0.31247699445945337</c:v>
                </c:pt>
                <c:pt idx="74">
                  <c:v>0.2961188848535149</c:v>
                </c:pt>
                <c:pt idx="75">
                  <c:v>0.27939999999999993</c:v>
                </c:pt>
                <c:pt idx="76">
                  <c:v>0.26234070928475572</c:v>
                </c:pt>
                <c:pt idx="77">
                  <c:v>0.24496179682573638</c:v>
                </c:pt>
                <c:pt idx="78">
                  <c:v>0.22728443615075727</c:v>
                </c:pt>
                <c:pt idx="79">
                  <c:v>0.20933016440081176</c:v>
                </c:pt>
                <c:pt idx="80">
                  <c:v>0.19112085609038376</c:v>
                </c:pt>
                <c:pt idx="81">
                  <c:v>0.17267869645672065</c:v>
                </c:pt>
                <c:pt idx="82">
                  <c:v>0.15402615443053916</c:v>
                </c:pt>
                <c:pt idx="83">
                  <c:v>0.13518595526109431</c:v>
                </c:pt>
                <c:pt idx="84">
                  <c:v>0.1161810528289639</c:v>
                </c:pt>
                <c:pt idx="85">
                  <c:v>9.7034601680280635E-2</c:v>
                </c:pt>
                <c:pt idx="86">
                  <c:v>7.7769928816484493E-2</c:v>
                </c:pt>
                <c:pt idx="87">
                  <c:v>5.8410505273964901E-2</c:v>
                </c:pt>
                <c:pt idx="88">
                  <c:v>3.8979917528217341E-2</c:v>
                </c:pt>
                <c:pt idx="89">
                  <c:v>1.9501838757357639E-2</c:v>
                </c:pt>
                <c:pt idx="90">
                  <c:v>6.8461295660293682E-17</c:v>
                </c:pt>
                <c:pt idx="91">
                  <c:v>-1.95018387573575E-2</c:v>
                </c:pt>
                <c:pt idx="92">
                  <c:v>-3.8979917528217202E-2</c:v>
                </c:pt>
                <c:pt idx="93">
                  <c:v>-5.8410505273964769E-2</c:v>
                </c:pt>
                <c:pt idx="94">
                  <c:v>-7.7769928816484604E-2</c:v>
                </c:pt>
                <c:pt idx="95">
                  <c:v>-9.7034601680280747E-2</c:v>
                </c:pt>
                <c:pt idx="96">
                  <c:v>-0.116181052828964</c:v>
                </c:pt>
                <c:pt idx="97">
                  <c:v>-0.1351859552610942</c:v>
                </c:pt>
                <c:pt idx="98">
                  <c:v>-0.15402615443053902</c:v>
                </c:pt>
                <c:pt idx="99">
                  <c:v>-0.17267869645672054</c:v>
                </c:pt>
                <c:pt idx="100">
                  <c:v>-0.19112085609038362</c:v>
                </c:pt>
                <c:pt idx="101">
                  <c:v>-0.20933016440081162</c:v>
                </c:pt>
                <c:pt idx="102">
                  <c:v>-0.22728443615075714</c:v>
                </c:pt>
                <c:pt idx="103">
                  <c:v>-0.24496179682573646</c:v>
                </c:pt>
                <c:pt idx="104">
                  <c:v>-0.26234070928475578</c:v>
                </c:pt>
                <c:pt idx="105">
                  <c:v>-0.27940000000000004</c:v>
                </c:pt>
                <c:pt idx="106">
                  <c:v>-0.29611888485351484</c:v>
                </c:pt>
                <c:pt idx="107">
                  <c:v>-0.31247699445945321</c:v>
                </c:pt>
                <c:pt idx="108">
                  <c:v>-0.3284543989810339</c:v>
                </c:pt>
                <c:pt idx="109">
                  <c:v>-0.34403163241197776</c:v>
                </c:pt>
                <c:pt idx="110">
                  <c:v>-0.35918971629283813</c:v>
                </c:pt>
                <c:pt idx="111">
                  <c:v>-0.37391018283332994</c:v>
                </c:pt>
                <c:pt idx="112">
                  <c:v>-0.38817509741248768</c:v>
                </c:pt>
                <c:pt idx="113">
                  <c:v>-0.40196708042923823</c:v>
                </c:pt>
                <c:pt idx="114">
                  <c:v>-0.41526932847676795</c:v>
                </c:pt>
                <c:pt idx="115">
                  <c:v>-0.4280656348148848</c:v>
                </c:pt>
                <c:pt idx="116">
                  <c:v>-0.44034040911543632</c:v>
                </c:pt>
                <c:pt idx="117">
                  <c:v>-0.45207869645672055</c:v>
                </c:pt>
                <c:pt idx="118">
                  <c:v>-0.46326619554375736</c:v>
                </c:pt>
                <c:pt idx="119">
                  <c:v>-0.47388927613221077</c:v>
                </c:pt>
                <c:pt idx="120">
                  <c:v>-0.48393499563474413</c:v>
                </c:pt>
                <c:pt idx="121">
                  <c:v>-0.49339111488956838</c:v>
                </c:pt>
                <c:pt idx="122">
                  <c:v>-0.50224611307197442</c:v>
                </c:pt>
                <c:pt idx="123">
                  <c:v>-0.51048920173068535</c:v>
                </c:pt>
                <c:pt idx="124">
                  <c:v>-0.51811033793192074</c:v>
                </c:pt>
                <c:pt idx="125">
                  <c:v>-0.52510023649516557</c:v>
                </c:pt>
                <c:pt idx="126">
                  <c:v>-0.53145038130573174</c:v>
                </c:pt>
                <c:pt idx="127">
                  <c:v>-0.53715303569033257</c:v>
                </c:pt>
                <c:pt idx="128">
                  <c:v>-0.54220125184302681</c:v>
                </c:pt>
                <c:pt idx="129">
                  <c:v>-0.54658887929005051</c:v>
                </c:pt>
                <c:pt idx="130">
                  <c:v>-0.55031057238322179</c:v>
                </c:pt>
                <c:pt idx="131">
                  <c:v>-0.55336179681278941</c:v>
                </c:pt>
                <c:pt idx="132">
                  <c:v>-0.55573883513179112</c:v>
                </c:pt>
                <c:pt idx="133">
                  <c:v>-0.55743879128518969</c:v>
                </c:pt>
                <c:pt idx="134">
                  <c:v>-0.55845959413827062</c:v>
                </c:pt>
                <c:pt idx="135">
                  <c:v>-0.55879999999999996</c:v>
                </c:pt>
                <c:pt idx="136">
                  <c:v>-0.55845959413827062</c:v>
                </c:pt>
                <c:pt idx="137">
                  <c:v>-0.55743879128518981</c:v>
                </c:pt>
                <c:pt idx="138">
                  <c:v>-0.55573883513179112</c:v>
                </c:pt>
                <c:pt idx="139">
                  <c:v>-0.55336179681278952</c:v>
                </c:pt>
                <c:pt idx="140">
                  <c:v>-0.5503105723832219</c:v>
                </c:pt>
                <c:pt idx="141">
                  <c:v>-0.54658887929005051</c:v>
                </c:pt>
                <c:pt idx="142">
                  <c:v>-0.54220125184302681</c:v>
                </c:pt>
                <c:pt idx="143">
                  <c:v>-0.53715303569033246</c:v>
                </c:pt>
                <c:pt idx="144">
                  <c:v>-0.53145038130573186</c:v>
                </c:pt>
                <c:pt idx="145">
                  <c:v>-0.52510023649516557</c:v>
                </c:pt>
                <c:pt idx="146">
                  <c:v>-0.51811033793192074</c:v>
                </c:pt>
                <c:pt idx="147">
                  <c:v>-0.51048920173068546</c:v>
                </c:pt>
                <c:pt idx="148">
                  <c:v>-0.50224611307197453</c:v>
                </c:pt>
                <c:pt idx="149">
                  <c:v>-0.49339111488956844</c:v>
                </c:pt>
                <c:pt idx="150">
                  <c:v>-0.48393499563474424</c:v>
                </c:pt>
                <c:pt idx="151">
                  <c:v>-0.47388927613221093</c:v>
                </c:pt>
                <c:pt idx="152">
                  <c:v>-0.46326619554375725</c:v>
                </c:pt>
                <c:pt idx="153">
                  <c:v>-0.45207869645672066</c:v>
                </c:pt>
                <c:pt idx="154">
                  <c:v>-0.44034040911543609</c:v>
                </c:pt>
                <c:pt idx="155">
                  <c:v>-0.42806563481488497</c:v>
                </c:pt>
                <c:pt idx="156">
                  <c:v>-0.41526932847676806</c:v>
                </c:pt>
                <c:pt idx="157">
                  <c:v>-0.40196708042923823</c:v>
                </c:pt>
                <c:pt idx="158">
                  <c:v>-0.38817509741248785</c:v>
                </c:pt>
                <c:pt idx="159">
                  <c:v>-0.37391018283332988</c:v>
                </c:pt>
                <c:pt idx="160">
                  <c:v>-0.3591897162928383</c:v>
                </c:pt>
                <c:pt idx="161">
                  <c:v>-0.34403163241197776</c:v>
                </c:pt>
                <c:pt idx="162">
                  <c:v>-0.32845439898103407</c:v>
                </c:pt>
                <c:pt idx="163">
                  <c:v>-0.31247699445945315</c:v>
                </c:pt>
                <c:pt idx="164">
                  <c:v>-0.29611888485351495</c:v>
                </c:pt>
                <c:pt idx="165">
                  <c:v>-0.2794000000000002</c:v>
                </c:pt>
                <c:pt idx="166">
                  <c:v>-0.26234070928475578</c:v>
                </c:pt>
                <c:pt idx="167">
                  <c:v>-0.24496179682573666</c:v>
                </c:pt>
                <c:pt idx="168">
                  <c:v>-0.22728443615075711</c:v>
                </c:pt>
                <c:pt idx="169">
                  <c:v>-0.20933016440081181</c:v>
                </c:pt>
                <c:pt idx="170">
                  <c:v>-0.1911208560903836</c:v>
                </c:pt>
                <c:pt idx="171">
                  <c:v>-0.17267869645672071</c:v>
                </c:pt>
                <c:pt idx="172">
                  <c:v>-0.15402615443053899</c:v>
                </c:pt>
                <c:pt idx="173">
                  <c:v>-0.13518595526109439</c:v>
                </c:pt>
                <c:pt idx="174">
                  <c:v>-0.11618105282896421</c:v>
                </c:pt>
                <c:pt idx="175">
                  <c:v>-9.7034601680280691E-2</c:v>
                </c:pt>
                <c:pt idx="176">
                  <c:v>-7.7769928816484812E-2</c:v>
                </c:pt>
                <c:pt idx="177">
                  <c:v>-5.8410505273964727E-2</c:v>
                </c:pt>
                <c:pt idx="178">
                  <c:v>-3.8979917528217403E-2</c:v>
                </c:pt>
                <c:pt idx="179">
                  <c:v>-1.9501838757357459E-2</c:v>
                </c:pt>
                <c:pt idx="180">
                  <c:v>-1.3692259132058736E-16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789808"/>
        <c:axId val="-1992789264"/>
      </c:scatterChart>
      <c:valAx>
        <c:axId val="-1992789808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Horizontal Coordinate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300" b="0" i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-1992789264"/>
        <c:crossesAt val="-1.0000000000000001E+32"/>
        <c:crossBetween val="midCat"/>
      </c:valAx>
      <c:valAx>
        <c:axId val="-1992789264"/>
        <c:scaling>
          <c:orientation val="minMax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Vertical</a:t>
                </a:r>
                <a:r>
                  <a:rPr lang="en-US" baseline="0"/>
                  <a:t> Coordinate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300" b="0" i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-1992789808"/>
        <c:crossesAt val="-1.0000000000000001E+32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  <a:effectLst/>
  </c:spPr>
  <c:txPr>
    <a:bodyPr/>
    <a:lstStyle/>
    <a:p>
      <a:pPr>
        <a:defRPr sz="1300" u="none" strike="noStrike" baseline="0">
          <a:latin typeface="Tahoma"/>
          <a:ea typeface="Tahoma"/>
          <a:cs typeface="Tahom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043" cy="62616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577057</xdr:colOff>
      <xdr:row>48</xdr:row>
      <xdr:rowOff>29077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5973680"/>
          <a:ext cx="2518151" cy="18468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3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4" name="AutoShape 2" descr="Image result for ellipse drawing a and b"/>
        <xdr:cNvSpPr>
          <a:spLocks noChangeAspect="1" noChangeArrowheads="1"/>
        </xdr:cNvSpPr>
      </xdr:nvSpPr>
      <xdr:spPr bwMode="auto">
        <a:xfrm>
          <a:off x="5238750" y="95726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498999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8509905"/>
          <a:ext cx="1662302" cy="91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7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452751</xdr:colOff>
      <xdr:row>48</xdr:row>
      <xdr:rowOff>29077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5973680"/>
          <a:ext cx="2518151" cy="18468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3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4" name="AutoShape 2" descr="Image result for ellipse drawing a and b"/>
        <xdr:cNvSpPr>
          <a:spLocks noChangeAspect="1" noChangeArrowheads="1"/>
        </xdr:cNvSpPr>
      </xdr:nvSpPr>
      <xdr:spPr bwMode="auto">
        <a:xfrm>
          <a:off x="5238750" y="95726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374694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8509905"/>
          <a:ext cx="1662302" cy="91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7" name="AutoShape 1" descr="Image result for ellipse drawing a and b"/>
        <xdr:cNvSpPr>
          <a:spLocks noChangeAspect="1" noChangeArrowheads="1"/>
        </xdr:cNvSpPr>
      </xdr:nvSpPr>
      <xdr:spPr bwMode="auto">
        <a:xfrm>
          <a:off x="5290038" y="8081596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518441</xdr:colOff>
      <xdr:row>48</xdr:row>
      <xdr:rowOff>29077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5973680"/>
          <a:ext cx="2518151" cy="18468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3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4" name="AutoShape 2" descr="Image result for ellipse drawing a and b"/>
        <xdr:cNvSpPr>
          <a:spLocks noChangeAspect="1" noChangeArrowheads="1"/>
        </xdr:cNvSpPr>
      </xdr:nvSpPr>
      <xdr:spPr bwMode="auto">
        <a:xfrm>
          <a:off x="5238750" y="95726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440384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8509905"/>
          <a:ext cx="1662302" cy="91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577057</xdr:colOff>
      <xdr:row>48</xdr:row>
      <xdr:rowOff>29077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3514225"/>
          <a:ext cx="2522162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1025" name="AutoShape 1" descr="Image result for ellipse drawing a and b"/>
        <xdr:cNvSpPr>
          <a:spLocks noChangeAspect="1" noChangeArrowheads="1"/>
        </xdr:cNvSpPr>
      </xdr:nvSpPr>
      <xdr:spPr bwMode="auto">
        <a:xfrm>
          <a:off x="523875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1026" name="AutoShape 2" descr="Image result for ellipse drawing a and b"/>
        <xdr:cNvSpPr>
          <a:spLocks noChangeAspect="1" noChangeArrowheads="1"/>
        </xdr:cNvSpPr>
      </xdr:nvSpPr>
      <xdr:spPr bwMode="auto">
        <a:xfrm>
          <a:off x="5238750" y="50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498999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5089697"/>
          <a:ext cx="166083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31423" y="5986096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7" name="AutoShape 1" descr="Image result for ellipse drawing a and b"/>
        <xdr:cNvSpPr>
          <a:spLocks noChangeAspect="1" noChangeArrowheads="1"/>
        </xdr:cNvSpPr>
      </xdr:nvSpPr>
      <xdr:spPr bwMode="auto">
        <a:xfrm>
          <a:off x="5231423" y="8081596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452751</xdr:colOff>
      <xdr:row>48</xdr:row>
      <xdr:rowOff>29077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5973680"/>
          <a:ext cx="2516685" cy="18468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3" name="AutoShape 1" descr="Image result for ellipse drawing a and b"/>
        <xdr:cNvSpPr>
          <a:spLocks noChangeAspect="1" noChangeArrowheads="1"/>
        </xdr:cNvSpPr>
      </xdr:nvSpPr>
      <xdr:spPr bwMode="auto">
        <a:xfrm>
          <a:off x="529590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4" name="AutoShape 2" descr="Image result for ellipse drawing a and b"/>
        <xdr:cNvSpPr>
          <a:spLocks noChangeAspect="1" noChangeArrowheads="1"/>
        </xdr:cNvSpPr>
      </xdr:nvSpPr>
      <xdr:spPr bwMode="auto">
        <a:xfrm>
          <a:off x="5295900" y="95726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374694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8509905"/>
          <a:ext cx="1660837" cy="91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9590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7" name="AutoShape 1" descr="Image result for ellipse drawing a and b"/>
        <xdr:cNvSpPr>
          <a:spLocks noChangeAspect="1" noChangeArrowheads="1"/>
        </xdr:cNvSpPr>
      </xdr:nvSpPr>
      <xdr:spPr bwMode="auto">
        <a:xfrm>
          <a:off x="529590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1468856</xdr:colOff>
      <xdr:row>36</xdr:row>
      <xdr:rowOff>125330</xdr:rowOff>
    </xdr:from>
    <xdr:to>
      <xdr:col>3</xdr:col>
      <xdr:colOff>518441</xdr:colOff>
      <xdr:row>48</xdr:row>
      <xdr:rowOff>29077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856" y="5973680"/>
          <a:ext cx="2516685" cy="18468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142875</xdr:rowOff>
    </xdr:to>
    <xdr:sp macro="" textlink="">
      <xdr:nvSpPr>
        <xdr:cNvPr id="3" name="AutoShape 1" descr="Image result for ellipse drawing a and b"/>
        <xdr:cNvSpPr>
          <a:spLocks noChangeAspect="1" noChangeArrowheads="1"/>
        </xdr:cNvSpPr>
      </xdr:nvSpPr>
      <xdr:spPr bwMode="auto">
        <a:xfrm>
          <a:off x="529590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60</xdr:row>
      <xdr:rowOff>142876</xdr:rowOff>
    </xdr:to>
    <xdr:sp macro="" textlink="">
      <xdr:nvSpPr>
        <xdr:cNvPr id="4" name="AutoShape 2" descr="Image result for ellipse drawing a and b"/>
        <xdr:cNvSpPr>
          <a:spLocks noChangeAspect="1" noChangeArrowheads="1"/>
        </xdr:cNvSpPr>
      </xdr:nvSpPr>
      <xdr:spPr bwMode="auto">
        <a:xfrm>
          <a:off x="5295900" y="95726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1637047</xdr:colOff>
      <xdr:row>52</xdr:row>
      <xdr:rowOff>70755</xdr:rowOff>
    </xdr:from>
    <xdr:to>
      <xdr:col>2</xdr:col>
      <xdr:colOff>440384</xdr:colOff>
      <xdr:row>58</xdr:row>
      <xdr:rowOff>18001</xdr:rowOff>
    </xdr:to>
    <xdr:pic>
      <xdr:nvPicPr>
        <xdr:cNvPr id="5" name="Picture 4" descr="Image result for ellipse drawing a and 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47" y="8509905"/>
          <a:ext cx="1660837" cy="91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51</xdr:row>
      <xdr:rowOff>0</xdr:rowOff>
    </xdr:from>
    <xdr:ext cx="304800" cy="304067"/>
    <xdr:sp macro="" textlink="">
      <xdr:nvSpPr>
        <xdr:cNvPr id="6" name="AutoShape 1" descr="Image result for ellipse drawing a and b"/>
        <xdr:cNvSpPr>
          <a:spLocks noChangeAspect="1" noChangeArrowheads="1"/>
        </xdr:cNvSpPr>
      </xdr:nvSpPr>
      <xdr:spPr bwMode="auto">
        <a:xfrm>
          <a:off x="5295900" y="8277225"/>
          <a:ext cx="304800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2HTheme">
  <a:themeElements>
    <a:clrScheme name="Custom 1">
      <a:dk1>
        <a:srgbClr val="000000"/>
      </a:dk1>
      <a:lt1>
        <a:sysClr val="window" lastClr="FFFFFF"/>
      </a:lt1>
      <a:dk2>
        <a:srgbClr val="003150"/>
      </a:dk2>
      <a:lt2>
        <a:srgbClr val="0088CE"/>
      </a:lt2>
      <a:accent1>
        <a:srgbClr val="FF0000"/>
      </a:accent1>
      <a:accent2>
        <a:srgbClr val="0000FF"/>
      </a:accent2>
      <a:accent3>
        <a:srgbClr val="339966"/>
      </a:accent3>
      <a:accent4>
        <a:srgbClr val="FF7900"/>
      </a:accent4>
      <a:accent5>
        <a:srgbClr val="993366"/>
      </a:accent5>
      <a:accent6>
        <a:srgbClr val="00FFFF"/>
      </a:accent6>
      <a:hlink>
        <a:srgbClr val="0000FF"/>
      </a:hlink>
      <a:folHlink>
        <a:srgbClr val="993366"/>
      </a:folHlink>
    </a:clrScheme>
    <a:fontScheme name="2H Heading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2" zoomScale="145" zoomScaleNormal="145" workbookViewId="0">
      <selection activeCell="B68" sqref="B68"/>
    </sheetView>
  </sheetViews>
  <sheetFormatPr defaultRowHeight="12.75" x14ac:dyDescent="0.2"/>
  <cols>
    <col min="1" max="1" width="18.85546875" customWidth="1"/>
  </cols>
  <sheetData>
    <row r="1" spans="1:4" ht="15" x14ac:dyDescent="0.25">
      <c r="A1" s="2" t="s">
        <v>1</v>
      </c>
      <c r="C1" t="s">
        <v>15</v>
      </c>
    </row>
    <row r="2" spans="1:4" ht="15" x14ac:dyDescent="0.25">
      <c r="A2" s="2" t="s">
        <v>2</v>
      </c>
      <c r="C2" t="s">
        <v>14</v>
      </c>
    </row>
    <row r="3" spans="1:4" ht="15" x14ac:dyDescent="0.25">
      <c r="A3" s="2" t="s">
        <v>3</v>
      </c>
      <c r="B3" t="s">
        <v>4</v>
      </c>
      <c r="D3" s="2" t="s">
        <v>5</v>
      </c>
    </row>
    <row r="4" spans="1:4" ht="15" x14ac:dyDescent="0.25">
      <c r="A4" s="2" t="s">
        <v>6</v>
      </c>
      <c r="B4" t="s">
        <v>7</v>
      </c>
      <c r="D4" s="2" t="s">
        <v>5</v>
      </c>
    </row>
    <row r="6" spans="1:4" ht="15.75" x14ac:dyDescent="0.25">
      <c r="A6" s="3" t="s">
        <v>8</v>
      </c>
    </row>
    <row r="7" spans="1:4" ht="15" x14ac:dyDescent="0.25">
      <c r="A7" s="4">
        <v>1</v>
      </c>
      <c r="B7" t="s">
        <v>16</v>
      </c>
    </row>
    <row r="8" spans="1:4" x14ac:dyDescent="0.2">
      <c r="A8" s="5">
        <v>2</v>
      </c>
      <c r="B8" t="s">
        <v>53</v>
      </c>
    </row>
    <row r="9" spans="1:4" x14ac:dyDescent="0.2">
      <c r="A9" s="5">
        <v>3</v>
      </c>
      <c r="B9" t="s">
        <v>71</v>
      </c>
    </row>
    <row r="10" spans="1:4" x14ac:dyDescent="0.2">
      <c r="A10" s="5"/>
    </row>
    <row r="11" spans="1:4" ht="15.75" x14ac:dyDescent="0.25">
      <c r="A11" s="3" t="s">
        <v>9</v>
      </c>
    </row>
    <row r="12" spans="1:4" ht="15.75" x14ac:dyDescent="0.25">
      <c r="A12" s="3"/>
    </row>
    <row r="13" spans="1:4" ht="15" x14ac:dyDescent="0.25">
      <c r="A13" s="2" t="s">
        <v>10</v>
      </c>
      <c r="B13" s="2" t="s">
        <v>11</v>
      </c>
    </row>
    <row r="14" spans="1:4" ht="15" x14ac:dyDescent="0.25">
      <c r="A14" s="6" t="s">
        <v>60</v>
      </c>
      <c r="B14" t="s">
        <v>63</v>
      </c>
    </row>
    <row r="15" spans="1:4" ht="15" x14ac:dyDescent="0.25">
      <c r="A15" s="6" t="s">
        <v>61</v>
      </c>
      <c r="B15" t="s">
        <v>62</v>
      </c>
    </row>
    <row r="16" spans="1:4" ht="15" x14ac:dyDescent="0.25">
      <c r="A16" s="6" t="s">
        <v>67</v>
      </c>
      <c r="B16" t="s">
        <v>69</v>
      </c>
    </row>
    <row r="17" spans="1:2" ht="15" x14ac:dyDescent="0.25">
      <c r="A17" s="6" t="s">
        <v>68</v>
      </c>
      <c r="B17" t="s">
        <v>70</v>
      </c>
    </row>
    <row r="18" spans="1:2" ht="15" x14ac:dyDescent="0.25">
      <c r="A18" s="2"/>
    </row>
    <row r="20" spans="1:2" ht="15.75" x14ac:dyDescent="0.25">
      <c r="A20" s="3" t="s">
        <v>12</v>
      </c>
    </row>
    <row r="21" spans="1:2" ht="15.75" x14ac:dyDescent="0.25">
      <c r="A21" s="3"/>
    </row>
    <row r="22" spans="1:2" x14ac:dyDescent="0.2">
      <c r="A22" t="s">
        <v>0</v>
      </c>
      <c r="B22" t="s">
        <v>17</v>
      </c>
    </row>
    <row r="23" spans="1:2" ht="15" x14ac:dyDescent="0.25">
      <c r="A23" s="6" t="s">
        <v>13</v>
      </c>
      <c r="B23" t="s">
        <v>30</v>
      </c>
    </row>
    <row r="24" spans="1:2" ht="15" x14ac:dyDescent="0.25">
      <c r="A24" s="6" t="s">
        <v>54</v>
      </c>
      <c r="B2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tabSelected="1" workbookViewId="0">
      <selection activeCell="K4" sqref="K4"/>
    </sheetView>
  </sheetViews>
  <sheetFormatPr defaultRowHeight="12.75" x14ac:dyDescent="0.2"/>
  <cols>
    <col min="2" max="2" width="13.42578125" bestFit="1" customWidth="1"/>
    <col min="3" max="3" width="14" bestFit="1" customWidth="1"/>
  </cols>
  <sheetData>
    <row r="3" spans="2:9" x14ac:dyDescent="0.2">
      <c r="B3" s="56" t="s">
        <v>77</v>
      </c>
      <c r="C3" s="56" t="s">
        <v>78</v>
      </c>
      <c r="D3" s="55" t="s">
        <v>73</v>
      </c>
      <c r="E3" s="55"/>
      <c r="F3" s="55"/>
      <c r="G3" s="55"/>
      <c r="H3" s="55"/>
      <c r="I3" s="55"/>
    </row>
    <row r="4" spans="2:9" x14ac:dyDescent="0.2">
      <c r="B4" s="56"/>
      <c r="C4" s="56"/>
      <c r="D4" s="55" t="s">
        <v>74</v>
      </c>
      <c r="E4" s="55"/>
      <c r="F4" s="55" t="s">
        <v>75</v>
      </c>
      <c r="G4" s="55"/>
      <c r="H4" s="55" t="s">
        <v>76</v>
      </c>
      <c r="I4" s="55"/>
    </row>
    <row r="5" spans="2:9" x14ac:dyDescent="0.2">
      <c r="B5" s="56" t="s">
        <v>18</v>
      </c>
      <c r="C5" s="56" t="s">
        <v>18</v>
      </c>
      <c r="D5" s="56" t="s">
        <v>79</v>
      </c>
      <c r="E5" s="56" t="s">
        <v>80</v>
      </c>
      <c r="F5" s="56" t="s">
        <v>79</v>
      </c>
      <c r="G5" s="56" t="s">
        <v>80</v>
      </c>
      <c r="H5" s="56" t="s">
        <v>79</v>
      </c>
      <c r="I5" s="56" t="s">
        <v>80</v>
      </c>
    </row>
    <row r="6" spans="2:9" x14ac:dyDescent="0.2">
      <c r="B6" s="56">
        <v>42</v>
      </c>
      <c r="C6" s="56">
        <v>0.625</v>
      </c>
      <c r="D6" s="56">
        <v>0.53607000000000005</v>
      </c>
      <c r="E6" s="56">
        <v>0.53073000000000004</v>
      </c>
      <c r="F6" s="56">
        <v>0.53539999999999999</v>
      </c>
      <c r="G6" s="56">
        <v>0.53139999999999998</v>
      </c>
      <c r="H6" s="56">
        <v>0.53490000000000004</v>
      </c>
      <c r="I6" s="56">
        <v>0.53190000000000004</v>
      </c>
    </row>
    <row r="7" spans="2:9" x14ac:dyDescent="0.2">
      <c r="B7" s="56">
        <v>44</v>
      </c>
      <c r="C7" s="56">
        <v>0.625</v>
      </c>
      <c r="D7" s="56">
        <v>0.56159000000000003</v>
      </c>
      <c r="E7" s="56">
        <v>0.55661000000000005</v>
      </c>
      <c r="F7" s="56">
        <v>0.56079999999999997</v>
      </c>
      <c r="G7" s="56">
        <v>0.55679999999999996</v>
      </c>
      <c r="H7" s="56">
        <v>0.56030000000000002</v>
      </c>
      <c r="I7" s="56">
        <v>0.55730000000000002</v>
      </c>
    </row>
    <row r="8" spans="2:9" x14ac:dyDescent="0.2">
      <c r="B8" s="56">
        <v>46</v>
      </c>
      <c r="C8" s="56">
        <v>0.625</v>
      </c>
      <c r="D8" s="56">
        <v>0.58711999999999998</v>
      </c>
      <c r="E8" s="56">
        <v>0.58128000000000002</v>
      </c>
      <c r="F8" s="56">
        <v>0.58620000000000005</v>
      </c>
      <c r="G8" s="56">
        <v>0.58220000000000005</v>
      </c>
      <c r="H8" s="56">
        <v>0.5857</v>
      </c>
      <c r="I8" s="56">
        <v>0.5827</v>
      </c>
    </row>
    <row r="9" spans="2:9" x14ac:dyDescent="0.2">
      <c r="B9" s="56">
        <v>30</v>
      </c>
      <c r="C9" s="56">
        <v>0.625</v>
      </c>
      <c r="D9" s="56">
        <v>0.38290999999999997</v>
      </c>
      <c r="E9" s="56">
        <v>0.37909999999999999</v>
      </c>
      <c r="F9" s="56">
        <v>0.38300000000000001</v>
      </c>
      <c r="G9" s="56">
        <v>0.379</v>
      </c>
      <c r="H9" s="56">
        <v>0.38250000000000001</v>
      </c>
      <c r="I9" s="56">
        <v>0.3795</v>
      </c>
    </row>
    <row r="10" spans="2:9" x14ac:dyDescent="0.2">
      <c r="B10" s="56">
        <v>32</v>
      </c>
      <c r="C10" s="56">
        <v>0.625</v>
      </c>
      <c r="D10" s="56">
        <v>0.40843000000000002</v>
      </c>
      <c r="E10" s="56">
        <v>0.40437000000000001</v>
      </c>
      <c r="F10" s="56">
        <v>0.40839999999999999</v>
      </c>
      <c r="G10" s="56">
        <v>0.40439999999999998</v>
      </c>
      <c r="H10" s="56">
        <v>0.40789999999999998</v>
      </c>
      <c r="I10" s="56">
        <v>0.40489999999999998</v>
      </c>
    </row>
    <row r="11" spans="2:9" x14ac:dyDescent="0.2">
      <c r="B11" s="56">
        <v>34</v>
      </c>
      <c r="C11" s="56">
        <v>0.625</v>
      </c>
      <c r="D11" s="56">
        <v>0.43396000000000001</v>
      </c>
      <c r="E11" s="56">
        <v>0.42964000000000002</v>
      </c>
      <c r="F11" s="56">
        <v>0.43380000000000002</v>
      </c>
      <c r="G11" s="56">
        <v>0.42980000000000002</v>
      </c>
      <c r="H11" s="56">
        <v>0.43330000000000002</v>
      </c>
      <c r="I11" s="56">
        <v>0.43030000000000002</v>
      </c>
    </row>
  </sheetData>
  <mergeCells count="4">
    <mergeCell ref="D3:I3"/>
    <mergeCell ref="D4:E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7"/>
  <sheetViews>
    <sheetView topLeftCell="A4" zoomScaleNormal="100" workbookViewId="0">
      <selection activeCell="C21" sqref="C21"/>
    </sheetView>
  </sheetViews>
  <sheetFormatPr defaultRowHeight="14.25" x14ac:dyDescent="0.2"/>
  <cols>
    <col min="1" max="3" width="9.140625" style="34"/>
    <col min="4" max="4" width="11.42578125" style="34" customWidth="1"/>
    <col min="5" max="6" width="15" style="34" customWidth="1"/>
    <col min="7" max="7" width="6.7109375" style="34" customWidth="1"/>
    <col min="8" max="8" width="12.7109375" style="34" customWidth="1"/>
    <col min="9" max="16384" width="9.140625" style="34"/>
  </cols>
  <sheetData>
    <row r="1" spans="1:21" x14ac:dyDescent="0.2">
      <c r="O1" s="48">
        <v>4</v>
      </c>
    </row>
    <row r="2" spans="1:21" ht="16.5" customHeight="1" x14ac:dyDescent="0.2">
      <c r="A2" s="45" t="s">
        <v>87</v>
      </c>
      <c r="C2" s="48">
        <f>COUNT(C6:C28)</f>
        <v>23</v>
      </c>
      <c r="D2" s="48"/>
      <c r="H2" s="49" t="s">
        <v>86</v>
      </c>
      <c r="I2" s="49"/>
      <c r="J2" s="49"/>
      <c r="K2" s="49"/>
      <c r="L2" s="49"/>
      <c r="M2" s="50" t="s">
        <v>73</v>
      </c>
      <c r="N2" s="50"/>
      <c r="O2" s="50"/>
      <c r="P2" s="50"/>
      <c r="Q2" s="47"/>
      <c r="S2" s="46"/>
      <c r="T2" s="45"/>
    </row>
    <row r="3" spans="1:21" ht="14.25" customHeight="1" x14ac:dyDescent="0.2">
      <c r="B3" s="51" t="s">
        <v>85</v>
      </c>
      <c r="C3" s="51"/>
      <c r="D3" s="51"/>
      <c r="E3" s="51"/>
      <c r="F3" s="51"/>
      <c r="H3" s="52" t="s">
        <v>84</v>
      </c>
      <c r="I3" s="52"/>
      <c r="J3" s="53" t="s">
        <v>83</v>
      </c>
      <c r="K3" s="53"/>
      <c r="M3" s="50" t="s">
        <v>84</v>
      </c>
      <c r="N3" s="50"/>
      <c r="O3" s="50" t="s">
        <v>83</v>
      </c>
      <c r="P3" s="50"/>
      <c r="S3" s="35"/>
      <c r="T3" s="36"/>
      <c r="U3" s="45"/>
    </row>
    <row r="4" spans="1:21" ht="44.25" customHeight="1" x14ac:dyDescent="0.2">
      <c r="B4" s="38" t="s">
        <v>84</v>
      </c>
      <c r="C4" s="49" t="s">
        <v>83</v>
      </c>
      <c r="D4" s="49"/>
      <c r="E4" s="49"/>
      <c r="F4" s="38"/>
      <c r="H4" s="44" t="s">
        <v>82</v>
      </c>
      <c r="I4" s="44" t="s">
        <v>81</v>
      </c>
      <c r="J4" s="43" t="s">
        <v>82</v>
      </c>
      <c r="K4" s="43" t="s">
        <v>81</v>
      </c>
      <c r="M4" s="42" t="s">
        <v>82</v>
      </c>
      <c r="N4" s="42" t="s">
        <v>81</v>
      </c>
      <c r="O4" s="41" t="s">
        <v>82</v>
      </c>
      <c r="P4" s="40" t="s">
        <v>81</v>
      </c>
      <c r="S4" s="35"/>
      <c r="T4" s="36"/>
    </row>
    <row r="5" spans="1:21" x14ac:dyDescent="0.2">
      <c r="C5" s="38" t="s">
        <v>18</v>
      </c>
      <c r="D5" s="34" t="s">
        <v>31</v>
      </c>
      <c r="E5" s="34" t="s">
        <v>19</v>
      </c>
      <c r="S5" s="35"/>
      <c r="T5" s="36"/>
    </row>
    <row r="6" spans="1:21" x14ac:dyDescent="0.2">
      <c r="C6" s="38">
        <v>20</v>
      </c>
      <c r="D6" s="38">
        <f t="shared" ref="D6:D28" si="0">C6*25.4</f>
        <v>508</v>
      </c>
      <c r="E6" s="38">
        <f t="shared" ref="E6:E28" si="1">D6*0.001</f>
        <v>0.50800000000000001</v>
      </c>
      <c r="F6" s="38"/>
      <c r="H6" s="37">
        <f t="shared" ref="H6:H28" si="2">IF(D6&lt;60.3,"Included in Diameter",IF(D6&lt;610,0.015*D6,IF(D6&lt;1422,IF(0.01*D6&gt;10,10,0.01*D6),"As agreed")))</f>
        <v>7.62</v>
      </c>
      <c r="I6" s="37">
        <f t="shared" ref="I6:I28" si="3">IF(D6&lt;60.3,"Included in Diameter",IF(D6&lt;610,0.01*D6,IF(D6&lt;1422,IF(0.0075*D6&gt;8,8,0.0075*D6),"As agreed")))</f>
        <v>5.08</v>
      </c>
      <c r="J6" s="37">
        <f t="shared" ref="J6:J28" si="4">IF(D6&lt;60.3,"d",IF(D6&lt;610,0.02*D6,IF(D6&lt;1422,IF(0.015*D6&gt;15,15,0.015*D6),"As agreed")))</f>
        <v>10.16</v>
      </c>
      <c r="K6" s="37">
        <f t="shared" ref="K6:K28" si="5">IF(D6&lt;60.3,"d",IF(D6&lt;610,0.015*D6,IF(D6&lt;1422,IF(0.01*D6&gt;13,13,0.01*D6),"As agreed")))</f>
        <v>7.62</v>
      </c>
      <c r="M6" s="39">
        <f t="shared" ref="M6:M21" si="6">H6/D6</f>
        <v>1.4999999999999999E-2</v>
      </c>
      <c r="N6" s="39">
        <f t="shared" ref="N6:N21" si="7">I6/D6</f>
        <v>0.01</v>
      </c>
      <c r="O6" s="39">
        <f t="shared" ref="O6:O21" si="8">J6/D6</f>
        <v>0.02</v>
      </c>
      <c r="P6" s="39">
        <f t="shared" ref="P6:P21" si="9">K6/D6</f>
        <v>1.4999999999999999E-2</v>
      </c>
      <c r="S6" s="35"/>
      <c r="T6" s="36"/>
    </row>
    <row r="7" spans="1:21" x14ac:dyDescent="0.2">
      <c r="C7" s="38">
        <f t="shared" ref="C7:C20" si="10">C6+2</f>
        <v>22</v>
      </c>
      <c r="D7" s="38">
        <f t="shared" si="0"/>
        <v>558.79999999999995</v>
      </c>
      <c r="E7" s="38">
        <f t="shared" si="1"/>
        <v>0.55879999999999996</v>
      </c>
      <c r="F7" s="38"/>
      <c r="H7" s="37">
        <f t="shared" si="2"/>
        <v>8.3819999999999997</v>
      </c>
      <c r="I7" s="37">
        <f t="shared" si="3"/>
        <v>5.5880000000000001</v>
      </c>
      <c r="J7" s="37">
        <f t="shared" si="4"/>
        <v>11.176</v>
      </c>
      <c r="K7" s="37">
        <f t="shared" si="5"/>
        <v>8.3819999999999997</v>
      </c>
      <c r="M7" s="39">
        <f t="shared" si="6"/>
        <v>1.5000000000000001E-2</v>
      </c>
      <c r="N7" s="39">
        <f t="shared" si="7"/>
        <v>0.01</v>
      </c>
      <c r="O7" s="39">
        <f t="shared" si="8"/>
        <v>0.02</v>
      </c>
      <c r="P7" s="39">
        <f t="shared" si="9"/>
        <v>1.5000000000000001E-2</v>
      </c>
      <c r="S7" s="35"/>
      <c r="T7" s="36"/>
    </row>
    <row r="8" spans="1:21" x14ac:dyDescent="0.2">
      <c r="C8" s="38">
        <f t="shared" si="10"/>
        <v>24</v>
      </c>
      <c r="D8" s="38">
        <f t="shared" si="0"/>
        <v>609.59999999999991</v>
      </c>
      <c r="E8" s="38">
        <f t="shared" si="1"/>
        <v>0.60959999999999992</v>
      </c>
      <c r="F8" s="38"/>
      <c r="H8" s="37">
        <f t="shared" si="2"/>
        <v>9.1439999999999984</v>
      </c>
      <c r="I8" s="37">
        <f t="shared" si="3"/>
        <v>6.0959999999999992</v>
      </c>
      <c r="J8" s="37">
        <f t="shared" si="4"/>
        <v>12.191999999999998</v>
      </c>
      <c r="K8" s="37">
        <f t="shared" si="5"/>
        <v>9.1439999999999984</v>
      </c>
      <c r="M8" s="39">
        <f t="shared" si="6"/>
        <v>1.4999999999999999E-2</v>
      </c>
      <c r="N8" s="39">
        <f t="shared" si="7"/>
        <v>0.01</v>
      </c>
      <c r="O8" s="39">
        <f t="shared" si="8"/>
        <v>0.02</v>
      </c>
      <c r="P8" s="39">
        <f t="shared" si="9"/>
        <v>1.4999999999999999E-2</v>
      </c>
      <c r="S8" s="35"/>
      <c r="T8" s="36"/>
    </row>
    <row r="9" spans="1:21" x14ac:dyDescent="0.2">
      <c r="C9" s="38">
        <f t="shared" si="10"/>
        <v>26</v>
      </c>
      <c r="D9" s="38">
        <f t="shared" si="0"/>
        <v>660.4</v>
      </c>
      <c r="E9" s="38">
        <f t="shared" si="1"/>
        <v>0.66039999999999999</v>
      </c>
      <c r="F9" s="38"/>
      <c r="H9" s="37">
        <f t="shared" si="2"/>
        <v>6.6040000000000001</v>
      </c>
      <c r="I9" s="37">
        <f t="shared" si="3"/>
        <v>4.9529999999999994</v>
      </c>
      <c r="J9" s="37">
        <f t="shared" si="4"/>
        <v>9.9059999999999988</v>
      </c>
      <c r="K9" s="37">
        <f t="shared" si="5"/>
        <v>6.6040000000000001</v>
      </c>
      <c r="M9" s="39">
        <f t="shared" si="6"/>
        <v>0.01</v>
      </c>
      <c r="N9" s="39">
        <f t="shared" si="7"/>
        <v>7.4999999999999997E-3</v>
      </c>
      <c r="O9" s="39">
        <f t="shared" si="8"/>
        <v>1.4999999999999999E-2</v>
      </c>
      <c r="P9" s="39">
        <f t="shared" si="9"/>
        <v>0.01</v>
      </c>
      <c r="S9" s="35"/>
      <c r="T9" s="36"/>
    </row>
    <row r="10" spans="1:21" x14ac:dyDescent="0.2">
      <c r="C10" s="38">
        <f t="shared" si="10"/>
        <v>28</v>
      </c>
      <c r="D10" s="38">
        <f t="shared" si="0"/>
        <v>711.19999999999993</v>
      </c>
      <c r="E10" s="38">
        <f t="shared" si="1"/>
        <v>0.71119999999999994</v>
      </c>
      <c r="F10" s="38"/>
      <c r="H10" s="37">
        <f t="shared" si="2"/>
        <v>7.1119999999999992</v>
      </c>
      <c r="I10" s="37">
        <f t="shared" si="3"/>
        <v>5.3339999999999996</v>
      </c>
      <c r="J10" s="37">
        <f t="shared" si="4"/>
        <v>10.667999999999999</v>
      </c>
      <c r="K10" s="37">
        <f t="shared" si="5"/>
        <v>7.1119999999999992</v>
      </c>
      <c r="M10" s="39">
        <f t="shared" si="6"/>
        <v>0.01</v>
      </c>
      <c r="N10" s="39">
        <f t="shared" si="7"/>
        <v>7.5000000000000006E-3</v>
      </c>
      <c r="O10" s="39">
        <f t="shared" si="8"/>
        <v>1.5000000000000001E-2</v>
      </c>
      <c r="P10" s="39">
        <f t="shared" si="9"/>
        <v>0.01</v>
      </c>
      <c r="S10" s="35"/>
      <c r="T10" s="36"/>
    </row>
    <row r="11" spans="1:21" x14ac:dyDescent="0.2">
      <c r="C11" s="38">
        <f t="shared" si="10"/>
        <v>30</v>
      </c>
      <c r="D11" s="38">
        <f t="shared" si="0"/>
        <v>762</v>
      </c>
      <c r="E11" s="38">
        <f t="shared" si="1"/>
        <v>0.76200000000000001</v>
      </c>
      <c r="F11" s="38"/>
      <c r="H11" s="37">
        <f t="shared" si="2"/>
        <v>7.62</v>
      </c>
      <c r="I11" s="37">
        <f t="shared" si="3"/>
        <v>5.7149999999999999</v>
      </c>
      <c r="J11" s="37">
        <f t="shared" si="4"/>
        <v>11.43</v>
      </c>
      <c r="K11" s="37">
        <f t="shared" si="5"/>
        <v>7.62</v>
      </c>
      <c r="M11" s="39">
        <f t="shared" si="6"/>
        <v>0.01</v>
      </c>
      <c r="N11" s="39">
        <f t="shared" si="7"/>
        <v>7.4999999999999997E-3</v>
      </c>
      <c r="O11" s="39">
        <f t="shared" si="8"/>
        <v>1.4999999999999999E-2</v>
      </c>
      <c r="P11" s="39">
        <f t="shared" si="9"/>
        <v>0.01</v>
      </c>
      <c r="S11" s="35"/>
      <c r="T11" s="36"/>
    </row>
    <row r="12" spans="1:21" x14ac:dyDescent="0.2">
      <c r="C12" s="38">
        <f t="shared" si="10"/>
        <v>32</v>
      </c>
      <c r="D12" s="38">
        <f t="shared" si="0"/>
        <v>812.8</v>
      </c>
      <c r="E12" s="38">
        <f t="shared" si="1"/>
        <v>0.81279999999999997</v>
      </c>
      <c r="F12" s="38"/>
      <c r="H12" s="37">
        <f t="shared" si="2"/>
        <v>8.1280000000000001</v>
      </c>
      <c r="I12" s="37">
        <f t="shared" si="3"/>
        <v>6.0959999999999992</v>
      </c>
      <c r="J12" s="37">
        <f t="shared" si="4"/>
        <v>12.191999999999998</v>
      </c>
      <c r="K12" s="37">
        <f t="shared" si="5"/>
        <v>8.1280000000000001</v>
      </c>
      <c r="M12" s="39">
        <f t="shared" si="6"/>
        <v>0.01</v>
      </c>
      <c r="N12" s="39">
        <f t="shared" si="7"/>
        <v>7.4999999999999997E-3</v>
      </c>
      <c r="O12" s="39">
        <f t="shared" si="8"/>
        <v>1.4999999999999999E-2</v>
      </c>
      <c r="P12" s="39">
        <f t="shared" si="9"/>
        <v>0.01</v>
      </c>
      <c r="S12" s="35"/>
      <c r="T12" s="36"/>
    </row>
    <row r="13" spans="1:21" x14ac:dyDescent="0.2">
      <c r="C13" s="38">
        <f t="shared" si="10"/>
        <v>34</v>
      </c>
      <c r="D13" s="38">
        <f t="shared" si="0"/>
        <v>863.59999999999991</v>
      </c>
      <c r="E13" s="38">
        <f t="shared" si="1"/>
        <v>0.86359999999999992</v>
      </c>
      <c r="F13" s="38"/>
      <c r="H13" s="37">
        <f t="shared" si="2"/>
        <v>8.6359999999999992</v>
      </c>
      <c r="I13" s="37">
        <f t="shared" si="3"/>
        <v>6.4769999999999994</v>
      </c>
      <c r="J13" s="37">
        <f t="shared" si="4"/>
        <v>12.953999999999999</v>
      </c>
      <c r="K13" s="37">
        <f t="shared" si="5"/>
        <v>8.6359999999999992</v>
      </c>
      <c r="L13" s="35"/>
      <c r="M13" s="39">
        <f t="shared" si="6"/>
        <v>0.01</v>
      </c>
      <c r="N13" s="39">
        <f t="shared" si="7"/>
        <v>7.4999999999999997E-3</v>
      </c>
      <c r="O13" s="39">
        <f t="shared" si="8"/>
        <v>1.4999999999999999E-2</v>
      </c>
      <c r="P13" s="39">
        <f t="shared" si="9"/>
        <v>0.01</v>
      </c>
      <c r="S13" s="35"/>
      <c r="T13" s="36"/>
    </row>
    <row r="14" spans="1:21" x14ac:dyDescent="0.2">
      <c r="C14" s="38">
        <f t="shared" si="10"/>
        <v>36</v>
      </c>
      <c r="D14" s="38">
        <f t="shared" si="0"/>
        <v>914.4</v>
      </c>
      <c r="E14" s="38">
        <f t="shared" si="1"/>
        <v>0.91439999999999999</v>
      </c>
      <c r="F14" s="38"/>
      <c r="H14" s="37">
        <f t="shared" si="2"/>
        <v>9.1440000000000001</v>
      </c>
      <c r="I14" s="37">
        <f t="shared" si="3"/>
        <v>6.8579999999999997</v>
      </c>
      <c r="J14" s="37">
        <f t="shared" si="4"/>
        <v>13.715999999999999</v>
      </c>
      <c r="K14" s="37">
        <f t="shared" si="5"/>
        <v>9.1440000000000001</v>
      </c>
      <c r="L14" s="35"/>
      <c r="M14" s="39">
        <f t="shared" si="6"/>
        <v>0.01</v>
      </c>
      <c r="N14" s="39">
        <f t="shared" si="7"/>
        <v>7.4999999999999997E-3</v>
      </c>
      <c r="O14" s="39">
        <f t="shared" si="8"/>
        <v>1.4999999999999999E-2</v>
      </c>
      <c r="P14" s="39">
        <f t="shared" si="9"/>
        <v>0.01</v>
      </c>
      <c r="S14" s="35"/>
      <c r="T14" s="36"/>
    </row>
    <row r="15" spans="1:21" x14ac:dyDescent="0.2">
      <c r="C15" s="38">
        <f t="shared" si="10"/>
        <v>38</v>
      </c>
      <c r="D15" s="38">
        <f t="shared" si="0"/>
        <v>965.19999999999993</v>
      </c>
      <c r="E15" s="38">
        <f t="shared" si="1"/>
        <v>0.96519999999999995</v>
      </c>
      <c r="F15" s="38"/>
      <c r="H15" s="37">
        <f t="shared" si="2"/>
        <v>9.6519999999999992</v>
      </c>
      <c r="I15" s="37">
        <f t="shared" si="3"/>
        <v>7.238999999999999</v>
      </c>
      <c r="J15" s="37">
        <f t="shared" si="4"/>
        <v>14.477999999999998</v>
      </c>
      <c r="K15" s="37">
        <f t="shared" si="5"/>
        <v>9.6519999999999992</v>
      </c>
      <c r="L15" s="35"/>
      <c r="M15" s="39">
        <f t="shared" si="6"/>
        <v>0.01</v>
      </c>
      <c r="N15" s="39">
        <f t="shared" si="7"/>
        <v>7.4999999999999997E-3</v>
      </c>
      <c r="O15" s="39">
        <f t="shared" si="8"/>
        <v>1.4999999999999999E-2</v>
      </c>
      <c r="P15" s="39">
        <f t="shared" si="9"/>
        <v>0.01</v>
      </c>
      <c r="S15" s="35"/>
      <c r="T15" s="36"/>
    </row>
    <row r="16" spans="1:21" x14ac:dyDescent="0.2">
      <c r="C16" s="38">
        <f t="shared" si="10"/>
        <v>40</v>
      </c>
      <c r="D16" s="38">
        <f t="shared" si="0"/>
        <v>1016</v>
      </c>
      <c r="E16" s="38">
        <f t="shared" si="1"/>
        <v>1.016</v>
      </c>
      <c r="F16" s="38"/>
      <c r="H16" s="37">
        <f t="shared" si="2"/>
        <v>10</v>
      </c>
      <c r="I16" s="37">
        <f t="shared" si="3"/>
        <v>7.62</v>
      </c>
      <c r="J16" s="37">
        <f t="shared" si="4"/>
        <v>15</v>
      </c>
      <c r="K16" s="37">
        <f t="shared" si="5"/>
        <v>10.16</v>
      </c>
      <c r="L16" s="35"/>
      <c r="M16" s="39">
        <f t="shared" si="6"/>
        <v>9.8425196850393699E-3</v>
      </c>
      <c r="N16" s="39">
        <f t="shared" si="7"/>
        <v>7.4999999999999997E-3</v>
      </c>
      <c r="O16" s="39">
        <f t="shared" si="8"/>
        <v>1.4763779527559055E-2</v>
      </c>
      <c r="P16" s="39">
        <f t="shared" si="9"/>
        <v>0.01</v>
      </c>
      <c r="S16" s="35"/>
      <c r="T16" s="36"/>
    </row>
    <row r="17" spans="3:20" x14ac:dyDescent="0.2">
      <c r="C17" s="38">
        <f t="shared" si="10"/>
        <v>42</v>
      </c>
      <c r="D17" s="38">
        <f t="shared" si="0"/>
        <v>1066.8</v>
      </c>
      <c r="E17" s="38">
        <f t="shared" si="1"/>
        <v>1.0668</v>
      </c>
      <c r="F17" s="38"/>
      <c r="H17" s="37">
        <f t="shared" si="2"/>
        <v>10</v>
      </c>
      <c r="I17" s="37">
        <f t="shared" si="3"/>
        <v>8</v>
      </c>
      <c r="J17" s="37">
        <f t="shared" si="4"/>
        <v>15</v>
      </c>
      <c r="K17" s="37">
        <f t="shared" si="5"/>
        <v>10.667999999999999</v>
      </c>
      <c r="L17" s="35"/>
      <c r="M17" s="39">
        <f t="shared" si="6"/>
        <v>9.3738282714660674E-3</v>
      </c>
      <c r="N17" s="39">
        <f t="shared" si="7"/>
        <v>7.4990626171728535E-3</v>
      </c>
      <c r="O17" s="39">
        <f t="shared" si="8"/>
        <v>1.40607424071991E-2</v>
      </c>
      <c r="P17" s="39">
        <f t="shared" si="9"/>
        <v>0.01</v>
      </c>
      <c r="S17" s="35"/>
      <c r="T17" s="36"/>
    </row>
    <row r="18" spans="3:20" x14ac:dyDescent="0.2">
      <c r="C18" s="38">
        <f t="shared" si="10"/>
        <v>44</v>
      </c>
      <c r="D18" s="38">
        <f t="shared" si="0"/>
        <v>1117.5999999999999</v>
      </c>
      <c r="E18" s="38">
        <f t="shared" si="1"/>
        <v>1.1175999999999999</v>
      </c>
      <c r="F18" s="38"/>
      <c r="H18" s="37">
        <f t="shared" si="2"/>
        <v>10</v>
      </c>
      <c r="I18" s="37">
        <f t="shared" si="3"/>
        <v>8</v>
      </c>
      <c r="J18" s="37">
        <f t="shared" si="4"/>
        <v>15</v>
      </c>
      <c r="K18" s="37">
        <f t="shared" si="5"/>
        <v>11.176</v>
      </c>
      <c r="M18" s="39">
        <f t="shared" si="6"/>
        <v>8.94774516821761E-3</v>
      </c>
      <c r="N18" s="39">
        <f t="shared" si="7"/>
        <v>7.1581961345740883E-3</v>
      </c>
      <c r="O18" s="39">
        <f t="shared" si="8"/>
        <v>1.3421617752326415E-2</v>
      </c>
      <c r="P18" s="39">
        <f t="shared" si="9"/>
        <v>0.01</v>
      </c>
      <c r="S18" s="35"/>
      <c r="T18" s="36"/>
    </row>
    <row r="19" spans="3:20" x14ac:dyDescent="0.2">
      <c r="C19" s="38">
        <f t="shared" si="10"/>
        <v>46</v>
      </c>
      <c r="D19" s="38">
        <f t="shared" si="0"/>
        <v>1168.3999999999999</v>
      </c>
      <c r="E19" s="38">
        <f t="shared" si="1"/>
        <v>1.1683999999999999</v>
      </c>
      <c r="F19" s="38"/>
      <c r="H19" s="37">
        <f t="shared" si="2"/>
        <v>10</v>
      </c>
      <c r="I19" s="37">
        <f t="shared" si="3"/>
        <v>8</v>
      </c>
      <c r="J19" s="37">
        <f t="shared" si="4"/>
        <v>15</v>
      </c>
      <c r="K19" s="37">
        <f t="shared" si="5"/>
        <v>11.683999999999999</v>
      </c>
      <c r="M19" s="39">
        <f t="shared" si="6"/>
        <v>8.5587127695994532E-3</v>
      </c>
      <c r="N19" s="39">
        <f t="shared" si="7"/>
        <v>6.8469702156795627E-3</v>
      </c>
      <c r="O19" s="39">
        <f t="shared" si="8"/>
        <v>1.283806915439918E-2</v>
      </c>
      <c r="P19" s="39">
        <f t="shared" si="9"/>
        <v>0.01</v>
      </c>
      <c r="S19" s="35"/>
      <c r="T19" s="36"/>
    </row>
    <row r="20" spans="3:20" x14ac:dyDescent="0.2">
      <c r="C20" s="38">
        <f>C19+2</f>
        <v>48</v>
      </c>
      <c r="D20" s="38">
        <f t="shared" si="0"/>
        <v>1219.1999999999998</v>
      </c>
      <c r="E20" s="38">
        <f t="shared" si="1"/>
        <v>1.2191999999999998</v>
      </c>
      <c r="F20" s="38"/>
      <c r="H20" s="37">
        <f t="shared" si="2"/>
        <v>10</v>
      </c>
      <c r="I20" s="37">
        <f t="shared" si="3"/>
        <v>8</v>
      </c>
      <c r="J20" s="37">
        <f t="shared" si="4"/>
        <v>15</v>
      </c>
      <c r="K20" s="37">
        <f t="shared" si="5"/>
        <v>12.191999999999998</v>
      </c>
      <c r="M20" s="39">
        <f t="shared" si="6"/>
        <v>8.20209973753281E-3</v>
      </c>
      <c r="N20" s="39">
        <f t="shared" si="7"/>
        <v>6.5616797900262475E-3</v>
      </c>
      <c r="O20" s="39">
        <f t="shared" si="8"/>
        <v>1.2303149606299215E-2</v>
      </c>
      <c r="P20" s="39">
        <f t="shared" si="9"/>
        <v>0.01</v>
      </c>
      <c r="S20" s="35"/>
      <c r="T20" s="36"/>
    </row>
    <row r="21" spans="3:20" x14ac:dyDescent="0.2">
      <c r="C21" s="38">
        <f t="shared" ref="C21:C28" si="11">C20+4</f>
        <v>52</v>
      </c>
      <c r="D21" s="38">
        <f t="shared" si="0"/>
        <v>1320.8</v>
      </c>
      <c r="E21" s="38">
        <f t="shared" si="1"/>
        <v>1.3208</v>
      </c>
      <c r="F21" s="38"/>
      <c r="H21" s="37">
        <f t="shared" si="2"/>
        <v>10</v>
      </c>
      <c r="I21" s="37">
        <f t="shared" si="3"/>
        <v>8</v>
      </c>
      <c r="J21" s="37">
        <f t="shared" si="4"/>
        <v>15</v>
      </c>
      <c r="K21" s="37">
        <f t="shared" si="5"/>
        <v>13</v>
      </c>
      <c r="M21" s="39">
        <f t="shared" si="6"/>
        <v>7.5711689884918236E-3</v>
      </c>
      <c r="N21" s="39">
        <f t="shared" si="7"/>
        <v>6.0569351907934586E-3</v>
      </c>
      <c r="O21" s="39">
        <f t="shared" si="8"/>
        <v>1.1356753482737736E-2</v>
      </c>
      <c r="P21" s="39">
        <f t="shared" si="9"/>
        <v>9.8425196850393699E-3</v>
      </c>
      <c r="S21" s="35"/>
      <c r="T21" s="36"/>
    </row>
    <row r="22" spans="3:20" x14ac:dyDescent="0.2">
      <c r="C22" s="38">
        <f t="shared" si="11"/>
        <v>56</v>
      </c>
      <c r="D22" s="38">
        <f t="shared" si="0"/>
        <v>1422.3999999999999</v>
      </c>
      <c r="E22" s="38">
        <f t="shared" si="1"/>
        <v>1.4223999999999999</v>
      </c>
      <c r="F22" s="38"/>
      <c r="H22" s="37" t="str">
        <f t="shared" si="2"/>
        <v>As agreed</v>
      </c>
      <c r="I22" s="37" t="str">
        <f t="shared" si="3"/>
        <v>As agreed</v>
      </c>
      <c r="J22" s="37" t="str">
        <f t="shared" si="4"/>
        <v>As agreed</v>
      </c>
      <c r="K22" s="37" t="str">
        <f t="shared" si="5"/>
        <v>As agreed</v>
      </c>
      <c r="S22" s="35"/>
      <c r="T22" s="36"/>
    </row>
    <row r="23" spans="3:20" x14ac:dyDescent="0.2">
      <c r="C23" s="38">
        <f t="shared" si="11"/>
        <v>60</v>
      </c>
      <c r="D23" s="38">
        <f t="shared" si="0"/>
        <v>1524</v>
      </c>
      <c r="E23" s="38">
        <f t="shared" si="1"/>
        <v>1.524</v>
      </c>
      <c r="F23" s="38"/>
      <c r="H23" s="37" t="str">
        <f t="shared" si="2"/>
        <v>As agreed</v>
      </c>
      <c r="I23" s="37" t="str">
        <f t="shared" si="3"/>
        <v>As agreed</v>
      </c>
      <c r="J23" s="37" t="str">
        <f t="shared" si="4"/>
        <v>As agreed</v>
      </c>
      <c r="K23" s="37" t="str">
        <f t="shared" si="5"/>
        <v>As agreed</v>
      </c>
      <c r="S23" s="35"/>
      <c r="T23" s="36"/>
    </row>
    <row r="24" spans="3:20" x14ac:dyDescent="0.2">
      <c r="C24" s="38">
        <f t="shared" si="11"/>
        <v>64</v>
      </c>
      <c r="D24" s="38">
        <f t="shared" si="0"/>
        <v>1625.6</v>
      </c>
      <c r="E24" s="38">
        <f t="shared" si="1"/>
        <v>1.6255999999999999</v>
      </c>
      <c r="F24" s="38"/>
      <c r="H24" s="37" t="str">
        <f t="shared" si="2"/>
        <v>As agreed</v>
      </c>
      <c r="I24" s="37" t="str">
        <f t="shared" si="3"/>
        <v>As agreed</v>
      </c>
      <c r="J24" s="37" t="str">
        <f t="shared" si="4"/>
        <v>As agreed</v>
      </c>
      <c r="K24" s="37" t="str">
        <f t="shared" si="5"/>
        <v>As agreed</v>
      </c>
      <c r="S24" s="35"/>
      <c r="T24" s="36"/>
    </row>
    <row r="25" spans="3:20" x14ac:dyDescent="0.2">
      <c r="C25" s="38">
        <f t="shared" si="11"/>
        <v>68</v>
      </c>
      <c r="D25" s="38">
        <f t="shared" si="0"/>
        <v>1727.1999999999998</v>
      </c>
      <c r="E25" s="38">
        <f t="shared" si="1"/>
        <v>1.7271999999999998</v>
      </c>
      <c r="F25" s="38"/>
      <c r="H25" s="37" t="str">
        <f t="shared" si="2"/>
        <v>As agreed</v>
      </c>
      <c r="I25" s="37" t="str">
        <f t="shared" si="3"/>
        <v>As agreed</v>
      </c>
      <c r="J25" s="37" t="str">
        <f t="shared" si="4"/>
        <v>As agreed</v>
      </c>
      <c r="K25" s="37" t="str">
        <f t="shared" si="5"/>
        <v>As agreed</v>
      </c>
      <c r="S25" s="35"/>
      <c r="T25" s="36"/>
    </row>
    <row r="26" spans="3:20" x14ac:dyDescent="0.2">
      <c r="C26" s="38">
        <f t="shared" si="11"/>
        <v>72</v>
      </c>
      <c r="D26" s="38">
        <f t="shared" si="0"/>
        <v>1828.8</v>
      </c>
      <c r="E26" s="38">
        <f t="shared" si="1"/>
        <v>1.8288</v>
      </c>
      <c r="F26" s="38"/>
      <c r="H26" s="37" t="str">
        <f t="shared" si="2"/>
        <v>As agreed</v>
      </c>
      <c r="I26" s="37" t="str">
        <f t="shared" si="3"/>
        <v>As agreed</v>
      </c>
      <c r="J26" s="37" t="str">
        <f t="shared" si="4"/>
        <v>As agreed</v>
      </c>
      <c r="K26" s="37" t="str">
        <f t="shared" si="5"/>
        <v>As agreed</v>
      </c>
      <c r="S26" s="35"/>
      <c r="T26" s="36"/>
    </row>
    <row r="27" spans="3:20" x14ac:dyDescent="0.2">
      <c r="C27" s="38">
        <f t="shared" si="11"/>
        <v>76</v>
      </c>
      <c r="D27" s="38">
        <f t="shared" si="0"/>
        <v>1930.3999999999999</v>
      </c>
      <c r="E27" s="38">
        <f t="shared" si="1"/>
        <v>1.9303999999999999</v>
      </c>
      <c r="F27" s="38"/>
      <c r="H27" s="37" t="str">
        <f t="shared" si="2"/>
        <v>As agreed</v>
      </c>
      <c r="I27" s="37" t="str">
        <f t="shared" si="3"/>
        <v>As agreed</v>
      </c>
      <c r="J27" s="37" t="str">
        <f t="shared" si="4"/>
        <v>As agreed</v>
      </c>
      <c r="K27" s="37" t="str">
        <f t="shared" si="5"/>
        <v>As agreed</v>
      </c>
      <c r="S27" s="35"/>
      <c r="T27" s="36"/>
    </row>
    <row r="28" spans="3:20" x14ac:dyDescent="0.2">
      <c r="C28" s="38">
        <f t="shared" si="11"/>
        <v>80</v>
      </c>
      <c r="D28" s="38">
        <f t="shared" si="0"/>
        <v>2032</v>
      </c>
      <c r="E28" s="38">
        <f t="shared" si="1"/>
        <v>2.032</v>
      </c>
      <c r="F28" s="38"/>
      <c r="H28" s="37" t="str">
        <f t="shared" si="2"/>
        <v>As agreed</v>
      </c>
      <c r="I28" s="37" t="str">
        <f t="shared" si="3"/>
        <v>As agreed</v>
      </c>
      <c r="J28" s="37" t="str">
        <f t="shared" si="4"/>
        <v>As agreed</v>
      </c>
      <c r="K28" s="37" t="str">
        <f t="shared" si="5"/>
        <v>As agreed</v>
      </c>
      <c r="S28" s="35"/>
      <c r="T28" s="36"/>
    </row>
    <row r="29" spans="3:20" x14ac:dyDescent="0.2">
      <c r="S29" s="35"/>
      <c r="T29" s="36"/>
    </row>
    <row r="30" spans="3:20" x14ac:dyDescent="0.2">
      <c r="S30" s="35"/>
      <c r="T30" s="36"/>
    </row>
    <row r="31" spans="3:20" x14ac:dyDescent="0.2">
      <c r="S31" s="35"/>
      <c r="T31" s="36"/>
    </row>
    <row r="32" spans="3:20" x14ac:dyDescent="0.2">
      <c r="S32" s="35"/>
      <c r="T32" s="36"/>
    </row>
    <row r="33" spans="19:20" x14ac:dyDescent="0.2">
      <c r="S33" s="35"/>
      <c r="T33" s="36"/>
    </row>
    <row r="34" spans="19:20" x14ac:dyDescent="0.2">
      <c r="S34" s="35"/>
      <c r="T34" s="36"/>
    </row>
    <row r="35" spans="19:20" x14ac:dyDescent="0.2">
      <c r="S35" s="35"/>
      <c r="T35" s="36"/>
    </row>
    <row r="36" spans="19:20" x14ac:dyDescent="0.2">
      <c r="S36" s="35"/>
      <c r="T36" s="36"/>
    </row>
    <row r="37" spans="19:20" x14ac:dyDescent="0.2">
      <c r="S37" s="35"/>
      <c r="T37" s="36"/>
    </row>
    <row r="38" spans="19:20" x14ac:dyDescent="0.2">
      <c r="S38" s="35"/>
      <c r="T38" s="36"/>
    </row>
    <row r="39" spans="19:20" x14ac:dyDescent="0.2">
      <c r="S39" s="35"/>
      <c r="T39" s="36"/>
    </row>
    <row r="40" spans="19:20" x14ac:dyDescent="0.2">
      <c r="S40" s="35"/>
      <c r="T40" s="36"/>
    </row>
    <row r="41" spans="19:20" x14ac:dyDescent="0.2">
      <c r="S41" s="35"/>
      <c r="T41" s="36"/>
    </row>
    <row r="42" spans="19:20" x14ac:dyDescent="0.2">
      <c r="S42" s="35"/>
      <c r="T42" s="36"/>
    </row>
    <row r="43" spans="19:20" x14ac:dyDescent="0.2">
      <c r="S43" s="35"/>
      <c r="T43" s="36"/>
    </row>
    <row r="44" spans="19:20" x14ac:dyDescent="0.2">
      <c r="S44" s="35"/>
      <c r="T44" s="36"/>
    </row>
    <row r="45" spans="19:20" x14ac:dyDescent="0.2">
      <c r="S45" s="35"/>
      <c r="T45" s="36"/>
    </row>
    <row r="46" spans="19:20" x14ac:dyDescent="0.2">
      <c r="S46" s="35"/>
      <c r="T46" s="36"/>
    </row>
    <row r="47" spans="19:20" x14ac:dyDescent="0.2">
      <c r="S47" s="35"/>
      <c r="T47" s="36"/>
    </row>
    <row r="48" spans="19:20" x14ac:dyDescent="0.2">
      <c r="S48" s="35"/>
      <c r="T48" s="36"/>
    </row>
    <row r="49" spans="19:20" x14ac:dyDescent="0.2">
      <c r="S49" s="35"/>
      <c r="T49" s="36"/>
    </row>
    <row r="50" spans="19:20" x14ac:dyDescent="0.2">
      <c r="S50" s="35"/>
      <c r="T50" s="36"/>
    </row>
    <row r="51" spans="19:20" x14ac:dyDescent="0.2">
      <c r="S51" s="35"/>
      <c r="T51" s="36"/>
    </row>
    <row r="52" spans="19:20" x14ac:dyDescent="0.2">
      <c r="S52" s="35"/>
      <c r="T52" s="36"/>
    </row>
    <row r="53" spans="19:20" x14ac:dyDescent="0.2">
      <c r="S53" s="35"/>
      <c r="T53" s="36"/>
    </row>
    <row r="54" spans="19:20" x14ac:dyDescent="0.2">
      <c r="S54" s="35"/>
      <c r="T54" s="36"/>
    </row>
    <row r="55" spans="19:20" x14ac:dyDescent="0.2">
      <c r="S55" s="35"/>
      <c r="T55" s="36"/>
    </row>
    <row r="56" spans="19:20" x14ac:dyDescent="0.2">
      <c r="S56" s="35"/>
      <c r="T56" s="36"/>
    </row>
    <row r="57" spans="19:20" x14ac:dyDescent="0.2">
      <c r="S57" s="35"/>
      <c r="T57" s="36"/>
    </row>
    <row r="58" spans="19:20" x14ac:dyDescent="0.2">
      <c r="S58" s="35"/>
      <c r="T58" s="36"/>
    </row>
    <row r="59" spans="19:20" x14ac:dyDescent="0.2">
      <c r="S59" s="35"/>
      <c r="T59" s="36"/>
    </row>
    <row r="60" spans="19:20" x14ac:dyDescent="0.2">
      <c r="S60" s="35"/>
      <c r="T60" s="36"/>
    </row>
    <row r="61" spans="19:20" x14ac:dyDescent="0.2">
      <c r="S61" s="35"/>
      <c r="T61" s="36"/>
    </row>
    <row r="62" spans="19:20" x14ac:dyDescent="0.2">
      <c r="S62" s="35"/>
      <c r="T62" s="36"/>
    </row>
    <row r="63" spans="19:20" x14ac:dyDescent="0.2">
      <c r="S63" s="35"/>
      <c r="T63" s="36"/>
    </row>
    <row r="64" spans="19:20" x14ac:dyDescent="0.2">
      <c r="S64" s="35"/>
      <c r="T64" s="36"/>
    </row>
    <row r="65" spans="19:20" x14ac:dyDescent="0.2">
      <c r="S65" s="35"/>
      <c r="T65" s="36"/>
    </row>
    <row r="66" spans="19:20" x14ac:dyDescent="0.2">
      <c r="S66" s="35"/>
      <c r="T66" s="36"/>
    </row>
    <row r="67" spans="19:20" x14ac:dyDescent="0.2">
      <c r="S67" s="35"/>
      <c r="T67" s="36"/>
    </row>
    <row r="68" spans="19:20" x14ac:dyDescent="0.2">
      <c r="S68" s="35"/>
      <c r="T68" s="36"/>
    </row>
    <row r="69" spans="19:20" x14ac:dyDescent="0.2">
      <c r="S69" s="35"/>
      <c r="T69" s="36"/>
    </row>
    <row r="70" spans="19:20" x14ac:dyDescent="0.2">
      <c r="S70" s="35"/>
      <c r="T70" s="36"/>
    </row>
    <row r="71" spans="19:20" x14ac:dyDescent="0.2">
      <c r="S71" s="35"/>
      <c r="T71" s="36"/>
    </row>
    <row r="72" spans="19:20" x14ac:dyDescent="0.2">
      <c r="S72" s="35"/>
      <c r="T72" s="36"/>
    </row>
    <row r="73" spans="19:20" x14ac:dyDescent="0.2">
      <c r="S73" s="35"/>
      <c r="T73" s="36"/>
    </row>
    <row r="74" spans="19:20" x14ac:dyDescent="0.2">
      <c r="S74" s="35"/>
      <c r="T74" s="36"/>
    </row>
    <row r="75" spans="19:20" x14ac:dyDescent="0.2">
      <c r="S75" s="35"/>
      <c r="T75" s="36"/>
    </row>
    <row r="76" spans="19:20" x14ac:dyDescent="0.2">
      <c r="S76" s="35"/>
      <c r="T76" s="36"/>
    </row>
    <row r="77" spans="19:20" x14ac:dyDescent="0.2">
      <c r="S77" s="35"/>
      <c r="T77" s="36"/>
    </row>
    <row r="78" spans="19:20" x14ac:dyDescent="0.2">
      <c r="S78" s="35"/>
      <c r="T78" s="36"/>
    </row>
    <row r="79" spans="19:20" x14ac:dyDescent="0.2">
      <c r="S79" s="35"/>
      <c r="T79" s="36"/>
    </row>
    <row r="80" spans="19:20" x14ac:dyDescent="0.2">
      <c r="S80" s="35"/>
      <c r="T80" s="36"/>
    </row>
    <row r="81" spans="19:20" x14ac:dyDescent="0.2">
      <c r="S81" s="35"/>
      <c r="T81" s="36"/>
    </row>
    <row r="82" spans="19:20" x14ac:dyDescent="0.2">
      <c r="S82" s="35"/>
      <c r="T82" s="36"/>
    </row>
    <row r="83" spans="19:20" x14ac:dyDescent="0.2">
      <c r="S83" s="35"/>
      <c r="T83" s="36"/>
    </row>
    <row r="84" spans="19:20" x14ac:dyDescent="0.2">
      <c r="S84" s="35"/>
      <c r="T84" s="36"/>
    </row>
    <row r="85" spans="19:20" x14ac:dyDescent="0.2">
      <c r="S85" s="35"/>
      <c r="T85" s="36"/>
    </row>
    <row r="86" spans="19:20" x14ac:dyDescent="0.2">
      <c r="S86" s="35"/>
      <c r="T86" s="36"/>
    </row>
    <row r="87" spans="19:20" x14ac:dyDescent="0.2">
      <c r="S87" s="35"/>
      <c r="T87" s="36"/>
    </row>
    <row r="88" spans="19:20" x14ac:dyDescent="0.2">
      <c r="S88" s="35"/>
      <c r="T88" s="36"/>
    </row>
    <row r="89" spans="19:20" x14ac:dyDescent="0.2">
      <c r="S89" s="35"/>
      <c r="T89" s="36"/>
    </row>
    <row r="90" spans="19:20" x14ac:dyDescent="0.2">
      <c r="S90" s="35"/>
      <c r="T90" s="36"/>
    </row>
    <row r="91" spans="19:20" x14ac:dyDescent="0.2">
      <c r="S91" s="35"/>
      <c r="T91" s="36"/>
    </row>
    <row r="92" spans="19:20" x14ac:dyDescent="0.2">
      <c r="S92" s="35"/>
      <c r="T92" s="36"/>
    </row>
    <row r="93" spans="19:20" x14ac:dyDescent="0.2">
      <c r="S93" s="35"/>
      <c r="T93" s="36"/>
    </row>
    <row r="94" spans="19:20" x14ac:dyDescent="0.2">
      <c r="S94" s="35"/>
      <c r="T94" s="36"/>
    </row>
    <row r="95" spans="19:20" x14ac:dyDescent="0.2">
      <c r="S95" s="35"/>
      <c r="T95" s="36"/>
    </row>
    <row r="96" spans="19:20" x14ac:dyDescent="0.2">
      <c r="S96" s="35"/>
      <c r="T96" s="36"/>
    </row>
    <row r="97" spans="19:20" x14ac:dyDescent="0.2">
      <c r="S97" s="35"/>
      <c r="T97" s="36"/>
    </row>
    <row r="98" spans="19:20" x14ac:dyDescent="0.2">
      <c r="S98" s="35"/>
      <c r="T98" s="36"/>
    </row>
    <row r="99" spans="19:20" x14ac:dyDescent="0.2">
      <c r="S99" s="35"/>
      <c r="T99" s="36"/>
    </row>
    <row r="100" spans="19:20" x14ac:dyDescent="0.2">
      <c r="S100" s="35"/>
      <c r="T100" s="36"/>
    </row>
    <row r="101" spans="19:20" x14ac:dyDescent="0.2">
      <c r="S101" s="35"/>
      <c r="T101" s="36"/>
    </row>
    <row r="102" spans="19:20" x14ac:dyDescent="0.2">
      <c r="S102" s="35"/>
      <c r="T102" s="36"/>
    </row>
    <row r="103" spans="19:20" x14ac:dyDescent="0.2">
      <c r="S103" s="35"/>
      <c r="T103" s="36"/>
    </row>
    <row r="104" spans="19:20" x14ac:dyDescent="0.2">
      <c r="S104" s="35"/>
      <c r="T104" s="36"/>
    </row>
    <row r="105" spans="19:20" x14ac:dyDescent="0.2">
      <c r="S105" s="35"/>
      <c r="T105" s="36"/>
    </row>
    <row r="106" spans="19:20" x14ac:dyDescent="0.2">
      <c r="S106" s="35"/>
      <c r="T106" s="36"/>
    </row>
    <row r="107" spans="19:20" x14ac:dyDescent="0.2">
      <c r="S107" s="35"/>
      <c r="T107" s="36"/>
    </row>
    <row r="108" spans="19:20" x14ac:dyDescent="0.2">
      <c r="S108" s="35"/>
      <c r="T108" s="36"/>
    </row>
    <row r="109" spans="19:20" x14ac:dyDescent="0.2">
      <c r="S109" s="35"/>
      <c r="T109" s="36"/>
    </row>
    <row r="110" spans="19:20" x14ac:dyDescent="0.2">
      <c r="S110" s="35"/>
      <c r="T110" s="36"/>
    </row>
    <row r="111" spans="19:20" x14ac:dyDescent="0.2">
      <c r="S111" s="35"/>
      <c r="T111" s="36"/>
    </row>
    <row r="112" spans="19:20" x14ac:dyDescent="0.2">
      <c r="S112" s="35"/>
      <c r="T112" s="36"/>
    </row>
    <row r="113" spans="19:20" x14ac:dyDescent="0.2">
      <c r="S113" s="35"/>
      <c r="T113" s="36"/>
    </row>
    <row r="114" spans="19:20" x14ac:dyDescent="0.2">
      <c r="S114" s="35"/>
      <c r="T114" s="36"/>
    </row>
    <row r="115" spans="19:20" x14ac:dyDescent="0.2">
      <c r="S115" s="35"/>
      <c r="T115" s="36"/>
    </row>
    <row r="116" spans="19:20" x14ac:dyDescent="0.2">
      <c r="S116" s="35"/>
      <c r="T116" s="36"/>
    </row>
    <row r="117" spans="19:20" x14ac:dyDescent="0.2">
      <c r="S117" s="35"/>
      <c r="T117" s="36"/>
    </row>
    <row r="118" spans="19:20" x14ac:dyDescent="0.2">
      <c r="S118" s="35"/>
      <c r="T118" s="36"/>
    </row>
    <row r="119" spans="19:20" x14ac:dyDescent="0.2">
      <c r="S119" s="35"/>
      <c r="T119" s="36"/>
    </row>
    <row r="120" spans="19:20" x14ac:dyDescent="0.2">
      <c r="S120" s="35"/>
      <c r="T120" s="36"/>
    </row>
    <row r="121" spans="19:20" x14ac:dyDescent="0.2">
      <c r="S121" s="35"/>
      <c r="T121" s="36"/>
    </row>
    <row r="122" spans="19:20" x14ac:dyDescent="0.2">
      <c r="S122" s="35"/>
      <c r="T122" s="36"/>
    </row>
    <row r="123" spans="19:20" x14ac:dyDescent="0.2">
      <c r="S123" s="35"/>
      <c r="T123" s="36"/>
    </row>
    <row r="124" spans="19:20" x14ac:dyDescent="0.2">
      <c r="S124" s="35"/>
      <c r="T124" s="36"/>
    </row>
    <row r="125" spans="19:20" x14ac:dyDescent="0.2">
      <c r="S125" s="35"/>
      <c r="T125" s="36"/>
    </row>
    <row r="126" spans="19:20" x14ac:dyDescent="0.2">
      <c r="S126" s="35"/>
      <c r="T126" s="36"/>
    </row>
    <row r="127" spans="19:20" x14ac:dyDescent="0.2">
      <c r="S127" s="35"/>
      <c r="T127" s="36"/>
    </row>
    <row r="128" spans="19:20" x14ac:dyDescent="0.2">
      <c r="S128" s="35"/>
      <c r="T128" s="36"/>
    </row>
    <row r="129" spans="19:20" x14ac:dyDescent="0.2">
      <c r="S129" s="35"/>
      <c r="T129" s="36"/>
    </row>
    <row r="130" spans="19:20" x14ac:dyDescent="0.2">
      <c r="S130" s="35"/>
      <c r="T130" s="36"/>
    </row>
    <row r="131" spans="19:20" x14ac:dyDescent="0.2">
      <c r="S131" s="35"/>
      <c r="T131" s="36"/>
    </row>
    <row r="132" spans="19:20" x14ac:dyDescent="0.2">
      <c r="S132" s="35"/>
      <c r="T132" s="36"/>
    </row>
    <row r="133" spans="19:20" x14ac:dyDescent="0.2">
      <c r="S133" s="35"/>
      <c r="T133" s="36"/>
    </row>
    <row r="134" spans="19:20" x14ac:dyDescent="0.2">
      <c r="S134" s="35"/>
      <c r="T134" s="36"/>
    </row>
    <row r="135" spans="19:20" x14ac:dyDescent="0.2">
      <c r="S135" s="35"/>
      <c r="T135" s="36"/>
    </row>
    <row r="136" spans="19:20" x14ac:dyDescent="0.2">
      <c r="S136" s="35"/>
      <c r="T136" s="36"/>
    </row>
    <row r="137" spans="19:20" x14ac:dyDescent="0.2">
      <c r="S137" s="35"/>
      <c r="T137" s="36"/>
    </row>
    <row r="138" spans="19:20" x14ac:dyDescent="0.2">
      <c r="S138" s="35"/>
      <c r="T138" s="36"/>
    </row>
    <row r="139" spans="19:20" x14ac:dyDescent="0.2">
      <c r="S139" s="35"/>
      <c r="T139" s="36"/>
    </row>
    <row r="140" spans="19:20" x14ac:dyDescent="0.2">
      <c r="S140" s="35"/>
      <c r="T140" s="36"/>
    </row>
    <row r="141" spans="19:20" x14ac:dyDescent="0.2">
      <c r="S141" s="35"/>
      <c r="T141" s="36"/>
    </row>
    <row r="142" spans="19:20" x14ac:dyDescent="0.2">
      <c r="S142" s="35"/>
      <c r="T142" s="36"/>
    </row>
    <row r="143" spans="19:20" x14ac:dyDescent="0.2">
      <c r="S143" s="35"/>
      <c r="T143" s="36"/>
    </row>
    <row r="144" spans="19:20" x14ac:dyDescent="0.2">
      <c r="S144" s="35"/>
      <c r="T144" s="36"/>
    </row>
    <row r="145" spans="19:20" x14ac:dyDescent="0.2">
      <c r="S145" s="35"/>
      <c r="T145" s="36"/>
    </row>
    <row r="146" spans="19:20" x14ac:dyDescent="0.2">
      <c r="S146" s="35"/>
      <c r="T146" s="36"/>
    </row>
    <row r="147" spans="19:20" x14ac:dyDescent="0.2">
      <c r="S147" s="35"/>
      <c r="T147" s="36"/>
    </row>
    <row r="148" spans="19:20" x14ac:dyDescent="0.2">
      <c r="S148" s="35"/>
      <c r="T148" s="36"/>
    </row>
    <row r="149" spans="19:20" x14ac:dyDescent="0.2">
      <c r="S149" s="35"/>
      <c r="T149" s="36"/>
    </row>
    <row r="150" spans="19:20" x14ac:dyDescent="0.2">
      <c r="S150" s="35"/>
      <c r="T150" s="36"/>
    </row>
    <row r="151" spans="19:20" x14ac:dyDescent="0.2">
      <c r="S151" s="35"/>
      <c r="T151" s="36"/>
    </row>
    <row r="152" spans="19:20" x14ac:dyDescent="0.2">
      <c r="S152" s="35"/>
      <c r="T152" s="36"/>
    </row>
    <row r="153" spans="19:20" x14ac:dyDescent="0.2">
      <c r="S153" s="35"/>
      <c r="T153" s="36"/>
    </row>
    <row r="154" spans="19:20" x14ac:dyDescent="0.2">
      <c r="S154" s="35"/>
      <c r="T154" s="36"/>
    </row>
    <row r="155" spans="19:20" x14ac:dyDescent="0.2">
      <c r="S155" s="35"/>
      <c r="T155" s="36"/>
    </row>
    <row r="156" spans="19:20" x14ac:dyDescent="0.2">
      <c r="S156" s="35"/>
      <c r="T156" s="36"/>
    </row>
    <row r="157" spans="19:20" x14ac:dyDescent="0.2">
      <c r="S157" s="35"/>
      <c r="T157" s="36"/>
    </row>
    <row r="158" spans="19:20" x14ac:dyDescent="0.2">
      <c r="S158" s="35"/>
      <c r="T158" s="36"/>
    </row>
    <row r="159" spans="19:20" x14ac:dyDescent="0.2">
      <c r="S159" s="35"/>
      <c r="T159" s="36"/>
    </row>
    <row r="160" spans="19:20" x14ac:dyDescent="0.2">
      <c r="S160" s="35"/>
      <c r="T160" s="36"/>
    </row>
    <row r="161" spans="19:20" x14ac:dyDescent="0.2">
      <c r="S161" s="35"/>
      <c r="T161" s="36"/>
    </row>
    <row r="162" spans="19:20" x14ac:dyDescent="0.2">
      <c r="S162" s="35"/>
      <c r="T162" s="36"/>
    </row>
    <row r="163" spans="19:20" x14ac:dyDescent="0.2">
      <c r="S163" s="35"/>
      <c r="T163" s="36"/>
    </row>
    <row r="164" spans="19:20" x14ac:dyDescent="0.2">
      <c r="S164" s="35"/>
      <c r="T164" s="36"/>
    </row>
    <row r="165" spans="19:20" x14ac:dyDescent="0.2">
      <c r="S165" s="35"/>
      <c r="T165" s="36"/>
    </row>
    <row r="166" spans="19:20" x14ac:dyDescent="0.2">
      <c r="S166" s="35"/>
      <c r="T166" s="36"/>
    </row>
    <row r="167" spans="19:20" x14ac:dyDescent="0.2">
      <c r="S167" s="35"/>
      <c r="T167" s="36"/>
    </row>
    <row r="168" spans="19:20" x14ac:dyDescent="0.2">
      <c r="S168" s="35"/>
      <c r="T168" s="36"/>
    </row>
    <row r="169" spans="19:20" x14ac:dyDescent="0.2">
      <c r="S169" s="35"/>
      <c r="T169" s="36"/>
    </row>
    <row r="170" spans="19:20" x14ac:dyDescent="0.2">
      <c r="S170" s="35"/>
      <c r="T170" s="36"/>
    </row>
    <row r="171" spans="19:20" x14ac:dyDescent="0.2">
      <c r="S171" s="35"/>
      <c r="T171" s="36"/>
    </row>
    <row r="172" spans="19:20" x14ac:dyDescent="0.2">
      <c r="S172" s="35"/>
      <c r="T172" s="36"/>
    </row>
    <row r="173" spans="19:20" x14ac:dyDescent="0.2">
      <c r="S173" s="35"/>
      <c r="T173" s="36"/>
    </row>
    <row r="174" spans="19:20" x14ac:dyDescent="0.2">
      <c r="S174" s="35"/>
      <c r="T174" s="36"/>
    </row>
    <row r="175" spans="19:20" x14ac:dyDescent="0.2">
      <c r="S175" s="35"/>
      <c r="T175" s="36"/>
    </row>
    <row r="176" spans="19:20" x14ac:dyDescent="0.2">
      <c r="S176" s="35"/>
      <c r="T176" s="36"/>
    </row>
    <row r="177" spans="19:20" x14ac:dyDescent="0.2">
      <c r="S177" s="35"/>
      <c r="T177" s="36"/>
    </row>
    <row r="178" spans="19:20" x14ac:dyDescent="0.2">
      <c r="S178" s="35"/>
      <c r="T178" s="36"/>
    </row>
    <row r="179" spans="19:20" x14ac:dyDescent="0.2">
      <c r="S179" s="35"/>
      <c r="T179" s="36"/>
    </row>
    <row r="180" spans="19:20" x14ac:dyDescent="0.2">
      <c r="S180" s="35"/>
      <c r="T180" s="36"/>
    </row>
    <row r="181" spans="19:20" x14ac:dyDescent="0.2">
      <c r="S181" s="35"/>
      <c r="T181" s="36"/>
    </row>
    <row r="182" spans="19:20" x14ac:dyDescent="0.2">
      <c r="S182" s="35"/>
      <c r="T182" s="36"/>
    </row>
    <row r="183" spans="19:20" x14ac:dyDescent="0.2">
      <c r="S183" s="35"/>
      <c r="T183" s="36"/>
    </row>
    <row r="184" spans="19:20" x14ac:dyDescent="0.2">
      <c r="S184" s="35"/>
      <c r="T184" s="36"/>
    </row>
    <row r="185" spans="19:20" x14ac:dyDescent="0.2">
      <c r="S185" s="35"/>
      <c r="T185" s="36"/>
    </row>
    <row r="186" spans="19:20" x14ac:dyDescent="0.2">
      <c r="S186" s="35"/>
      <c r="T186" s="36"/>
    </row>
    <row r="187" spans="19:20" x14ac:dyDescent="0.2">
      <c r="S187" s="35"/>
      <c r="T187" s="36"/>
    </row>
    <row r="188" spans="19:20" x14ac:dyDescent="0.2">
      <c r="S188" s="35"/>
      <c r="T188" s="36"/>
    </row>
    <row r="189" spans="19:20" x14ac:dyDescent="0.2">
      <c r="S189" s="35"/>
      <c r="T189" s="36"/>
    </row>
    <row r="190" spans="19:20" x14ac:dyDescent="0.2">
      <c r="S190" s="35"/>
      <c r="T190" s="36"/>
    </row>
    <row r="191" spans="19:20" x14ac:dyDescent="0.2">
      <c r="S191" s="35"/>
      <c r="T191" s="36"/>
    </row>
    <row r="192" spans="19:20" x14ac:dyDescent="0.2">
      <c r="S192" s="35"/>
      <c r="T192" s="36"/>
    </row>
    <row r="193" spans="19:20" x14ac:dyDescent="0.2">
      <c r="S193" s="35"/>
      <c r="T193" s="36"/>
    </row>
    <row r="194" spans="19:20" x14ac:dyDescent="0.2">
      <c r="S194" s="35"/>
      <c r="T194" s="36"/>
    </row>
    <row r="195" spans="19:20" x14ac:dyDescent="0.2">
      <c r="S195" s="35"/>
      <c r="T195" s="36"/>
    </row>
    <row r="196" spans="19:20" x14ac:dyDescent="0.2">
      <c r="S196" s="35"/>
      <c r="T196" s="36"/>
    </row>
    <row r="197" spans="19:20" x14ac:dyDescent="0.2">
      <c r="S197" s="35"/>
      <c r="T197" s="36"/>
    </row>
    <row r="198" spans="19:20" x14ac:dyDescent="0.2">
      <c r="S198" s="35"/>
      <c r="T198" s="36"/>
    </row>
    <row r="199" spans="19:20" x14ac:dyDescent="0.2">
      <c r="S199" s="35"/>
      <c r="T199" s="36"/>
    </row>
    <row r="200" spans="19:20" x14ac:dyDescent="0.2">
      <c r="S200" s="35"/>
      <c r="T200" s="36"/>
    </row>
    <row r="201" spans="19:20" x14ac:dyDescent="0.2">
      <c r="S201" s="35"/>
      <c r="T201" s="36"/>
    </row>
    <row r="202" spans="19:20" x14ac:dyDescent="0.2">
      <c r="S202" s="35"/>
      <c r="T202" s="36"/>
    </row>
    <row r="203" spans="19:20" x14ac:dyDescent="0.2">
      <c r="S203" s="35"/>
      <c r="T203" s="36"/>
    </row>
    <row r="204" spans="19:20" x14ac:dyDescent="0.2">
      <c r="S204" s="35"/>
      <c r="T204" s="36"/>
    </row>
    <row r="205" spans="19:20" x14ac:dyDescent="0.2">
      <c r="S205" s="35"/>
      <c r="T205" s="36"/>
    </row>
    <row r="206" spans="19:20" x14ac:dyDescent="0.2">
      <c r="S206" s="35"/>
      <c r="T206" s="36"/>
    </row>
    <row r="207" spans="19:20" x14ac:dyDescent="0.2">
      <c r="S207" s="35"/>
      <c r="T207" s="36"/>
    </row>
    <row r="208" spans="19:20" x14ac:dyDescent="0.2">
      <c r="S208" s="35"/>
      <c r="T208" s="36"/>
    </row>
    <row r="209" spans="19:20" x14ac:dyDescent="0.2">
      <c r="S209" s="35"/>
      <c r="T209" s="36"/>
    </row>
    <row r="210" spans="19:20" x14ac:dyDescent="0.2">
      <c r="S210" s="35"/>
      <c r="T210" s="36"/>
    </row>
    <row r="211" spans="19:20" x14ac:dyDescent="0.2">
      <c r="S211" s="35"/>
      <c r="T211" s="36"/>
    </row>
    <row r="212" spans="19:20" x14ac:dyDescent="0.2">
      <c r="S212" s="35"/>
      <c r="T212" s="36"/>
    </row>
    <row r="213" spans="19:20" x14ac:dyDescent="0.2">
      <c r="S213" s="35"/>
      <c r="T213" s="36"/>
    </row>
    <row r="214" spans="19:20" x14ac:dyDescent="0.2">
      <c r="S214" s="35"/>
      <c r="T214" s="36"/>
    </row>
    <row r="215" spans="19:20" x14ac:dyDescent="0.2">
      <c r="S215" s="35"/>
      <c r="T215" s="36"/>
    </row>
    <row r="216" spans="19:20" x14ac:dyDescent="0.2">
      <c r="S216" s="35"/>
      <c r="T216" s="36"/>
    </row>
    <row r="217" spans="19:20" x14ac:dyDescent="0.2">
      <c r="S217" s="35"/>
      <c r="T217" s="36"/>
    </row>
    <row r="218" spans="19:20" x14ac:dyDescent="0.2">
      <c r="S218" s="35"/>
      <c r="T218" s="36"/>
    </row>
    <row r="219" spans="19:20" x14ac:dyDescent="0.2">
      <c r="S219" s="35"/>
      <c r="T219" s="36"/>
    </row>
    <row r="220" spans="19:20" x14ac:dyDescent="0.2">
      <c r="S220" s="35"/>
      <c r="T220" s="36"/>
    </row>
    <row r="221" spans="19:20" x14ac:dyDescent="0.2">
      <c r="S221" s="35"/>
      <c r="T221" s="36"/>
    </row>
    <row r="222" spans="19:20" x14ac:dyDescent="0.2">
      <c r="S222" s="35"/>
      <c r="T222" s="36"/>
    </row>
    <row r="223" spans="19:20" x14ac:dyDescent="0.2">
      <c r="S223" s="35"/>
      <c r="T223" s="36"/>
    </row>
    <row r="224" spans="19:20" x14ac:dyDescent="0.2">
      <c r="S224" s="35"/>
      <c r="T224" s="36"/>
    </row>
    <row r="225" spans="19:20" x14ac:dyDescent="0.2">
      <c r="S225" s="35"/>
      <c r="T225" s="36"/>
    </row>
    <row r="226" spans="19:20" x14ac:dyDescent="0.2">
      <c r="S226" s="35"/>
      <c r="T226" s="36"/>
    </row>
    <row r="227" spans="19:20" x14ac:dyDescent="0.2">
      <c r="S227" s="35"/>
      <c r="T227" s="36"/>
    </row>
    <row r="228" spans="19:20" x14ac:dyDescent="0.2">
      <c r="S228" s="35"/>
      <c r="T228" s="36"/>
    </row>
    <row r="229" spans="19:20" x14ac:dyDescent="0.2">
      <c r="S229" s="35"/>
      <c r="T229" s="36"/>
    </row>
    <row r="230" spans="19:20" x14ac:dyDescent="0.2">
      <c r="S230" s="35"/>
      <c r="T230" s="36"/>
    </row>
    <row r="231" spans="19:20" x14ac:dyDescent="0.2">
      <c r="S231" s="35"/>
      <c r="T231" s="36"/>
    </row>
    <row r="232" spans="19:20" x14ac:dyDescent="0.2">
      <c r="S232" s="35"/>
      <c r="T232" s="36"/>
    </row>
    <row r="233" spans="19:20" x14ac:dyDescent="0.2">
      <c r="S233" s="35"/>
      <c r="T233" s="36"/>
    </row>
    <row r="234" spans="19:20" x14ac:dyDescent="0.2">
      <c r="S234" s="35"/>
      <c r="T234" s="36"/>
    </row>
    <row r="235" spans="19:20" x14ac:dyDescent="0.2">
      <c r="S235" s="35"/>
      <c r="T235" s="36"/>
    </row>
    <row r="236" spans="19:20" x14ac:dyDescent="0.2">
      <c r="S236" s="35"/>
      <c r="T236" s="36"/>
    </row>
    <row r="237" spans="19:20" x14ac:dyDescent="0.2">
      <c r="S237" s="35"/>
      <c r="T237" s="36"/>
    </row>
    <row r="238" spans="19:20" x14ac:dyDescent="0.2">
      <c r="S238" s="35"/>
      <c r="T238" s="36"/>
    </row>
    <row r="239" spans="19:20" x14ac:dyDescent="0.2">
      <c r="S239" s="35"/>
      <c r="T239" s="36"/>
    </row>
    <row r="240" spans="19:20" x14ac:dyDescent="0.2">
      <c r="S240" s="35"/>
      <c r="T240" s="36"/>
    </row>
    <row r="241" spans="19:20" x14ac:dyDescent="0.2">
      <c r="S241" s="35"/>
      <c r="T241" s="36"/>
    </row>
    <row r="242" spans="19:20" x14ac:dyDescent="0.2">
      <c r="S242" s="35"/>
      <c r="T242" s="36"/>
    </row>
    <row r="243" spans="19:20" x14ac:dyDescent="0.2">
      <c r="S243" s="35"/>
      <c r="T243" s="36"/>
    </row>
    <row r="244" spans="19:20" x14ac:dyDescent="0.2">
      <c r="S244" s="35"/>
      <c r="T244" s="36"/>
    </row>
    <row r="245" spans="19:20" x14ac:dyDescent="0.2">
      <c r="S245" s="35"/>
      <c r="T245" s="36"/>
    </row>
    <row r="246" spans="19:20" x14ac:dyDescent="0.2">
      <c r="S246" s="35"/>
      <c r="T246" s="36"/>
    </row>
    <row r="247" spans="19:20" x14ac:dyDescent="0.2">
      <c r="S247" s="35"/>
      <c r="T247" s="36"/>
    </row>
    <row r="248" spans="19:20" x14ac:dyDescent="0.2">
      <c r="S248" s="35"/>
      <c r="T248" s="36"/>
    </row>
    <row r="249" spans="19:20" x14ac:dyDescent="0.2">
      <c r="S249" s="35"/>
      <c r="T249" s="36"/>
    </row>
    <row r="250" spans="19:20" x14ac:dyDescent="0.2">
      <c r="S250" s="35"/>
      <c r="T250" s="36"/>
    </row>
    <row r="251" spans="19:20" x14ac:dyDescent="0.2">
      <c r="S251" s="35"/>
      <c r="T251" s="36"/>
    </row>
    <row r="252" spans="19:20" x14ac:dyDescent="0.2">
      <c r="S252" s="35"/>
      <c r="T252" s="36"/>
    </row>
    <row r="253" spans="19:20" x14ac:dyDescent="0.2">
      <c r="S253" s="35"/>
      <c r="T253" s="36"/>
    </row>
    <row r="254" spans="19:20" x14ac:dyDescent="0.2">
      <c r="S254" s="35"/>
      <c r="T254" s="36"/>
    </row>
    <row r="255" spans="19:20" x14ac:dyDescent="0.2">
      <c r="S255" s="35"/>
      <c r="T255" s="36"/>
    </row>
    <row r="256" spans="19:20" x14ac:dyDescent="0.2">
      <c r="S256" s="35"/>
      <c r="T256" s="36"/>
    </row>
    <row r="257" spans="19:20" x14ac:dyDescent="0.2">
      <c r="S257" s="35"/>
      <c r="T257" s="36"/>
    </row>
    <row r="258" spans="19:20" x14ac:dyDescent="0.2">
      <c r="S258" s="35"/>
      <c r="T258" s="36"/>
    </row>
    <row r="259" spans="19:20" x14ac:dyDescent="0.2">
      <c r="S259" s="35"/>
      <c r="T259" s="36"/>
    </row>
    <row r="260" spans="19:20" x14ac:dyDescent="0.2">
      <c r="S260" s="35"/>
      <c r="T260" s="36"/>
    </row>
    <row r="261" spans="19:20" x14ac:dyDescent="0.2">
      <c r="S261" s="35"/>
      <c r="T261" s="36"/>
    </row>
    <row r="262" spans="19:20" x14ac:dyDescent="0.2">
      <c r="S262" s="35"/>
      <c r="T262" s="36"/>
    </row>
    <row r="263" spans="19:20" x14ac:dyDescent="0.2">
      <c r="S263" s="35"/>
      <c r="T263" s="36"/>
    </row>
    <row r="264" spans="19:20" x14ac:dyDescent="0.2">
      <c r="S264" s="35"/>
      <c r="T264" s="36"/>
    </row>
    <row r="265" spans="19:20" x14ac:dyDescent="0.2">
      <c r="S265" s="35"/>
      <c r="T265" s="36"/>
    </row>
    <row r="266" spans="19:20" x14ac:dyDescent="0.2">
      <c r="S266" s="35"/>
      <c r="T266" s="36"/>
    </row>
    <row r="267" spans="19:20" x14ac:dyDescent="0.2">
      <c r="S267" s="35"/>
      <c r="T267" s="36"/>
    </row>
    <row r="268" spans="19:20" x14ac:dyDescent="0.2">
      <c r="S268" s="35"/>
      <c r="T268" s="36"/>
    </row>
    <row r="269" spans="19:20" x14ac:dyDescent="0.2">
      <c r="S269" s="35"/>
      <c r="T269" s="36"/>
    </row>
    <row r="270" spans="19:20" x14ac:dyDescent="0.2">
      <c r="S270" s="35"/>
      <c r="T270" s="36"/>
    </row>
    <row r="271" spans="19:20" x14ac:dyDescent="0.2">
      <c r="S271" s="35"/>
      <c r="T271" s="36"/>
    </row>
    <row r="272" spans="19:20" x14ac:dyDescent="0.2">
      <c r="S272" s="35"/>
      <c r="T272" s="36"/>
    </row>
    <row r="273" spans="19:20" x14ac:dyDescent="0.2">
      <c r="S273" s="35"/>
      <c r="T273" s="36"/>
    </row>
    <row r="274" spans="19:20" x14ac:dyDescent="0.2">
      <c r="S274" s="35"/>
      <c r="T274" s="36"/>
    </row>
    <row r="275" spans="19:20" x14ac:dyDescent="0.2">
      <c r="S275" s="35"/>
      <c r="T275" s="36"/>
    </row>
    <row r="276" spans="19:20" x14ac:dyDescent="0.2">
      <c r="S276" s="35"/>
      <c r="T276" s="36"/>
    </row>
    <row r="277" spans="19:20" x14ac:dyDescent="0.2">
      <c r="S277" s="35"/>
      <c r="T277" s="36"/>
    </row>
    <row r="278" spans="19:20" x14ac:dyDescent="0.2">
      <c r="S278" s="35"/>
      <c r="T278" s="36"/>
    </row>
    <row r="279" spans="19:20" x14ac:dyDescent="0.2">
      <c r="S279" s="35"/>
      <c r="T279" s="36"/>
    </row>
    <row r="280" spans="19:20" x14ac:dyDescent="0.2">
      <c r="S280" s="35"/>
      <c r="T280" s="36"/>
    </row>
    <row r="281" spans="19:20" x14ac:dyDescent="0.2">
      <c r="S281" s="35"/>
      <c r="T281" s="36"/>
    </row>
    <row r="282" spans="19:20" x14ac:dyDescent="0.2">
      <c r="S282" s="35"/>
      <c r="T282" s="36"/>
    </row>
    <row r="283" spans="19:20" x14ac:dyDescent="0.2">
      <c r="S283" s="35"/>
      <c r="T283" s="36"/>
    </row>
    <row r="284" spans="19:20" x14ac:dyDescent="0.2">
      <c r="S284" s="35"/>
      <c r="T284" s="36"/>
    </row>
    <row r="285" spans="19:20" x14ac:dyDescent="0.2">
      <c r="S285" s="35"/>
      <c r="T285" s="36"/>
    </row>
    <row r="286" spans="19:20" x14ac:dyDescent="0.2">
      <c r="S286" s="35"/>
      <c r="T286" s="36"/>
    </row>
    <row r="287" spans="19:20" x14ac:dyDescent="0.2">
      <c r="S287" s="35"/>
      <c r="T287" s="36"/>
    </row>
    <row r="288" spans="19:20" x14ac:dyDescent="0.2">
      <c r="S288" s="35"/>
      <c r="T288" s="36"/>
    </row>
    <row r="289" spans="19:20" x14ac:dyDescent="0.2">
      <c r="S289" s="35"/>
      <c r="T289" s="36"/>
    </row>
    <row r="290" spans="19:20" x14ac:dyDescent="0.2">
      <c r="S290" s="35"/>
      <c r="T290" s="36"/>
    </row>
    <row r="291" spans="19:20" x14ac:dyDescent="0.2">
      <c r="S291" s="35"/>
      <c r="T291" s="36"/>
    </row>
    <row r="292" spans="19:20" x14ac:dyDescent="0.2">
      <c r="S292" s="35"/>
      <c r="T292" s="36"/>
    </row>
    <row r="293" spans="19:20" x14ac:dyDescent="0.2">
      <c r="S293" s="35"/>
      <c r="T293" s="36"/>
    </row>
    <row r="294" spans="19:20" x14ac:dyDescent="0.2">
      <c r="S294" s="35"/>
      <c r="T294" s="36"/>
    </row>
    <row r="295" spans="19:20" x14ac:dyDescent="0.2">
      <c r="S295" s="35"/>
      <c r="T295" s="36"/>
    </row>
    <row r="296" spans="19:20" x14ac:dyDescent="0.2">
      <c r="S296" s="35"/>
      <c r="T296" s="36"/>
    </row>
    <row r="297" spans="19:20" x14ac:dyDescent="0.2">
      <c r="S297" s="35"/>
      <c r="T297" s="36"/>
    </row>
    <row r="298" spans="19:20" x14ac:dyDescent="0.2">
      <c r="S298" s="35"/>
      <c r="T298" s="36"/>
    </row>
    <row r="299" spans="19:20" x14ac:dyDescent="0.2">
      <c r="S299" s="35"/>
      <c r="T299" s="36"/>
    </row>
    <row r="300" spans="19:20" x14ac:dyDescent="0.2">
      <c r="S300" s="35"/>
      <c r="T300" s="36"/>
    </row>
    <row r="301" spans="19:20" x14ac:dyDescent="0.2">
      <c r="S301" s="35"/>
      <c r="T301" s="36"/>
    </row>
    <row r="302" spans="19:20" x14ac:dyDescent="0.2">
      <c r="S302" s="35"/>
      <c r="T302" s="36"/>
    </row>
    <row r="303" spans="19:20" x14ac:dyDescent="0.2">
      <c r="S303" s="35"/>
      <c r="T303" s="36"/>
    </row>
    <row r="304" spans="19:20" x14ac:dyDescent="0.2">
      <c r="S304" s="35"/>
      <c r="T304" s="36"/>
    </row>
    <row r="305" spans="19:20" x14ac:dyDescent="0.2">
      <c r="S305" s="35"/>
      <c r="T305" s="36"/>
    </row>
    <row r="306" spans="19:20" x14ac:dyDescent="0.2">
      <c r="S306" s="35"/>
      <c r="T306" s="36"/>
    </row>
    <row r="307" spans="19:20" x14ac:dyDescent="0.2">
      <c r="S307" s="35"/>
      <c r="T307" s="36"/>
    </row>
    <row r="308" spans="19:20" x14ac:dyDescent="0.2">
      <c r="S308" s="35"/>
      <c r="T308" s="36"/>
    </row>
    <row r="309" spans="19:20" x14ac:dyDescent="0.2">
      <c r="S309" s="35"/>
      <c r="T309" s="36"/>
    </row>
    <row r="310" spans="19:20" x14ac:dyDescent="0.2">
      <c r="S310" s="35"/>
      <c r="T310" s="36"/>
    </row>
    <row r="311" spans="19:20" x14ac:dyDescent="0.2">
      <c r="S311" s="35"/>
      <c r="T311" s="36"/>
    </row>
    <row r="312" spans="19:20" x14ac:dyDescent="0.2">
      <c r="S312" s="35"/>
      <c r="T312" s="36"/>
    </row>
    <row r="313" spans="19:20" x14ac:dyDescent="0.2">
      <c r="S313" s="35"/>
      <c r="T313" s="36"/>
    </row>
    <row r="314" spans="19:20" x14ac:dyDescent="0.2">
      <c r="S314" s="35"/>
      <c r="T314" s="36"/>
    </row>
    <row r="315" spans="19:20" x14ac:dyDescent="0.2">
      <c r="S315" s="35"/>
      <c r="T315" s="36"/>
    </row>
    <row r="316" spans="19:20" x14ac:dyDescent="0.2">
      <c r="S316" s="35"/>
      <c r="T316" s="36"/>
    </row>
    <row r="317" spans="19:20" x14ac:dyDescent="0.2">
      <c r="S317" s="35"/>
      <c r="T317" s="36"/>
    </row>
    <row r="318" spans="19:20" x14ac:dyDescent="0.2">
      <c r="S318" s="35"/>
      <c r="T318" s="36"/>
    </row>
    <row r="319" spans="19:20" x14ac:dyDescent="0.2">
      <c r="S319" s="35"/>
      <c r="T319" s="36"/>
    </row>
    <row r="320" spans="19:20" x14ac:dyDescent="0.2">
      <c r="S320" s="35"/>
      <c r="T320" s="36"/>
    </row>
    <row r="321" spans="19:20" x14ac:dyDescent="0.2">
      <c r="S321" s="35"/>
      <c r="T321" s="36"/>
    </row>
    <row r="322" spans="19:20" x14ac:dyDescent="0.2">
      <c r="S322" s="35"/>
      <c r="T322" s="36"/>
    </row>
    <row r="323" spans="19:20" x14ac:dyDescent="0.2">
      <c r="S323" s="35"/>
      <c r="T323" s="36"/>
    </row>
    <row r="324" spans="19:20" x14ac:dyDescent="0.2">
      <c r="S324" s="35"/>
      <c r="T324" s="36"/>
    </row>
    <row r="325" spans="19:20" x14ac:dyDescent="0.2">
      <c r="S325" s="35"/>
      <c r="T325" s="36"/>
    </row>
    <row r="326" spans="19:20" x14ac:dyDescent="0.2">
      <c r="S326" s="35"/>
      <c r="T326" s="36"/>
    </row>
    <row r="327" spans="19:20" x14ac:dyDescent="0.2">
      <c r="S327" s="35"/>
      <c r="T327" s="36"/>
    </row>
    <row r="328" spans="19:20" x14ac:dyDescent="0.2">
      <c r="S328" s="35"/>
      <c r="T328" s="36"/>
    </row>
    <row r="329" spans="19:20" x14ac:dyDescent="0.2">
      <c r="S329" s="35"/>
      <c r="T329" s="36"/>
    </row>
    <row r="330" spans="19:20" x14ac:dyDescent="0.2">
      <c r="S330" s="35"/>
      <c r="T330" s="36"/>
    </row>
    <row r="331" spans="19:20" x14ac:dyDescent="0.2">
      <c r="S331" s="35"/>
      <c r="T331" s="36"/>
    </row>
    <row r="332" spans="19:20" x14ac:dyDescent="0.2">
      <c r="S332" s="35"/>
      <c r="T332" s="36"/>
    </row>
    <row r="333" spans="19:20" x14ac:dyDescent="0.2">
      <c r="S333" s="35"/>
      <c r="T333" s="36"/>
    </row>
    <row r="334" spans="19:20" x14ac:dyDescent="0.2">
      <c r="S334" s="35"/>
      <c r="T334" s="36"/>
    </row>
    <row r="335" spans="19:20" x14ac:dyDescent="0.2">
      <c r="S335" s="35"/>
      <c r="T335" s="36"/>
    </row>
    <row r="336" spans="19:20" x14ac:dyDescent="0.2">
      <c r="S336" s="35"/>
      <c r="T336" s="36"/>
    </row>
    <row r="337" spans="19:20" x14ac:dyDescent="0.2">
      <c r="S337" s="35"/>
      <c r="T337" s="36"/>
    </row>
    <row r="338" spans="19:20" x14ac:dyDescent="0.2">
      <c r="S338" s="35"/>
      <c r="T338" s="36"/>
    </row>
    <row r="339" spans="19:20" x14ac:dyDescent="0.2">
      <c r="S339" s="35"/>
      <c r="T339" s="36"/>
    </row>
    <row r="340" spans="19:20" x14ac:dyDescent="0.2">
      <c r="S340" s="35"/>
      <c r="T340" s="36"/>
    </row>
    <row r="341" spans="19:20" x14ac:dyDescent="0.2">
      <c r="S341" s="35"/>
      <c r="T341" s="36"/>
    </row>
    <row r="342" spans="19:20" x14ac:dyDescent="0.2">
      <c r="S342" s="35"/>
      <c r="T342" s="36"/>
    </row>
    <row r="343" spans="19:20" x14ac:dyDescent="0.2">
      <c r="S343" s="35"/>
      <c r="T343" s="36"/>
    </row>
    <row r="344" spans="19:20" x14ac:dyDescent="0.2">
      <c r="S344" s="35"/>
      <c r="T344" s="36"/>
    </row>
    <row r="345" spans="19:20" x14ac:dyDescent="0.2">
      <c r="S345" s="35"/>
      <c r="T345" s="36"/>
    </row>
    <row r="346" spans="19:20" x14ac:dyDescent="0.2">
      <c r="S346" s="35"/>
      <c r="T346" s="36"/>
    </row>
    <row r="347" spans="19:20" x14ac:dyDescent="0.2">
      <c r="S347" s="35"/>
      <c r="T347" s="36"/>
    </row>
    <row r="348" spans="19:20" x14ac:dyDescent="0.2">
      <c r="S348" s="35"/>
      <c r="T348" s="36"/>
    </row>
    <row r="349" spans="19:20" x14ac:dyDescent="0.2">
      <c r="S349" s="35"/>
      <c r="T349" s="36"/>
    </row>
    <row r="350" spans="19:20" x14ac:dyDescent="0.2">
      <c r="S350" s="35"/>
      <c r="T350" s="36"/>
    </row>
    <row r="351" spans="19:20" x14ac:dyDescent="0.2">
      <c r="S351" s="35"/>
      <c r="T351" s="36"/>
    </row>
    <row r="352" spans="19:20" x14ac:dyDescent="0.2">
      <c r="S352" s="35"/>
      <c r="T352" s="36"/>
    </row>
    <row r="353" spans="19:20" x14ac:dyDescent="0.2">
      <c r="S353" s="35"/>
      <c r="T353" s="36"/>
    </row>
    <row r="354" spans="19:20" x14ac:dyDescent="0.2">
      <c r="S354" s="35"/>
      <c r="T354" s="36"/>
    </row>
    <row r="355" spans="19:20" x14ac:dyDescent="0.2">
      <c r="S355" s="35"/>
      <c r="T355" s="36"/>
    </row>
    <row r="356" spans="19:20" x14ac:dyDescent="0.2">
      <c r="S356" s="35"/>
      <c r="T356" s="36"/>
    </row>
    <row r="357" spans="19:20" x14ac:dyDescent="0.2">
      <c r="S357" s="35"/>
      <c r="T357" s="36"/>
    </row>
    <row r="358" spans="19:20" x14ac:dyDescent="0.2">
      <c r="S358" s="35"/>
      <c r="T358" s="36"/>
    </row>
    <row r="359" spans="19:20" x14ac:dyDescent="0.2">
      <c r="S359" s="35"/>
      <c r="T359" s="36"/>
    </row>
    <row r="360" spans="19:20" x14ac:dyDescent="0.2">
      <c r="S360" s="35"/>
      <c r="T360" s="36"/>
    </row>
    <row r="361" spans="19:20" x14ac:dyDescent="0.2">
      <c r="S361" s="35"/>
      <c r="T361" s="36"/>
    </row>
    <row r="362" spans="19:20" x14ac:dyDescent="0.2">
      <c r="S362" s="35"/>
      <c r="T362" s="36"/>
    </row>
    <row r="363" spans="19:20" x14ac:dyDescent="0.2">
      <c r="S363" s="35"/>
      <c r="T363" s="36"/>
    </row>
    <row r="364" spans="19:20" x14ac:dyDescent="0.2">
      <c r="S364" s="35"/>
      <c r="T364" s="36"/>
    </row>
    <row r="365" spans="19:20" x14ac:dyDescent="0.2">
      <c r="S365" s="35"/>
      <c r="T365" s="36"/>
    </row>
    <row r="366" spans="19:20" x14ac:dyDescent="0.2">
      <c r="S366" s="35"/>
      <c r="T366" s="36"/>
    </row>
    <row r="367" spans="19:20" x14ac:dyDescent="0.2">
      <c r="S367" s="35"/>
      <c r="T367" s="36"/>
    </row>
    <row r="368" spans="19:20" x14ac:dyDescent="0.2">
      <c r="S368" s="35"/>
      <c r="T368" s="36"/>
    </row>
    <row r="369" spans="19:20" x14ac:dyDescent="0.2">
      <c r="S369" s="35"/>
      <c r="T369" s="36"/>
    </row>
    <row r="370" spans="19:20" x14ac:dyDescent="0.2">
      <c r="S370" s="35"/>
      <c r="T370" s="36"/>
    </row>
    <row r="371" spans="19:20" x14ac:dyDescent="0.2">
      <c r="S371" s="35"/>
      <c r="T371" s="36"/>
    </row>
    <row r="372" spans="19:20" x14ac:dyDescent="0.2">
      <c r="S372" s="35"/>
      <c r="T372" s="36"/>
    </row>
    <row r="373" spans="19:20" x14ac:dyDescent="0.2">
      <c r="S373" s="35"/>
      <c r="T373" s="36"/>
    </row>
    <row r="374" spans="19:20" x14ac:dyDescent="0.2">
      <c r="S374" s="35"/>
      <c r="T374" s="36"/>
    </row>
    <row r="375" spans="19:20" x14ac:dyDescent="0.2">
      <c r="S375" s="35"/>
      <c r="T375" s="36"/>
    </row>
    <row r="376" spans="19:20" x14ac:dyDescent="0.2">
      <c r="S376" s="35"/>
      <c r="T376" s="36"/>
    </row>
    <row r="377" spans="19:20" x14ac:dyDescent="0.2">
      <c r="S377" s="35"/>
      <c r="T377" s="36"/>
    </row>
    <row r="378" spans="19:20" x14ac:dyDescent="0.2">
      <c r="S378" s="35"/>
      <c r="T378" s="36"/>
    </row>
    <row r="379" spans="19:20" x14ac:dyDescent="0.2">
      <c r="S379" s="35"/>
      <c r="T379" s="36"/>
    </row>
    <row r="380" spans="19:20" x14ac:dyDescent="0.2">
      <c r="S380" s="35"/>
      <c r="T380" s="36"/>
    </row>
    <row r="381" spans="19:20" x14ac:dyDescent="0.2">
      <c r="S381" s="35"/>
      <c r="T381" s="36"/>
    </row>
    <row r="382" spans="19:20" x14ac:dyDescent="0.2">
      <c r="S382" s="35"/>
      <c r="T382" s="36"/>
    </row>
    <row r="383" spans="19:20" x14ac:dyDescent="0.2">
      <c r="S383" s="35"/>
      <c r="T383" s="36"/>
    </row>
    <row r="384" spans="19:20" x14ac:dyDescent="0.2">
      <c r="S384" s="35"/>
      <c r="T384" s="36"/>
    </row>
    <row r="385" spans="19:20" x14ac:dyDescent="0.2">
      <c r="S385" s="35"/>
      <c r="T385" s="36"/>
    </row>
    <row r="386" spans="19:20" x14ac:dyDescent="0.2">
      <c r="S386" s="35"/>
      <c r="T386" s="36"/>
    </row>
    <row r="387" spans="19:20" x14ac:dyDescent="0.2">
      <c r="S387" s="35"/>
      <c r="T387" s="36"/>
    </row>
    <row r="388" spans="19:20" x14ac:dyDescent="0.2">
      <c r="S388" s="35"/>
      <c r="T388" s="36"/>
    </row>
    <row r="389" spans="19:20" x14ac:dyDescent="0.2">
      <c r="S389" s="35"/>
      <c r="T389" s="36"/>
    </row>
    <row r="390" spans="19:20" x14ac:dyDescent="0.2">
      <c r="S390" s="35"/>
      <c r="T390" s="36"/>
    </row>
    <row r="391" spans="19:20" x14ac:dyDescent="0.2">
      <c r="S391" s="35"/>
      <c r="T391" s="36"/>
    </row>
    <row r="392" spans="19:20" x14ac:dyDescent="0.2">
      <c r="S392" s="35"/>
      <c r="T392" s="36"/>
    </row>
    <row r="393" spans="19:20" x14ac:dyDescent="0.2">
      <c r="S393" s="35"/>
      <c r="T393" s="36"/>
    </row>
    <row r="394" spans="19:20" x14ac:dyDescent="0.2">
      <c r="S394" s="35"/>
      <c r="T394" s="36"/>
    </row>
    <row r="395" spans="19:20" x14ac:dyDescent="0.2">
      <c r="S395" s="35"/>
      <c r="T395" s="36"/>
    </row>
    <row r="396" spans="19:20" x14ac:dyDescent="0.2">
      <c r="S396" s="35"/>
      <c r="T396" s="36"/>
    </row>
    <row r="397" spans="19:20" x14ac:dyDescent="0.2">
      <c r="S397" s="35"/>
      <c r="T397" s="36"/>
    </row>
    <row r="398" spans="19:20" x14ac:dyDescent="0.2">
      <c r="S398" s="35"/>
      <c r="T398" s="36"/>
    </row>
    <row r="399" spans="19:20" x14ac:dyDescent="0.2">
      <c r="S399" s="35"/>
      <c r="T399" s="36"/>
    </row>
    <row r="400" spans="19:20" x14ac:dyDescent="0.2">
      <c r="S400" s="35"/>
      <c r="T400" s="36"/>
    </row>
    <row r="401" spans="19:20" x14ac:dyDescent="0.2">
      <c r="S401" s="35"/>
      <c r="T401" s="36"/>
    </row>
    <row r="402" spans="19:20" x14ac:dyDescent="0.2">
      <c r="S402" s="35"/>
      <c r="T402" s="36"/>
    </row>
    <row r="403" spans="19:20" x14ac:dyDescent="0.2">
      <c r="S403" s="35"/>
      <c r="T403" s="36"/>
    </row>
    <row r="404" spans="19:20" x14ac:dyDescent="0.2">
      <c r="S404" s="35"/>
      <c r="T404" s="36"/>
    </row>
    <row r="405" spans="19:20" x14ac:dyDescent="0.2">
      <c r="S405" s="35"/>
      <c r="T405" s="36"/>
    </row>
    <row r="406" spans="19:20" x14ac:dyDescent="0.2">
      <c r="S406" s="35"/>
      <c r="T406" s="36"/>
    </row>
    <row r="407" spans="19:20" x14ac:dyDescent="0.2">
      <c r="S407" s="35"/>
      <c r="T407" s="36"/>
    </row>
    <row r="408" spans="19:20" x14ac:dyDescent="0.2">
      <c r="S408" s="35"/>
      <c r="T408" s="36"/>
    </row>
    <row r="409" spans="19:20" x14ac:dyDescent="0.2">
      <c r="S409" s="35"/>
      <c r="T409" s="36"/>
    </row>
    <row r="410" spans="19:20" x14ac:dyDescent="0.2">
      <c r="S410" s="35"/>
      <c r="T410" s="36"/>
    </row>
    <row r="411" spans="19:20" x14ac:dyDescent="0.2">
      <c r="S411" s="35"/>
      <c r="T411" s="36"/>
    </row>
    <row r="412" spans="19:20" x14ac:dyDescent="0.2">
      <c r="S412" s="35"/>
      <c r="T412" s="36"/>
    </row>
    <row r="413" spans="19:20" x14ac:dyDescent="0.2">
      <c r="S413" s="35"/>
      <c r="T413" s="36"/>
    </row>
    <row r="414" spans="19:20" x14ac:dyDescent="0.2">
      <c r="S414" s="35"/>
      <c r="T414" s="36"/>
    </row>
    <row r="415" spans="19:20" x14ac:dyDescent="0.2">
      <c r="S415" s="35"/>
      <c r="T415" s="36"/>
    </row>
    <row r="416" spans="19:20" x14ac:dyDescent="0.2">
      <c r="S416" s="35"/>
      <c r="T416" s="36"/>
    </row>
    <row r="417" spans="19:20" x14ac:dyDescent="0.2">
      <c r="S417" s="35"/>
      <c r="T417" s="36"/>
    </row>
    <row r="418" spans="19:20" x14ac:dyDescent="0.2">
      <c r="S418" s="35"/>
      <c r="T418" s="36"/>
    </row>
    <row r="419" spans="19:20" x14ac:dyDescent="0.2">
      <c r="S419" s="35"/>
      <c r="T419" s="36"/>
    </row>
    <row r="420" spans="19:20" x14ac:dyDescent="0.2">
      <c r="S420" s="35"/>
      <c r="T420" s="36"/>
    </row>
    <row r="421" spans="19:20" x14ac:dyDescent="0.2">
      <c r="S421" s="35"/>
      <c r="T421" s="36"/>
    </row>
    <row r="422" spans="19:20" x14ac:dyDescent="0.2">
      <c r="S422" s="35"/>
      <c r="T422" s="36"/>
    </row>
    <row r="423" spans="19:20" x14ac:dyDescent="0.2">
      <c r="S423" s="35"/>
      <c r="T423" s="36"/>
    </row>
    <row r="424" spans="19:20" x14ac:dyDescent="0.2">
      <c r="S424" s="35"/>
      <c r="T424" s="36"/>
    </row>
    <row r="425" spans="19:20" x14ac:dyDescent="0.2">
      <c r="S425" s="35"/>
      <c r="T425" s="36"/>
    </row>
    <row r="426" spans="19:20" x14ac:dyDescent="0.2">
      <c r="S426" s="35"/>
      <c r="T426" s="36"/>
    </row>
    <row r="427" spans="19:20" x14ac:dyDescent="0.2">
      <c r="S427" s="35"/>
    </row>
    <row r="428" spans="19:20" x14ac:dyDescent="0.2">
      <c r="S428" s="35"/>
    </row>
    <row r="429" spans="19:20" x14ac:dyDescent="0.2">
      <c r="S429" s="35"/>
    </row>
    <row r="430" spans="19:20" x14ac:dyDescent="0.2">
      <c r="S430" s="35"/>
    </row>
    <row r="431" spans="19:20" x14ac:dyDescent="0.2">
      <c r="S431" s="35"/>
    </row>
    <row r="432" spans="19:20" x14ac:dyDescent="0.2">
      <c r="S432" s="35"/>
    </row>
    <row r="433" spans="19:19" x14ac:dyDescent="0.2">
      <c r="S433" s="35"/>
    </row>
    <row r="434" spans="19:19" x14ac:dyDescent="0.2">
      <c r="S434" s="35"/>
    </row>
    <row r="435" spans="19:19" x14ac:dyDescent="0.2">
      <c r="S435" s="35"/>
    </row>
    <row r="436" spans="19:19" x14ac:dyDescent="0.2">
      <c r="S436" s="35"/>
    </row>
    <row r="437" spans="19:19" x14ac:dyDescent="0.2">
      <c r="S437" s="35"/>
    </row>
    <row r="438" spans="19:19" x14ac:dyDescent="0.2">
      <c r="S438" s="35"/>
    </row>
    <row r="439" spans="19:19" x14ac:dyDescent="0.2">
      <c r="S439" s="35"/>
    </row>
    <row r="440" spans="19:19" x14ac:dyDescent="0.2">
      <c r="S440" s="35"/>
    </row>
    <row r="441" spans="19:19" x14ac:dyDescent="0.2">
      <c r="S441" s="35"/>
    </row>
    <row r="442" spans="19:19" x14ac:dyDescent="0.2">
      <c r="S442" s="35"/>
    </row>
    <row r="443" spans="19:19" x14ac:dyDescent="0.2">
      <c r="S443" s="35"/>
    </row>
    <row r="444" spans="19:19" x14ac:dyDescent="0.2">
      <c r="S444" s="35"/>
    </row>
    <row r="445" spans="19:19" x14ac:dyDescent="0.2">
      <c r="S445" s="35"/>
    </row>
    <row r="446" spans="19:19" x14ac:dyDescent="0.2">
      <c r="S446" s="35"/>
    </row>
    <row r="447" spans="19:19" x14ac:dyDescent="0.2">
      <c r="S447" s="35"/>
    </row>
    <row r="448" spans="19:19" x14ac:dyDescent="0.2">
      <c r="S448" s="35"/>
    </row>
    <row r="449" spans="19:19" x14ac:dyDescent="0.2">
      <c r="S449" s="35"/>
    </row>
    <row r="450" spans="19:19" x14ac:dyDescent="0.2">
      <c r="S450" s="35"/>
    </row>
    <row r="451" spans="19:19" x14ac:dyDescent="0.2">
      <c r="S451" s="35"/>
    </row>
    <row r="452" spans="19:19" x14ac:dyDescent="0.2">
      <c r="S452" s="35"/>
    </row>
    <row r="453" spans="19:19" x14ac:dyDescent="0.2">
      <c r="S453" s="35"/>
    </row>
    <row r="454" spans="19:19" x14ac:dyDescent="0.2">
      <c r="S454" s="35"/>
    </row>
    <row r="455" spans="19:19" x14ac:dyDescent="0.2">
      <c r="S455" s="35"/>
    </row>
    <row r="456" spans="19:19" x14ac:dyDescent="0.2">
      <c r="S456" s="35"/>
    </row>
    <row r="457" spans="19:19" x14ac:dyDescent="0.2">
      <c r="S457" s="35"/>
    </row>
    <row r="458" spans="19:19" x14ac:dyDescent="0.2">
      <c r="S458" s="35"/>
    </row>
    <row r="459" spans="19:19" x14ac:dyDescent="0.2">
      <c r="S459" s="35"/>
    </row>
    <row r="460" spans="19:19" x14ac:dyDescent="0.2">
      <c r="S460" s="35"/>
    </row>
    <row r="461" spans="19:19" x14ac:dyDescent="0.2">
      <c r="S461" s="35"/>
    </row>
    <row r="462" spans="19:19" x14ac:dyDescent="0.2">
      <c r="S462" s="35"/>
    </row>
    <row r="463" spans="19:19" x14ac:dyDescent="0.2">
      <c r="S463" s="35"/>
    </row>
    <row r="464" spans="19:19" x14ac:dyDescent="0.2">
      <c r="S464" s="35"/>
    </row>
    <row r="465" spans="19:19" x14ac:dyDescent="0.2">
      <c r="S465" s="35"/>
    </row>
    <row r="466" spans="19:19" x14ac:dyDescent="0.2">
      <c r="S466" s="35"/>
    </row>
    <row r="467" spans="19:19" x14ac:dyDescent="0.2">
      <c r="S467" s="35"/>
    </row>
    <row r="468" spans="19:19" x14ac:dyDescent="0.2">
      <c r="S468" s="35"/>
    </row>
    <row r="469" spans="19:19" x14ac:dyDescent="0.2">
      <c r="S469" s="35"/>
    </row>
    <row r="470" spans="19:19" x14ac:dyDescent="0.2">
      <c r="S470" s="35"/>
    </row>
    <row r="471" spans="19:19" x14ac:dyDescent="0.2">
      <c r="S471" s="35"/>
    </row>
    <row r="472" spans="19:19" x14ac:dyDescent="0.2">
      <c r="S472" s="35"/>
    </row>
    <row r="473" spans="19:19" x14ac:dyDescent="0.2">
      <c r="S473" s="35"/>
    </row>
    <row r="474" spans="19:19" x14ac:dyDescent="0.2">
      <c r="S474" s="35"/>
    </row>
    <row r="475" spans="19:19" x14ac:dyDescent="0.2">
      <c r="S475" s="35"/>
    </row>
    <row r="476" spans="19:19" x14ac:dyDescent="0.2">
      <c r="S476" s="35"/>
    </row>
    <row r="477" spans="19:19" x14ac:dyDescent="0.2">
      <c r="S477" s="35"/>
    </row>
    <row r="478" spans="19:19" x14ac:dyDescent="0.2">
      <c r="S478" s="35"/>
    </row>
    <row r="479" spans="19:19" x14ac:dyDescent="0.2">
      <c r="S479" s="35"/>
    </row>
    <row r="480" spans="19:19" x14ac:dyDescent="0.2">
      <c r="S480" s="35"/>
    </row>
    <row r="481" spans="19:19" x14ac:dyDescent="0.2">
      <c r="S481" s="35"/>
    </row>
    <row r="482" spans="19:19" x14ac:dyDescent="0.2">
      <c r="S482" s="35"/>
    </row>
    <row r="483" spans="19:19" x14ac:dyDescent="0.2">
      <c r="S483" s="35"/>
    </row>
    <row r="484" spans="19:19" x14ac:dyDescent="0.2">
      <c r="S484" s="35"/>
    </row>
    <row r="485" spans="19:19" x14ac:dyDescent="0.2">
      <c r="S485" s="35"/>
    </row>
    <row r="486" spans="19:19" x14ac:dyDescent="0.2">
      <c r="S486" s="35"/>
    </row>
    <row r="487" spans="19:19" x14ac:dyDescent="0.2">
      <c r="S487" s="35"/>
    </row>
    <row r="488" spans="19:19" x14ac:dyDescent="0.2">
      <c r="S488" s="35"/>
    </row>
    <row r="489" spans="19:19" x14ac:dyDescent="0.2">
      <c r="S489" s="35"/>
    </row>
    <row r="490" spans="19:19" x14ac:dyDescent="0.2">
      <c r="S490" s="35"/>
    </row>
    <row r="491" spans="19:19" x14ac:dyDescent="0.2">
      <c r="S491" s="35"/>
    </row>
    <row r="492" spans="19:19" x14ac:dyDescent="0.2">
      <c r="S492" s="35"/>
    </row>
    <row r="493" spans="19:19" x14ac:dyDescent="0.2">
      <c r="S493" s="35"/>
    </row>
    <row r="494" spans="19:19" x14ac:dyDescent="0.2">
      <c r="S494" s="35"/>
    </row>
    <row r="495" spans="19:19" x14ac:dyDescent="0.2">
      <c r="S495" s="35"/>
    </row>
    <row r="496" spans="19:19" x14ac:dyDescent="0.2">
      <c r="S496" s="35"/>
    </row>
    <row r="497" spans="19:19" x14ac:dyDescent="0.2">
      <c r="S497" s="35"/>
    </row>
    <row r="498" spans="19:19" x14ac:dyDescent="0.2">
      <c r="S498" s="35"/>
    </row>
    <row r="499" spans="19:19" x14ac:dyDescent="0.2">
      <c r="S499" s="35"/>
    </row>
    <row r="500" spans="19:19" x14ac:dyDescent="0.2">
      <c r="S500" s="35"/>
    </row>
    <row r="501" spans="19:19" x14ac:dyDescent="0.2">
      <c r="S501" s="35"/>
    </row>
    <row r="502" spans="19:19" x14ac:dyDescent="0.2">
      <c r="S502" s="35"/>
    </row>
    <row r="503" spans="19:19" x14ac:dyDescent="0.2">
      <c r="S503" s="35"/>
    </row>
    <row r="504" spans="19:19" x14ac:dyDescent="0.2">
      <c r="S504" s="35"/>
    </row>
    <row r="505" spans="19:19" x14ac:dyDescent="0.2">
      <c r="S505" s="35"/>
    </row>
    <row r="506" spans="19:19" x14ac:dyDescent="0.2">
      <c r="S506" s="35"/>
    </row>
    <row r="507" spans="19:19" x14ac:dyDescent="0.2">
      <c r="S507" s="35"/>
    </row>
    <row r="508" spans="19:19" x14ac:dyDescent="0.2">
      <c r="S508" s="35"/>
    </row>
    <row r="509" spans="19:19" x14ac:dyDescent="0.2">
      <c r="S509" s="35"/>
    </row>
    <row r="510" spans="19:19" x14ac:dyDescent="0.2">
      <c r="S510" s="35"/>
    </row>
    <row r="511" spans="19:19" x14ac:dyDescent="0.2">
      <c r="S511" s="35"/>
    </row>
    <row r="512" spans="19:19" x14ac:dyDescent="0.2">
      <c r="S512" s="35"/>
    </row>
    <row r="513" spans="19:19" x14ac:dyDescent="0.2">
      <c r="S513" s="35"/>
    </row>
    <row r="514" spans="19:19" x14ac:dyDescent="0.2">
      <c r="S514" s="35"/>
    </row>
    <row r="515" spans="19:19" x14ac:dyDescent="0.2">
      <c r="S515" s="35"/>
    </row>
    <row r="516" spans="19:19" x14ac:dyDescent="0.2">
      <c r="S516" s="35"/>
    </row>
    <row r="517" spans="19:19" x14ac:dyDescent="0.2">
      <c r="S517" s="35"/>
    </row>
    <row r="518" spans="19:19" x14ac:dyDescent="0.2">
      <c r="S518" s="35"/>
    </row>
    <row r="519" spans="19:19" x14ac:dyDescent="0.2">
      <c r="S519" s="35"/>
    </row>
    <row r="520" spans="19:19" x14ac:dyDescent="0.2">
      <c r="S520" s="35"/>
    </row>
    <row r="521" spans="19:19" x14ac:dyDescent="0.2">
      <c r="S521" s="35"/>
    </row>
    <row r="522" spans="19:19" x14ac:dyDescent="0.2">
      <c r="S522" s="35"/>
    </row>
    <row r="523" spans="19:19" x14ac:dyDescent="0.2">
      <c r="S523" s="35"/>
    </row>
    <row r="524" spans="19:19" x14ac:dyDescent="0.2">
      <c r="S524" s="35"/>
    </row>
    <row r="525" spans="19:19" x14ac:dyDescent="0.2">
      <c r="S525" s="35"/>
    </row>
    <row r="526" spans="19:19" x14ac:dyDescent="0.2">
      <c r="S526" s="35"/>
    </row>
    <row r="527" spans="19:19" x14ac:dyDescent="0.2">
      <c r="S527" s="35"/>
    </row>
    <row r="528" spans="19:19" x14ac:dyDescent="0.2">
      <c r="S528" s="35"/>
    </row>
    <row r="529" spans="19:19" x14ac:dyDescent="0.2">
      <c r="S529" s="35"/>
    </row>
    <row r="530" spans="19:19" x14ac:dyDescent="0.2">
      <c r="S530" s="35"/>
    </row>
    <row r="531" spans="19:19" x14ac:dyDescent="0.2">
      <c r="S531" s="35"/>
    </row>
    <row r="532" spans="19:19" x14ac:dyDescent="0.2">
      <c r="S532" s="35"/>
    </row>
    <row r="533" spans="19:19" x14ac:dyDescent="0.2">
      <c r="S533" s="35"/>
    </row>
    <row r="534" spans="19:19" x14ac:dyDescent="0.2">
      <c r="S534" s="35"/>
    </row>
    <row r="535" spans="19:19" x14ac:dyDescent="0.2">
      <c r="S535" s="35"/>
    </row>
    <row r="536" spans="19:19" x14ac:dyDescent="0.2">
      <c r="S536" s="35"/>
    </row>
    <row r="537" spans="19:19" x14ac:dyDescent="0.2">
      <c r="S537" s="35"/>
    </row>
    <row r="538" spans="19:19" x14ac:dyDescent="0.2">
      <c r="S538" s="35"/>
    </row>
    <row r="539" spans="19:19" x14ac:dyDescent="0.2">
      <c r="S539" s="35"/>
    </row>
    <row r="540" spans="19:19" x14ac:dyDescent="0.2">
      <c r="S540" s="35"/>
    </row>
    <row r="541" spans="19:19" x14ac:dyDescent="0.2">
      <c r="S541" s="35"/>
    </row>
    <row r="542" spans="19:19" x14ac:dyDescent="0.2">
      <c r="S542" s="35"/>
    </row>
    <row r="543" spans="19:19" x14ac:dyDescent="0.2">
      <c r="S543" s="35"/>
    </row>
    <row r="544" spans="19:19" x14ac:dyDescent="0.2">
      <c r="S544" s="35"/>
    </row>
    <row r="545" spans="19:19" x14ac:dyDescent="0.2">
      <c r="S545" s="35"/>
    </row>
    <row r="546" spans="19:19" x14ac:dyDescent="0.2">
      <c r="S546" s="35"/>
    </row>
    <row r="547" spans="19:19" x14ac:dyDescent="0.2">
      <c r="S547" s="35"/>
    </row>
    <row r="548" spans="19:19" x14ac:dyDescent="0.2">
      <c r="S548" s="35"/>
    </row>
    <row r="549" spans="19:19" x14ac:dyDescent="0.2">
      <c r="S549" s="35"/>
    </row>
    <row r="550" spans="19:19" x14ac:dyDescent="0.2">
      <c r="S550" s="35"/>
    </row>
    <row r="551" spans="19:19" x14ac:dyDescent="0.2">
      <c r="S551" s="35"/>
    </row>
    <row r="552" spans="19:19" x14ac:dyDescent="0.2">
      <c r="S552" s="35"/>
    </row>
    <row r="553" spans="19:19" x14ac:dyDescent="0.2">
      <c r="S553" s="35"/>
    </row>
    <row r="554" spans="19:19" x14ac:dyDescent="0.2">
      <c r="S554" s="35"/>
    </row>
    <row r="555" spans="19:19" x14ac:dyDescent="0.2">
      <c r="S555" s="35"/>
    </row>
    <row r="556" spans="19:19" x14ac:dyDescent="0.2">
      <c r="S556" s="35"/>
    </row>
    <row r="557" spans="19:19" x14ac:dyDescent="0.2">
      <c r="S557" s="35"/>
    </row>
    <row r="558" spans="19:19" x14ac:dyDescent="0.2">
      <c r="S558" s="35"/>
    </row>
    <row r="559" spans="19:19" x14ac:dyDescent="0.2">
      <c r="S559" s="35"/>
    </row>
    <row r="560" spans="19:19" x14ac:dyDescent="0.2">
      <c r="S560" s="35"/>
    </row>
    <row r="561" spans="19:19" x14ac:dyDescent="0.2">
      <c r="S561" s="35"/>
    </row>
    <row r="562" spans="19:19" x14ac:dyDescent="0.2">
      <c r="S562" s="35"/>
    </row>
    <row r="563" spans="19:19" x14ac:dyDescent="0.2">
      <c r="S563" s="35"/>
    </row>
    <row r="564" spans="19:19" x14ac:dyDescent="0.2">
      <c r="S564" s="35"/>
    </row>
    <row r="565" spans="19:19" x14ac:dyDescent="0.2">
      <c r="S565" s="35"/>
    </row>
    <row r="566" spans="19:19" x14ac:dyDescent="0.2">
      <c r="S566" s="35"/>
    </row>
    <row r="567" spans="19:19" x14ac:dyDescent="0.2">
      <c r="S567" s="35"/>
    </row>
    <row r="568" spans="19:19" x14ac:dyDescent="0.2">
      <c r="S568" s="35"/>
    </row>
    <row r="569" spans="19:19" x14ac:dyDescent="0.2">
      <c r="S569" s="35"/>
    </row>
    <row r="570" spans="19:19" x14ac:dyDescent="0.2">
      <c r="S570" s="35"/>
    </row>
    <row r="571" spans="19:19" x14ac:dyDescent="0.2">
      <c r="S571" s="35"/>
    </row>
    <row r="572" spans="19:19" x14ac:dyDescent="0.2">
      <c r="S572" s="35"/>
    </row>
    <row r="573" spans="19:19" x14ac:dyDescent="0.2">
      <c r="S573" s="35"/>
    </row>
    <row r="574" spans="19:19" x14ac:dyDescent="0.2">
      <c r="S574" s="35"/>
    </row>
    <row r="575" spans="19:19" x14ac:dyDescent="0.2">
      <c r="S575" s="35"/>
    </row>
    <row r="576" spans="19:19" x14ac:dyDescent="0.2">
      <c r="S576" s="35"/>
    </row>
    <row r="577" spans="19:19" x14ac:dyDescent="0.2">
      <c r="S577" s="35"/>
    </row>
    <row r="578" spans="19:19" x14ac:dyDescent="0.2">
      <c r="S578" s="35"/>
    </row>
    <row r="579" spans="19:19" x14ac:dyDescent="0.2">
      <c r="S579" s="35"/>
    </row>
    <row r="580" spans="19:19" x14ac:dyDescent="0.2">
      <c r="S580" s="35"/>
    </row>
    <row r="581" spans="19:19" x14ac:dyDescent="0.2">
      <c r="S581" s="35"/>
    </row>
    <row r="582" spans="19:19" x14ac:dyDescent="0.2">
      <c r="S582" s="35"/>
    </row>
    <row r="583" spans="19:19" x14ac:dyDescent="0.2">
      <c r="S583" s="35"/>
    </row>
    <row r="584" spans="19:19" x14ac:dyDescent="0.2">
      <c r="S584" s="35"/>
    </row>
    <row r="585" spans="19:19" x14ac:dyDescent="0.2">
      <c r="S585" s="35"/>
    </row>
    <row r="586" spans="19:19" x14ac:dyDescent="0.2">
      <c r="S586" s="35"/>
    </row>
    <row r="587" spans="19:19" x14ac:dyDescent="0.2">
      <c r="S587" s="35"/>
    </row>
    <row r="588" spans="19:19" x14ac:dyDescent="0.2">
      <c r="S588" s="35"/>
    </row>
    <row r="589" spans="19:19" x14ac:dyDescent="0.2">
      <c r="S589" s="35"/>
    </row>
    <row r="590" spans="19:19" x14ac:dyDescent="0.2">
      <c r="S590" s="35"/>
    </row>
    <row r="591" spans="19:19" x14ac:dyDescent="0.2">
      <c r="S591" s="35"/>
    </row>
    <row r="592" spans="19:19" x14ac:dyDescent="0.2">
      <c r="S592" s="35"/>
    </row>
    <row r="593" spans="19:19" x14ac:dyDescent="0.2">
      <c r="S593" s="35"/>
    </row>
    <row r="594" spans="19:19" x14ac:dyDescent="0.2">
      <c r="S594" s="35"/>
    </row>
    <row r="595" spans="19:19" x14ac:dyDescent="0.2">
      <c r="S595" s="35"/>
    </row>
    <row r="596" spans="19:19" x14ac:dyDescent="0.2">
      <c r="S596" s="35"/>
    </row>
    <row r="597" spans="19:19" x14ac:dyDescent="0.2">
      <c r="S597" s="35"/>
    </row>
    <row r="598" spans="19:19" x14ac:dyDescent="0.2">
      <c r="S598" s="35"/>
    </row>
    <row r="599" spans="19:19" x14ac:dyDescent="0.2">
      <c r="S599" s="35"/>
    </row>
    <row r="600" spans="19:19" x14ac:dyDescent="0.2">
      <c r="S600" s="35"/>
    </row>
    <row r="601" spans="19:19" x14ac:dyDescent="0.2">
      <c r="S601" s="35"/>
    </row>
    <row r="602" spans="19:19" x14ac:dyDescent="0.2">
      <c r="S602" s="35"/>
    </row>
    <row r="603" spans="19:19" x14ac:dyDescent="0.2">
      <c r="S603" s="35"/>
    </row>
    <row r="604" spans="19:19" x14ac:dyDescent="0.2">
      <c r="S604" s="35"/>
    </row>
    <row r="605" spans="19:19" x14ac:dyDescent="0.2">
      <c r="S605" s="35"/>
    </row>
    <row r="606" spans="19:19" x14ac:dyDescent="0.2">
      <c r="S606" s="35"/>
    </row>
    <row r="607" spans="19:19" x14ac:dyDescent="0.2">
      <c r="S607" s="35"/>
    </row>
    <row r="608" spans="19:19" x14ac:dyDescent="0.2">
      <c r="S608" s="35"/>
    </row>
    <row r="609" spans="19:19" x14ac:dyDescent="0.2">
      <c r="S609" s="35"/>
    </row>
    <row r="610" spans="19:19" x14ac:dyDescent="0.2">
      <c r="S610" s="35"/>
    </row>
    <row r="611" spans="19:19" x14ac:dyDescent="0.2">
      <c r="S611" s="35"/>
    </row>
    <row r="612" spans="19:19" x14ac:dyDescent="0.2">
      <c r="S612" s="35"/>
    </row>
    <row r="613" spans="19:19" x14ac:dyDescent="0.2">
      <c r="S613" s="35"/>
    </row>
    <row r="614" spans="19:19" x14ac:dyDescent="0.2">
      <c r="S614" s="35"/>
    </row>
    <row r="615" spans="19:19" x14ac:dyDescent="0.2">
      <c r="S615" s="35"/>
    </row>
    <row r="616" spans="19:19" x14ac:dyDescent="0.2">
      <c r="S616" s="35"/>
    </row>
    <row r="617" spans="19:19" x14ac:dyDescent="0.2">
      <c r="S617" s="35"/>
    </row>
    <row r="618" spans="19:19" x14ac:dyDescent="0.2">
      <c r="S618" s="35"/>
    </row>
    <row r="619" spans="19:19" x14ac:dyDescent="0.2">
      <c r="S619" s="35"/>
    </row>
    <row r="620" spans="19:19" x14ac:dyDescent="0.2">
      <c r="S620" s="35"/>
    </row>
    <row r="621" spans="19:19" x14ac:dyDescent="0.2">
      <c r="S621" s="35"/>
    </row>
    <row r="622" spans="19:19" x14ac:dyDescent="0.2">
      <c r="S622" s="35"/>
    </row>
    <row r="623" spans="19:19" x14ac:dyDescent="0.2">
      <c r="S623" s="35"/>
    </row>
    <row r="624" spans="19:19" x14ac:dyDescent="0.2">
      <c r="S624" s="35"/>
    </row>
    <row r="625" spans="19:19" x14ac:dyDescent="0.2">
      <c r="S625" s="35"/>
    </row>
    <row r="626" spans="19:19" x14ac:dyDescent="0.2">
      <c r="S626" s="35"/>
    </row>
    <row r="627" spans="19:19" x14ac:dyDescent="0.2">
      <c r="S627" s="35"/>
    </row>
    <row r="628" spans="19:19" x14ac:dyDescent="0.2">
      <c r="S628" s="35"/>
    </row>
    <row r="629" spans="19:19" x14ac:dyDescent="0.2">
      <c r="S629" s="35"/>
    </row>
    <row r="630" spans="19:19" x14ac:dyDescent="0.2">
      <c r="S630" s="35"/>
    </row>
    <row r="631" spans="19:19" x14ac:dyDescent="0.2">
      <c r="S631" s="35"/>
    </row>
    <row r="632" spans="19:19" x14ac:dyDescent="0.2">
      <c r="S632" s="35"/>
    </row>
    <row r="633" spans="19:19" x14ac:dyDescent="0.2">
      <c r="S633" s="35"/>
    </row>
    <row r="634" spans="19:19" x14ac:dyDescent="0.2">
      <c r="S634" s="35"/>
    </row>
    <row r="635" spans="19:19" x14ac:dyDescent="0.2">
      <c r="S635" s="35"/>
    </row>
    <row r="636" spans="19:19" x14ac:dyDescent="0.2">
      <c r="S636" s="35"/>
    </row>
    <row r="637" spans="19:19" x14ac:dyDescent="0.2">
      <c r="S637" s="35"/>
    </row>
    <row r="638" spans="19:19" x14ac:dyDescent="0.2">
      <c r="S638" s="35"/>
    </row>
    <row r="639" spans="19:19" x14ac:dyDescent="0.2">
      <c r="S639" s="35"/>
    </row>
    <row r="640" spans="19:19" x14ac:dyDescent="0.2">
      <c r="S640" s="35"/>
    </row>
    <row r="641" spans="19:19" x14ac:dyDescent="0.2">
      <c r="S641" s="35"/>
    </row>
    <row r="642" spans="19:19" x14ac:dyDescent="0.2">
      <c r="S642" s="35"/>
    </row>
    <row r="643" spans="19:19" x14ac:dyDescent="0.2">
      <c r="S643" s="35"/>
    </row>
    <row r="644" spans="19:19" x14ac:dyDescent="0.2">
      <c r="S644" s="35"/>
    </row>
    <row r="645" spans="19:19" x14ac:dyDescent="0.2">
      <c r="S645" s="35"/>
    </row>
    <row r="646" spans="19:19" x14ac:dyDescent="0.2">
      <c r="S646" s="35"/>
    </row>
    <row r="647" spans="19:19" x14ac:dyDescent="0.2">
      <c r="S647" s="35"/>
    </row>
    <row r="648" spans="19:19" x14ac:dyDescent="0.2">
      <c r="S648" s="35"/>
    </row>
    <row r="649" spans="19:19" x14ac:dyDescent="0.2">
      <c r="S649" s="35"/>
    </row>
    <row r="650" spans="19:19" x14ac:dyDescent="0.2">
      <c r="S650" s="35"/>
    </row>
    <row r="651" spans="19:19" x14ac:dyDescent="0.2">
      <c r="S651" s="35"/>
    </row>
    <row r="652" spans="19:19" x14ac:dyDescent="0.2">
      <c r="S652" s="35"/>
    </row>
    <row r="653" spans="19:19" x14ac:dyDescent="0.2">
      <c r="S653" s="35"/>
    </row>
    <row r="654" spans="19:19" x14ac:dyDescent="0.2">
      <c r="S654" s="35"/>
    </row>
    <row r="655" spans="19:19" x14ac:dyDescent="0.2">
      <c r="S655" s="35"/>
    </row>
    <row r="656" spans="19:19" x14ac:dyDescent="0.2">
      <c r="S656" s="35"/>
    </row>
    <row r="657" spans="19:19" x14ac:dyDescent="0.2">
      <c r="S657" s="35"/>
    </row>
    <row r="658" spans="19:19" x14ac:dyDescent="0.2">
      <c r="S658" s="35"/>
    </row>
    <row r="659" spans="19:19" x14ac:dyDescent="0.2">
      <c r="S659" s="35"/>
    </row>
    <row r="660" spans="19:19" x14ac:dyDescent="0.2">
      <c r="S660" s="35"/>
    </row>
    <row r="661" spans="19:19" x14ac:dyDescent="0.2">
      <c r="S661" s="35"/>
    </row>
    <row r="662" spans="19:19" x14ac:dyDescent="0.2">
      <c r="S662" s="35"/>
    </row>
    <row r="663" spans="19:19" x14ac:dyDescent="0.2">
      <c r="S663" s="35"/>
    </row>
    <row r="664" spans="19:19" x14ac:dyDescent="0.2">
      <c r="S664" s="35"/>
    </row>
    <row r="665" spans="19:19" x14ac:dyDescent="0.2">
      <c r="S665" s="35"/>
    </row>
    <row r="666" spans="19:19" x14ac:dyDescent="0.2">
      <c r="S666" s="35"/>
    </row>
    <row r="667" spans="19:19" x14ac:dyDescent="0.2">
      <c r="S667" s="35"/>
    </row>
    <row r="668" spans="19:19" x14ac:dyDescent="0.2">
      <c r="S668" s="35"/>
    </row>
    <row r="669" spans="19:19" x14ac:dyDescent="0.2">
      <c r="S669" s="35"/>
    </row>
    <row r="670" spans="19:19" x14ac:dyDescent="0.2">
      <c r="S670" s="35"/>
    </row>
    <row r="671" spans="19:19" x14ac:dyDescent="0.2">
      <c r="S671" s="35"/>
    </row>
    <row r="672" spans="19:19" x14ac:dyDescent="0.2">
      <c r="S672" s="35"/>
    </row>
    <row r="673" spans="19:19" x14ac:dyDescent="0.2">
      <c r="S673" s="35"/>
    </row>
    <row r="674" spans="19:19" x14ac:dyDescent="0.2">
      <c r="S674" s="35"/>
    </row>
    <row r="675" spans="19:19" x14ac:dyDescent="0.2">
      <c r="S675" s="35"/>
    </row>
    <row r="676" spans="19:19" x14ac:dyDescent="0.2">
      <c r="S676" s="35"/>
    </row>
    <row r="677" spans="19:19" x14ac:dyDescent="0.2">
      <c r="S677" s="35"/>
    </row>
  </sheetData>
  <mergeCells count="8">
    <mergeCell ref="C4:E4"/>
    <mergeCell ref="H2:L2"/>
    <mergeCell ref="M2:P2"/>
    <mergeCell ref="B3:F3"/>
    <mergeCell ref="H3:I3"/>
    <mergeCell ref="J3:K3"/>
    <mergeCell ref="M3:N3"/>
    <mergeCell ref="O3:P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31" zoomScale="96" zoomScaleNormal="96" workbookViewId="0">
      <selection activeCell="B5" sqref="B5"/>
    </sheetView>
  </sheetViews>
  <sheetFormatPr defaultRowHeight="12.75" x14ac:dyDescent="0.2"/>
  <cols>
    <col min="1" max="1" width="32.85546875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42</v>
      </c>
      <c r="C5" t="s">
        <v>18</v>
      </c>
    </row>
    <row r="6" spans="1:4" x14ac:dyDescent="0.2">
      <c r="B6">
        <f>B5*0.0254</f>
        <v>1.0668</v>
      </c>
      <c r="C6" t="s">
        <v>19</v>
      </c>
    </row>
    <row r="7" spans="1:4" x14ac:dyDescent="0.2">
      <c r="B7">
        <f>B6*1000</f>
        <v>1066.8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16.001999999999999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20">
        <f>B7*0.01</f>
        <v>10.667999999999999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10.667999999999999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67.2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8.0009999999999994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4" x14ac:dyDescent="0.2">
      <c r="A33" t="s">
        <v>23</v>
      </c>
      <c r="B33" s="10">
        <f>B19/B7</f>
        <v>0.01</v>
      </c>
      <c r="D33" s="33" t="s">
        <v>72</v>
      </c>
    </row>
    <row r="34" spans="1:4" x14ac:dyDescent="0.2">
      <c r="A34" t="s">
        <v>22</v>
      </c>
      <c r="B34" s="10">
        <f>B33/2</f>
        <v>5.0000000000000001E-3</v>
      </c>
    </row>
    <row r="35" spans="1:4" x14ac:dyDescent="0.2">
      <c r="B35" s="10"/>
    </row>
    <row r="36" spans="1:4" x14ac:dyDescent="0.2">
      <c r="A36" t="s">
        <v>37</v>
      </c>
      <c r="B36" s="10"/>
    </row>
    <row r="37" spans="1:4" x14ac:dyDescent="0.2">
      <c r="B37" s="10"/>
    </row>
    <row r="38" spans="1:4" x14ac:dyDescent="0.2">
      <c r="B38" s="10"/>
    </row>
    <row r="39" spans="1:4" x14ac:dyDescent="0.2">
      <c r="B39" s="10"/>
    </row>
    <row r="40" spans="1:4" x14ac:dyDescent="0.2">
      <c r="B40" s="10"/>
    </row>
    <row r="41" spans="1:4" x14ac:dyDescent="0.2">
      <c r="B41" s="10"/>
    </row>
    <row r="42" spans="1:4" x14ac:dyDescent="0.2">
      <c r="B42" s="10"/>
    </row>
    <row r="43" spans="1:4" x14ac:dyDescent="0.2">
      <c r="B43" s="10"/>
    </row>
    <row r="44" spans="1:4" x14ac:dyDescent="0.2">
      <c r="B44" s="10"/>
    </row>
    <row r="45" spans="1:4" x14ac:dyDescent="0.2">
      <c r="B45" s="10"/>
    </row>
    <row r="46" spans="1:4" x14ac:dyDescent="0.2">
      <c r="B46" s="10"/>
    </row>
    <row r="47" spans="1:4" x14ac:dyDescent="0.2">
      <c r="B47" s="10"/>
    </row>
    <row r="48" spans="1:4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15">
        <f>MAX(C67:C247)</f>
        <v>0.53606699999999996</v>
      </c>
      <c r="C51" t="s">
        <v>19</v>
      </c>
      <c r="D51" s="18" t="s">
        <v>43</v>
      </c>
      <c r="G51" s="23">
        <f>B51+0.127</f>
        <v>0.66306699999999996</v>
      </c>
    </row>
    <row r="52" spans="1:7" x14ac:dyDescent="0.2">
      <c r="A52" s="5" t="s">
        <v>39</v>
      </c>
      <c r="B52" s="15">
        <f>MAX(D67:D247)</f>
        <v>0.53073300000000001</v>
      </c>
      <c r="C52" t="s">
        <v>19</v>
      </c>
      <c r="D52" s="18" t="s">
        <v>44</v>
      </c>
      <c r="G52" s="23">
        <f>B52+0.127</f>
        <v>0.65773300000000001</v>
      </c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0.89380964732815771</v>
      </c>
      <c r="C61" s="5" t="s">
        <v>42</v>
      </c>
    </row>
    <row r="62" spans="1:7" x14ac:dyDescent="0.2">
      <c r="A62" s="5" t="s">
        <v>29</v>
      </c>
      <c r="B62" s="12">
        <f>PI()*(B6/2)^2</f>
        <v>0.893831993127986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32" t="s">
        <v>25</v>
      </c>
      <c r="B66" s="32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130" si="0">$B$6/2*(1+$B$34*COS(RADIANS(2*A67)))</f>
        <v>0.53606699999999996</v>
      </c>
      <c r="C67" s="12">
        <f>B67*COS(RADIANS(A67))</f>
        <v>0.53606699999999996</v>
      </c>
      <c r="D67" s="12">
        <f>B67*SIN(RADIANS(A67))</f>
        <v>0</v>
      </c>
      <c r="E67" s="11">
        <f>$B$6/2*COS(RADIANS(A67))</f>
        <v>0.53339999999999999</v>
      </c>
      <c r="F67" s="11">
        <f>$B$6/2*SIN(RADIANS(A67))</f>
        <v>0</v>
      </c>
      <c r="G67" s="13">
        <f>(SQRT(SUMSQ(C67,D67))-SQRT(SUMSQ(E67,F67)))*1000</f>
        <v>2.6669999999999749</v>
      </c>
      <c r="H67" s="14">
        <f>MAX(G67:G247)</f>
        <v>2.6669999999999749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0.53606050332204291</v>
      </c>
      <c r="C68" s="12">
        <f t="shared" ref="C68:C131" si="1">B68*COS(RADIANS(A68))</f>
        <v>0.53573394974728916</v>
      </c>
      <c r="D68" s="12">
        <f t="shared" ref="D68:D131" si="2">B68*SIN(RADIANS(A68))</f>
        <v>1.8708241768028648E-2</v>
      </c>
      <c r="E68" s="11">
        <f t="shared" ref="E68:E131" si="3">$B$6/2*COS(RADIANS(A68))</f>
        <v>0.53307506713198571</v>
      </c>
      <c r="F68" s="11">
        <f t="shared" ref="F68:F131" si="4">$B$6/2*SIN(RADIANS(A68))</f>
        <v>1.8615391541114017E-2</v>
      </c>
      <c r="G68" s="13">
        <f t="shared" ref="G68:G131" si="5">(SQRT(SUMSQ(C68,D68))-SQRT(SUMSQ(E68,F68)))*1000</f>
        <v>2.6605033220428176</v>
      </c>
      <c r="H68" s="14">
        <f>MIN(G67:G247)</f>
        <v>-2.6669999999999749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0.53604104493933369</v>
      </c>
      <c r="C69" s="12">
        <f t="shared" si="1"/>
        <v>0.5347352758951901</v>
      </c>
      <c r="D69" s="12">
        <f t="shared" si="2"/>
        <v>3.7392333077084124E-2</v>
      </c>
      <c r="E69" s="11">
        <f t="shared" si="3"/>
        <v>0.53210066440859016</v>
      </c>
      <c r="F69" s="11">
        <f t="shared" si="4"/>
        <v>3.7208103095116435E-2</v>
      </c>
      <c r="G69" s="13">
        <f t="shared" si="5"/>
        <v>2.6410449393337032</v>
      </c>
      <c r="H69" s="14">
        <f>(H67-H68)*2</f>
        <v>10.6679999999999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0.53600871965115715</v>
      </c>
      <c r="C70" s="12">
        <f t="shared" si="1"/>
        <v>0.5330724078013902</v>
      </c>
      <c r="D70" s="12">
        <f t="shared" si="2"/>
        <v>5.6028167763197946E-2</v>
      </c>
      <c r="E70" s="11">
        <f t="shared" si="3"/>
        <v>0.53047797898943694</v>
      </c>
      <c r="F70" s="11">
        <f t="shared" si="4"/>
        <v>5.5755482306966357E-2</v>
      </c>
      <c r="G70" s="13">
        <f t="shared" si="5"/>
        <v>2.6087196511571653</v>
      </c>
    </row>
    <row r="71" spans="1:9" x14ac:dyDescent="0.2">
      <c r="A71" s="5">
        <f t="shared" si="6"/>
        <v>8</v>
      </c>
      <c r="B71" s="11">
        <f t="shared" si="0"/>
        <v>0.53596368494306756</v>
      </c>
      <c r="C71" s="12">
        <f t="shared" si="1"/>
        <v>0.53074772320418695</v>
      </c>
      <c r="D71" s="12">
        <f t="shared" si="2"/>
        <v>7.4591728035510244E-2</v>
      </c>
      <c r="E71" s="11">
        <f t="shared" si="3"/>
        <v>0.52820898786675363</v>
      </c>
      <c r="F71" s="11">
        <f t="shared" si="4"/>
        <v>7.4234932052098898E-2</v>
      </c>
      <c r="G71" s="13">
        <f t="shared" si="5"/>
        <v>2.563684943067468</v>
      </c>
    </row>
    <row r="72" spans="1:9" x14ac:dyDescent="0.2">
      <c r="A72" s="5">
        <f t="shared" si="6"/>
        <v>10</v>
      </c>
      <c r="B72" s="11">
        <f t="shared" si="0"/>
        <v>0.535906160219636</v>
      </c>
      <c r="C72" s="12">
        <f t="shared" si="1"/>
        <v>0.52776454147130003</v>
      </c>
      <c r="D72" s="12">
        <f t="shared" si="2"/>
        <v>9.3059128122621779E-2</v>
      </c>
      <c r="E72" s="11">
        <f t="shared" si="3"/>
        <v>0.52529645545671177</v>
      </c>
      <c r="F72" s="11">
        <f t="shared" si="4"/>
        <v>9.2623937967540634E-2</v>
      </c>
      <c r="G72" s="13">
        <f t="shared" si="5"/>
        <v>2.5061602196360111</v>
      </c>
    </row>
    <row r="73" spans="1:9" x14ac:dyDescent="0.2">
      <c r="A73" s="5">
        <f t="shared" si="6"/>
        <v>12</v>
      </c>
      <c r="B73" s="11">
        <f t="shared" si="0"/>
        <v>0.53583642573553281</v>
      </c>
      <c r="C73" s="12">
        <f t="shared" si="1"/>
        <v>0.5241271142189895</v>
      </c>
      <c r="D73" s="12">
        <f t="shared" si="2"/>
        <v>0.11140665727641937</v>
      </c>
      <c r="E73" s="11">
        <f t="shared" si="3"/>
        <v>0.52174393023141197</v>
      </c>
      <c r="F73" s="11">
        <f t="shared" si="4"/>
        <v>0.11090009588219284</v>
      </c>
      <c r="G73" s="13">
        <f t="shared" si="5"/>
        <v>2.4364257355328212</v>
      </c>
    </row>
    <row r="74" spans="1:9" x14ac:dyDescent="0.2">
      <c r="A74" s="5">
        <f t="shared" si="6"/>
        <v>14</v>
      </c>
      <c r="B74" s="11">
        <f t="shared" si="0"/>
        <v>0.53575482123015483</v>
      </c>
      <c r="C74" s="12">
        <f t="shared" si="1"/>
        <v>0.51984061337137977</v>
      </c>
      <c r="D74" s="12">
        <f t="shared" si="2"/>
        <v>0.12961082192866016</v>
      </c>
      <c r="E74" s="11">
        <f t="shared" si="3"/>
        <v>0.51755574039561647</v>
      </c>
      <c r="F74" s="11">
        <f t="shared" si="4"/>
        <v>0.12904113911286277</v>
      </c>
      <c r="G74" s="13">
        <f t="shared" si="5"/>
        <v>2.3548212301548466</v>
      </c>
    </row>
    <row r="75" spans="1:9" x14ac:dyDescent="0.2">
      <c r="A75" s="5">
        <f t="shared" si="6"/>
        <v>16</v>
      </c>
      <c r="B75" s="11">
        <f t="shared" si="0"/>
        <v>0.53566174427244917</v>
      </c>
      <c r="C75" s="12">
        <f t="shared" si="1"/>
        <v>0.51491111674861256</v>
      </c>
      <c r="D75" s="12">
        <f t="shared" si="2"/>
        <v>0.14764838680357947</v>
      </c>
      <c r="E75" s="11">
        <f t="shared" si="3"/>
        <v>0.51273698861349926</v>
      </c>
      <c r="F75" s="11">
        <f t="shared" si="4"/>
        <v>0.14702496559278735</v>
      </c>
      <c r="G75" s="13">
        <f t="shared" si="5"/>
        <v>2.2617442724491843</v>
      </c>
    </row>
    <row r="76" spans="1:9" x14ac:dyDescent="0.2">
      <c r="A76" s="5">
        <f t="shared" si="6"/>
        <v>18</v>
      </c>
      <c r="B76" s="11">
        <f t="shared" si="0"/>
        <v>0.53555764832399799</v>
      </c>
      <c r="C76" s="12">
        <f t="shared" si="1"/>
        <v>0.50934559129024648</v>
      </c>
      <c r="D76" s="12">
        <f t="shared" si="2"/>
        <v>0.16549641479959695</v>
      </c>
      <c r="E76" s="11">
        <f t="shared" si="3"/>
        <v>0.50729354579183483</v>
      </c>
      <c r="F76" s="11">
        <f t="shared" si="4"/>
        <v>0.16482966479959693</v>
      </c>
      <c r="G76" s="13">
        <f t="shared" si="5"/>
        <v>2.1576483239981181</v>
      </c>
    </row>
    <row r="77" spans="1:9" x14ac:dyDescent="0.2">
      <c r="A77" s="5">
        <f t="shared" si="6"/>
        <v>20</v>
      </c>
      <c r="B77" s="11">
        <f t="shared" si="0"/>
        <v>0.5354430405297983</v>
      </c>
      <c r="C77" s="12">
        <f t="shared" si="1"/>
        <v>0.50315187403702155</v>
      </c>
      <c r="D77" s="12">
        <f t="shared" si="2"/>
        <v>0.18313230546473347</v>
      </c>
      <c r="E77" s="11">
        <f t="shared" si="3"/>
        <v>0.50123204392720355</v>
      </c>
      <c r="F77" s="11">
        <f t="shared" si="4"/>
        <v>0.18243354444991169</v>
      </c>
      <c r="G77" s="13">
        <f t="shared" si="5"/>
        <v>2.0430405297983123</v>
      </c>
    </row>
    <row r="78" spans="1:9" x14ac:dyDescent="0.2">
      <c r="A78" s="5">
        <f t="shared" si="6"/>
        <v>22</v>
      </c>
      <c r="B78" s="11">
        <f t="shared" si="0"/>
        <v>0.5353184792475032</v>
      </c>
      <c r="C78" s="12">
        <f t="shared" si="1"/>
        <v>0.49633865100953084</v>
      </c>
      <c r="D78" s="12">
        <f t="shared" si="2"/>
        <v>0.20053383190349378</v>
      </c>
      <c r="E78" s="11">
        <f t="shared" si="3"/>
        <v>0.49455986802592439</v>
      </c>
      <c r="F78" s="11">
        <f t="shared" si="4"/>
        <v>0.19981515692804747</v>
      </c>
      <c r="G78" s="13">
        <f t="shared" si="5"/>
        <v>1.9184792475032131</v>
      </c>
    </row>
    <row r="79" spans="1:9" x14ac:dyDescent="0.2">
      <c r="A79" s="5">
        <f t="shared" si="6"/>
        <v>24</v>
      </c>
      <c r="B79" s="11">
        <f t="shared" si="0"/>
        <v>0.53518457132715913</v>
      </c>
      <c r="C79" s="12">
        <f t="shared" si="1"/>
        <v>0.48891543413632876</v>
      </c>
      <c r="D79" s="12">
        <f t="shared" si="2"/>
        <v>0.21767917596756986</v>
      </c>
      <c r="E79" s="11">
        <f t="shared" si="3"/>
        <v>0.48728514710656329</v>
      </c>
      <c r="F79" s="11">
        <f t="shared" si="4"/>
        <v>0.21695332541663181</v>
      </c>
      <c r="G79" s="13">
        <f t="shared" si="5"/>
        <v>1.7845713271591457</v>
      </c>
    </row>
    <row r="80" spans="1:9" x14ac:dyDescent="0.2">
      <c r="A80" s="5">
        <f t="shared" si="6"/>
        <v>26</v>
      </c>
      <c r="B80" s="11">
        <f t="shared" si="0"/>
        <v>0.53504196915469349</v>
      </c>
      <c r="C80" s="12">
        <f t="shared" si="1"/>
        <v>0.4808925363964211</v>
      </c>
      <c r="D80" s="12">
        <f t="shared" si="2"/>
        <v>0.23454696159862917</v>
      </c>
      <c r="E80" s="11">
        <f t="shared" si="3"/>
        <v>0.47941674429597569</v>
      </c>
      <c r="F80" s="11">
        <f t="shared" si="4"/>
        <v>0.23382716969729389</v>
      </c>
      <c r="G80" s="13">
        <f t="shared" si="5"/>
        <v>1.6419691546935011</v>
      </c>
    </row>
    <row r="81" spans="1:7" x14ac:dyDescent="0.2">
      <c r="A81" s="5">
        <f t="shared" si="6"/>
        <v>28</v>
      </c>
      <c r="B81" s="11">
        <f t="shared" si="0"/>
        <v>0.53489136747355637</v>
      </c>
      <c r="C81" s="12">
        <f t="shared" si="1"/>
        <v>0.47228104535179632</v>
      </c>
      <c r="D81" s="12">
        <f t="shared" si="2"/>
        <v>0.25111628620849269</v>
      </c>
      <c r="E81" s="11">
        <f t="shared" si="3"/>
        <v>0.47096424603095166</v>
      </c>
      <c r="F81" s="11">
        <f t="shared" si="4"/>
        <v>0.25041613158999415</v>
      </c>
      <c r="G81" s="13">
        <f t="shared" si="5"/>
        <v>1.491367473556382</v>
      </c>
    </row>
    <row r="82" spans="1:7" x14ac:dyDescent="0.2">
      <c r="A82" s="5">
        <f t="shared" si="6"/>
        <v>30</v>
      </c>
      <c r="B82" s="11">
        <f t="shared" si="0"/>
        <v>0.53473349999999997</v>
      </c>
      <c r="C82" s="12">
        <f t="shared" si="1"/>
        <v>0.46309279525456615</v>
      </c>
      <c r="D82" s="12">
        <f t="shared" si="2"/>
        <v>0.26736674999999993</v>
      </c>
      <c r="E82" s="11">
        <f t="shared" si="3"/>
        <v>0.46193795037861957</v>
      </c>
      <c r="F82" s="11">
        <f t="shared" si="4"/>
        <v>0.26669999999999994</v>
      </c>
      <c r="G82" s="13">
        <f t="shared" si="5"/>
        <v>1.3334999999999875</v>
      </c>
    </row>
    <row r="83" spans="1:7" x14ac:dyDescent="0.2">
      <c r="A83" s="5">
        <f t="shared" si="6"/>
        <v>32</v>
      </c>
      <c r="B83" s="11">
        <f t="shared" si="0"/>
        <v>0.53456913584848642</v>
      </c>
      <c r="C83" s="12">
        <f t="shared" si="1"/>
        <v>0.45334033792029477</v>
      </c>
      <c r="D83" s="12">
        <f t="shared" si="2"/>
        <v>0.28327848315061011</v>
      </c>
      <c r="E83" s="11">
        <f t="shared" si="3"/>
        <v>0.45234885448983758</v>
      </c>
      <c r="F83" s="11">
        <f t="shared" si="4"/>
        <v>0.28265893554199151</v>
      </c>
      <c r="G83" s="13">
        <f t="shared" si="5"/>
        <v>1.1691358484864356</v>
      </c>
    </row>
    <row r="84" spans="1:7" x14ac:dyDescent="0.2">
      <c r="A84" s="5">
        <f t="shared" si="6"/>
        <v>34</v>
      </c>
      <c r="B84" s="11">
        <f t="shared" si="0"/>
        <v>0.53439907578464019</v>
      </c>
      <c r="C84" s="12">
        <f t="shared" si="1"/>
        <v>0.44303691256415584</v>
      </c>
      <c r="D84" s="12">
        <f t="shared" si="2"/>
        <v>0.29883217080009666</v>
      </c>
      <c r="E84" s="11">
        <f t="shared" si="3"/>
        <v>0.44220864120085918</v>
      </c>
      <c r="F84" s="11">
        <f t="shared" si="4"/>
        <v>0.29827349471129638</v>
      </c>
      <c r="G84" s="13">
        <f t="shared" si="5"/>
        <v>0.99907578464020208</v>
      </c>
    </row>
    <row r="85" spans="1:7" x14ac:dyDescent="0.2">
      <c r="A85" s="5">
        <f t="shared" si="6"/>
        <v>36</v>
      </c>
      <c r="B85" s="11">
        <f t="shared" si="0"/>
        <v>0.534224148323998</v>
      </c>
      <c r="C85" s="12">
        <f t="shared" si="1"/>
        <v>0.43219641479959697</v>
      </c>
      <c r="D85" s="12">
        <f t="shared" si="2"/>
        <v>0.31400907580335274</v>
      </c>
      <c r="E85" s="11">
        <f t="shared" si="3"/>
        <v>0.43152966479959698</v>
      </c>
      <c r="F85" s="11">
        <f t="shared" si="4"/>
        <v>0.31352465357280518</v>
      </c>
      <c r="G85" s="13">
        <f t="shared" si="5"/>
        <v>0.82414832399790861</v>
      </c>
    </row>
    <row r="86" spans="1:7" x14ac:dyDescent="0.2">
      <c r="A86" s="5">
        <f t="shared" si="6"/>
        <v>38</v>
      </c>
      <c r="B86" s="11">
        <f t="shared" si="0"/>
        <v>0.53404520569556424</v>
      </c>
      <c r="C86" s="12">
        <f t="shared" si="1"/>
        <v>0.4208333650002184</v>
      </c>
      <c r="D86" s="12">
        <f t="shared" si="2"/>
        <v>0.32879105922912572</v>
      </c>
      <c r="E86" s="11">
        <f t="shared" si="3"/>
        <v>0.42032493597382548</v>
      </c>
      <c r="F86" s="11">
        <f t="shared" si="4"/>
        <v>0.32839383093870611</v>
      </c>
      <c r="G86" s="13">
        <f t="shared" si="5"/>
        <v>0.64520569556425489</v>
      </c>
    </row>
    <row r="87" spans="1:7" x14ac:dyDescent="0.2">
      <c r="A87" s="5">
        <f t="shared" si="6"/>
        <v>40</v>
      </c>
      <c r="B87" s="11">
        <f t="shared" si="0"/>
        <v>0.53386311968983768</v>
      </c>
      <c r="C87" s="12">
        <f t="shared" si="1"/>
        <v>0.40896287622456201</v>
      </c>
      <c r="D87" s="12">
        <f t="shared" si="2"/>
        <v>0.34316059860522957</v>
      </c>
      <c r="E87" s="11">
        <f t="shared" si="3"/>
        <v>0.40860810595966285</v>
      </c>
      <c r="F87" s="11">
        <f t="shared" si="4"/>
        <v>0.34286291100680005</v>
      </c>
      <c r="G87" s="13">
        <f t="shared" si="5"/>
        <v>0.4631196898376988</v>
      </c>
    </row>
    <row r="88" spans="1:7" x14ac:dyDescent="0.2">
      <c r="A88" s="5">
        <f t="shared" si="6"/>
        <v>42</v>
      </c>
      <c r="B88" s="11">
        <f t="shared" si="0"/>
        <v>0.5336787774115348</v>
      </c>
      <c r="C88" s="12">
        <f t="shared" si="1"/>
        <v>0.39660062190048417</v>
      </c>
      <c r="D88" s="12">
        <f t="shared" si="2"/>
        <v>0.35710080393023441</v>
      </c>
      <c r="E88" s="11">
        <f t="shared" si="3"/>
        <v>0.39639344990964209</v>
      </c>
      <c r="F88" s="11">
        <f t="shared" si="4"/>
        <v>0.35691426543181498</v>
      </c>
      <c r="G88" s="13">
        <f t="shared" si="5"/>
        <v>0.27877741153481406</v>
      </c>
    </row>
    <row r="89" spans="1:7" x14ac:dyDescent="0.2">
      <c r="A89" s="5">
        <f t="shared" si="6"/>
        <v>44</v>
      </c>
      <c r="B89" s="11">
        <f t="shared" si="0"/>
        <v>0.53349307695770554</v>
      </c>
      <c r="C89" s="12">
        <f t="shared" si="1"/>
        <v>0.3837628034608086</v>
      </c>
      <c r="D89" s="12">
        <f t="shared" si="2"/>
        <v>0.37059543149059615</v>
      </c>
      <c r="E89" s="11">
        <f t="shared" si="3"/>
        <v>0.38369584950063651</v>
      </c>
      <c r="F89" s="11">
        <f t="shared" si="4"/>
        <v>0.37053077480282914</v>
      </c>
      <c r="G89" s="13">
        <f t="shared" si="5"/>
        <v>9.3076957705662267E-2</v>
      </c>
    </row>
    <row r="90" spans="1:7" x14ac:dyDescent="0.2">
      <c r="A90" s="5">
        <f t="shared" si="6"/>
        <v>46</v>
      </c>
      <c r="B90" s="11">
        <f t="shared" si="0"/>
        <v>0.53330692304229443</v>
      </c>
      <c r="C90" s="12">
        <f t="shared" si="1"/>
        <v>0.37046611811506208</v>
      </c>
      <c r="D90" s="12">
        <f t="shared" si="2"/>
        <v>0.38362889554046442</v>
      </c>
      <c r="E90" s="11">
        <f t="shared" si="3"/>
        <v>0.37053077480282914</v>
      </c>
      <c r="F90" s="11">
        <f t="shared" si="4"/>
        <v>0.38369584950063645</v>
      </c>
      <c r="G90" s="13">
        <f t="shared" si="5"/>
        <v>-9.3076957705551244E-2</v>
      </c>
    </row>
    <row r="91" spans="1:7" x14ac:dyDescent="0.2">
      <c r="A91" s="5">
        <f t="shared" si="6"/>
        <v>48</v>
      </c>
      <c r="B91" s="11">
        <f t="shared" si="0"/>
        <v>0.53312122258846517</v>
      </c>
      <c r="C91" s="12">
        <f t="shared" si="1"/>
        <v>0.35672772693339555</v>
      </c>
      <c r="D91" s="12">
        <f t="shared" si="2"/>
        <v>0.39618627791880001</v>
      </c>
      <c r="E91" s="11">
        <f t="shared" si="3"/>
        <v>0.35691426543181498</v>
      </c>
      <c r="F91" s="11">
        <f t="shared" si="4"/>
        <v>0.39639344990964209</v>
      </c>
      <c r="G91" s="13">
        <f t="shared" si="5"/>
        <v>-0.27877741153481406</v>
      </c>
    </row>
    <row r="92" spans="1:7" x14ac:dyDescent="0.2">
      <c r="A92" s="5">
        <f t="shared" si="6"/>
        <v>50</v>
      </c>
      <c r="B92" s="11">
        <f t="shared" si="0"/>
        <v>0.53293688031016229</v>
      </c>
      <c r="C92" s="12">
        <f t="shared" si="1"/>
        <v>0.34256522340837053</v>
      </c>
      <c r="D92" s="12">
        <f t="shared" si="2"/>
        <v>0.40825333569476369</v>
      </c>
      <c r="E92" s="11">
        <f t="shared" si="3"/>
        <v>0.34286291100680011</v>
      </c>
      <c r="F92" s="11">
        <f t="shared" si="4"/>
        <v>0.40860810595966285</v>
      </c>
      <c r="G92" s="13">
        <f t="shared" si="5"/>
        <v>-0.4631196898376988</v>
      </c>
    </row>
    <row r="93" spans="1:7" x14ac:dyDescent="0.2">
      <c r="A93" s="5">
        <f t="shared" si="6"/>
        <v>52</v>
      </c>
      <c r="B93" s="11">
        <f t="shared" si="0"/>
        <v>0.53275479430443573</v>
      </c>
      <c r="C93" s="12">
        <f t="shared" si="1"/>
        <v>0.32799660264828651</v>
      </c>
      <c r="D93" s="12">
        <f t="shared" si="2"/>
        <v>0.41981650694743256</v>
      </c>
      <c r="E93" s="11">
        <f t="shared" si="3"/>
        <v>0.32839383093870611</v>
      </c>
      <c r="F93" s="11">
        <f t="shared" si="4"/>
        <v>0.42032493597382553</v>
      </c>
      <c r="G93" s="13">
        <f t="shared" si="5"/>
        <v>-0.64520569556425489</v>
      </c>
    </row>
    <row r="94" spans="1:7" x14ac:dyDescent="0.2">
      <c r="A94" s="5">
        <f t="shared" si="6"/>
        <v>54</v>
      </c>
      <c r="B94" s="11">
        <f t="shared" si="0"/>
        <v>0.53257585167600197</v>
      </c>
      <c r="C94" s="12">
        <f t="shared" si="1"/>
        <v>0.31304023134225756</v>
      </c>
      <c r="D94" s="12">
        <f t="shared" si="2"/>
        <v>0.43086291479959693</v>
      </c>
      <c r="E94" s="11">
        <f t="shared" si="3"/>
        <v>0.31352465357280518</v>
      </c>
      <c r="F94" s="11">
        <f t="shared" si="4"/>
        <v>0.43152966479959698</v>
      </c>
      <c r="G94" s="13">
        <f t="shared" si="5"/>
        <v>-0.82414832399813065</v>
      </c>
    </row>
    <row r="95" spans="1:7" x14ac:dyDescent="0.2">
      <c r="A95" s="5">
        <f t="shared" si="6"/>
        <v>56</v>
      </c>
      <c r="B95" s="11">
        <f t="shared" si="0"/>
        <v>0.53240092421535978</v>
      </c>
      <c r="C95" s="12">
        <f t="shared" si="1"/>
        <v>0.29771481862249605</v>
      </c>
      <c r="D95" s="12">
        <f t="shared" si="2"/>
        <v>0.44138036983756262</v>
      </c>
      <c r="E95" s="11">
        <f t="shared" si="3"/>
        <v>0.29827349471129633</v>
      </c>
      <c r="F95" s="11">
        <f t="shared" si="4"/>
        <v>0.44220864120085923</v>
      </c>
      <c r="G95" s="13">
        <f t="shared" si="5"/>
        <v>-0.99907578464020208</v>
      </c>
    </row>
    <row r="96" spans="1:7" x14ac:dyDescent="0.2">
      <c r="A96" s="5">
        <f t="shared" si="6"/>
        <v>58</v>
      </c>
      <c r="B96" s="11">
        <f t="shared" si="0"/>
        <v>0.53223086415151355</v>
      </c>
      <c r="C96" s="12">
        <f t="shared" si="1"/>
        <v>0.28203938793337291</v>
      </c>
      <c r="D96" s="12">
        <f t="shared" si="2"/>
        <v>0.45135737105938045</v>
      </c>
      <c r="E96" s="11">
        <f t="shared" si="3"/>
        <v>0.28265893554199151</v>
      </c>
      <c r="F96" s="11">
        <f t="shared" si="4"/>
        <v>0.45234885448983758</v>
      </c>
      <c r="G96" s="13">
        <f t="shared" si="5"/>
        <v>-1.1691358484864356</v>
      </c>
    </row>
    <row r="97" spans="1:8" x14ac:dyDescent="0.2">
      <c r="A97" s="5">
        <f t="shared" si="6"/>
        <v>60</v>
      </c>
      <c r="B97" s="11">
        <f t="shared" si="0"/>
        <v>0.5320665</v>
      </c>
      <c r="C97" s="12">
        <f t="shared" si="1"/>
        <v>0.26603325000000005</v>
      </c>
      <c r="D97" s="12">
        <f t="shared" si="2"/>
        <v>0.46078310550267298</v>
      </c>
      <c r="E97" s="11">
        <f t="shared" si="3"/>
        <v>0.26670000000000005</v>
      </c>
      <c r="F97" s="11">
        <f t="shared" si="4"/>
        <v>0.46193795037861951</v>
      </c>
      <c r="G97" s="13">
        <f t="shared" si="5"/>
        <v>-1.3334999999999875</v>
      </c>
    </row>
    <row r="98" spans="1:8" x14ac:dyDescent="0.2">
      <c r="A98" s="5">
        <f t="shared" si="6"/>
        <v>62</v>
      </c>
      <c r="B98" s="11">
        <f t="shared" si="0"/>
        <v>0.53190863252644349</v>
      </c>
      <c r="C98" s="12">
        <f t="shared" si="1"/>
        <v>0.24971597697149556</v>
      </c>
      <c r="D98" s="12">
        <f t="shared" si="2"/>
        <v>0.46964744671010678</v>
      </c>
      <c r="E98" s="11">
        <f t="shared" si="3"/>
        <v>0.25041613158999415</v>
      </c>
      <c r="F98" s="11">
        <f t="shared" si="4"/>
        <v>0.47096424603095161</v>
      </c>
      <c r="G98" s="13">
        <f t="shared" si="5"/>
        <v>-1.491367473556493</v>
      </c>
    </row>
    <row r="99" spans="1:8" x14ac:dyDescent="0.2">
      <c r="A99" s="5">
        <f t="shared" si="6"/>
        <v>64</v>
      </c>
      <c r="B99" s="11">
        <f t="shared" si="0"/>
        <v>0.53175803084530648</v>
      </c>
      <c r="C99" s="12">
        <f t="shared" si="1"/>
        <v>0.23310737779595864</v>
      </c>
      <c r="D99" s="12">
        <f t="shared" si="2"/>
        <v>0.47794095219553029</v>
      </c>
      <c r="E99" s="11">
        <f t="shared" si="3"/>
        <v>0.23382716969729392</v>
      </c>
      <c r="F99" s="11">
        <f t="shared" si="4"/>
        <v>0.47941674429597569</v>
      </c>
      <c r="G99" s="13">
        <f t="shared" si="5"/>
        <v>-1.6419691546935011</v>
      </c>
    </row>
    <row r="100" spans="1:8" x14ac:dyDescent="0.2">
      <c r="A100" s="5">
        <f t="shared" si="6"/>
        <v>66</v>
      </c>
      <c r="B100" s="11">
        <f t="shared" si="0"/>
        <v>0.53161542867284095</v>
      </c>
      <c r="C100" s="12">
        <f t="shared" si="1"/>
        <v>0.21622747486569383</v>
      </c>
      <c r="D100" s="12">
        <f t="shared" si="2"/>
        <v>0.48565486007679792</v>
      </c>
      <c r="E100" s="11">
        <f t="shared" si="3"/>
        <v>0.21695332541663181</v>
      </c>
      <c r="F100" s="11">
        <f t="shared" si="4"/>
        <v>0.48728514710656329</v>
      </c>
      <c r="G100" s="13">
        <f t="shared" si="5"/>
        <v>-1.7845713271590347</v>
      </c>
    </row>
    <row r="101" spans="1:8" x14ac:dyDescent="0.2">
      <c r="A101" s="5">
        <f t="shared" si="6"/>
        <v>68</v>
      </c>
      <c r="B101" s="11">
        <f t="shared" si="0"/>
        <v>0.53148152075249677</v>
      </c>
      <c r="C101" s="12">
        <f t="shared" si="1"/>
        <v>0.19909648195260113</v>
      </c>
      <c r="D101" s="12">
        <f t="shared" si="2"/>
        <v>0.49278108504231799</v>
      </c>
      <c r="E101" s="11">
        <f t="shared" si="3"/>
        <v>0.19981515692804744</v>
      </c>
      <c r="F101" s="11">
        <f t="shared" si="4"/>
        <v>0.49455986802592439</v>
      </c>
      <c r="G101" s="13">
        <f t="shared" si="5"/>
        <v>-1.9184792475032131</v>
      </c>
    </row>
    <row r="102" spans="1:8" x14ac:dyDescent="0.2">
      <c r="A102" s="5">
        <f t="shared" si="6"/>
        <v>70</v>
      </c>
      <c r="B102" s="11">
        <f t="shared" si="0"/>
        <v>0.53135695947020167</v>
      </c>
      <c r="C102" s="12">
        <f t="shared" si="1"/>
        <v>0.18173478343508997</v>
      </c>
      <c r="D102" s="12">
        <f t="shared" si="2"/>
        <v>0.4993122138173855</v>
      </c>
      <c r="E102" s="11">
        <f t="shared" si="3"/>
        <v>0.18243354444991175</v>
      </c>
      <c r="F102" s="11">
        <f t="shared" si="4"/>
        <v>0.50123204392720344</v>
      </c>
      <c r="G102" s="13">
        <f t="shared" si="5"/>
        <v>-2.0430405297983123</v>
      </c>
    </row>
    <row r="103" spans="1:8" x14ac:dyDescent="0.2">
      <c r="A103" s="5">
        <f t="shared" si="6"/>
        <v>72</v>
      </c>
      <c r="B103" s="11">
        <f t="shared" si="0"/>
        <v>0.53124235167600198</v>
      </c>
      <c r="C103" s="12">
        <f t="shared" si="1"/>
        <v>0.16416291479959697</v>
      </c>
      <c r="D103" s="12">
        <f t="shared" si="2"/>
        <v>0.5052415002934233</v>
      </c>
      <c r="E103" s="11">
        <f t="shared" si="3"/>
        <v>0.16482966479959696</v>
      </c>
      <c r="F103" s="11">
        <f t="shared" si="4"/>
        <v>0.50729354579183483</v>
      </c>
      <c r="G103" s="13">
        <f t="shared" si="5"/>
        <v>-2.1576483239978961</v>
      </c>
    </row>
    <row r="104" spans="1:8" x14ac:dyDescent="0.2">
      <c r="A104" s="5">
        <f t="shared" si="6"/>
        <v>74</v>
      </c>
      <c r="B104" s="11">
        <f t="shared" si="0"/>
        <v>0.5311382557275508</v>
      </c>
      <c r="C104" s="12">
        <f t="shared" si="1"/>
        <v>0.14640154438199521</v>
      </c>
      <c r="D104" s="12">
        <f t="shared" si="2"/>
        <v>0.51056286047838595</v>
      </c>
      <c r="E104" s="11">
        <f t="shared" si="3"/>
        <v>0.14702496559278735</v>
      </c>
      <c r="F104" s="11">
        <f t="shared" si="4"/>
        <v>0.51273698861349926</v>
      </c>
      <c r="G104" s="13">
        <f t="shared" si="5"/>
        <v>-2.2617442724491843</v>
      </c>
    </row>
    <row r="105" spans="1:8" x14ac:dyDescent="0.2">
      <c r="A105" s="5">
        <f t="shared" si="6"/>
        <v>76</v>
      </c>
      <c r="B105" s="11">
        <f t="shared" si="0"/>
        <v>0.53104517876984525</v>
      </c>
      <c r="C105" s="12">
        <f t="shared" si="1"/>
        <v>0.12847145629706536</v>
      </c>
      <c r="D105" s="12">
        <f t="shared" si="2"/>
        <v>0.5152708674198534</v>
      </c>
      <c r="E105" s="11">
        <f t="shared" si="3"/>
        <v>0.12904113911286275</v>
      </c>
      <c r="F105" s="11">
        <f t="shared" si="4"/>
        <v>0.51755574039561647</v>
      </c>
      <c r="G105" s="13">
        <f t="shared" si="5"/>
        <v>-2.3548212301547355</v>
      </c>
    </row>
    <row r="106" spans="1:8" x14ac:dyDescent="0.2">
      <c r="A106" s="5">
        <f t="shared" si="6"/>
        <v>78</v>
      </c>
      <c r="B106" s="11">
        <f t="shared" si="0"/>
        <v>0.53096357426446716</v>
      </c>
      <c r="C106" s="12">
        <f t="shared" si="1"/>
        <v>0.11039353448796636</v>
      </c>
      <c r="D106" s="12">
        <f t="shared" si="2"/>
        <v>0.51936074624383433</v>
      </c>
      <c r="E106" s="11">
        <f t="shared" si="3"/>
        <v>0.11090009588219289</v>
      </c>
      <c r="F106" s="11">
        <f t="shared" si="4"/>
        <v>0.52174393023141186</v>
      </c>
      <c r="G106" s="13">
        <f t="shared" si="5"/>
        <v>-2.4364257355328212</v>
      </c>
    </row>
    <row r="107" spans="1:8" x14ac:dyDescent="0.2">
      <c r="A107" s="5">
        <f t="shared" si="6"/>
        <v>80</v>
      </c>
      <c r="B107" s="11">
        <f t="shared" si="0"/>
        <v>0.53089383978036397</v>
      </c>
      <c r="C107" s="12">
        <f t="shared" si="1"/>
        <v>9.2188747812459532E-2</v>
      </c>
      <c r="D107" s="12">
        <f t="shared" si="2"/>
        <v>0.52282836944212341</v>
      </c>
      <c r="E107" s="11">
        <f t="shared" si="3"/>
        <v>9.2623937967540676E-2</v>
      </c>
      <c r="F107" s="11">
        <f t="shared" si="4"/>
        <v>0.52529645545671177</v>
      </c>
      <c r="G107" s="13">
        <f t="shared" si="5"/>
        <v>-2.5061602196360111</v>
      </c>
    </row>
    <row r="108" spans="1:8" x14ac:dyDescent="0.2">
      <c r="A108" s="5">
        <f t="shared" si="6"/>
        <v>82</v>
      </c>
      <c r="B108" s="11">
        <f t="shared" si="0"/>
        <v>0.53083631505693252</v>
      </c>
      <c r="C108" s="12">
        <f t="shared" si="1"/>
        <v>7.3878136068687594E-2</v>
      </c>
      <c r="D108" s="12">
        <f t="shared" si="2"/>
        <v>0.52567025252932031</v>
      </c>
      <c r="E108" s="11">
        <f t="shared" si="3"/>
        <v>7.4234932052098912E-2</v>
      </c>
      <c r="F108" s="11">
        <f t="shared" si="4"/>
        <v>0.52820898786675363</v>
      </c>
      <c r="G108" s="13">
        <f t="shared" si="5"/>
        <v>-2.563684943067579</v>
      </c>
    </row>
    <row r="109" spans="1:8" x14ac:dyDescent="0.2">
      <c r="A109" s="5">
        <f t="shared" si="6"/>
        <v>84</v>
      </c>
      <c r="B109" s="11">
        <f t="shared" si="0"/>
        <v>0.53079128034884293</v>
      </c>
      <c r="C109" s="12">
        <f t="shared" si="1"/>
        <v>5.5482796850734775E-2</v>
      </c>
      <c r="D109" s="12">
        <f t="shared" si="2"/>
        <v>0.52788355017748378</v>
      </c>
      <c r="E109" s="11">
        <f t="shared" si="3"/>
        <v>5.575548230696635E-2</v>
      </c>
      <c r="F109" s="11">
        <f t="shared" si="4"/>
        <v>0.53047797898943694</v>
      </c>
      <c r="G109" s="13">
        <f t="shared" si="5"/>
        <v>-2.6087196511569433</v>
      </c>
    </row>
    <row r="110" spans="1:8" x14ac:dyDescent="0.2">
      <c r="A110" s="5">
        <f t="shared" si="6"/>
        <v>86</v>
      </c>
      <c r="B110" s="11">
        <f t="shared" si="0"/>
        <v>0.53075895506066628</v>
      </c>
      <c r="C110" s="12">
        <f t="shared" si="1"/>
        <v>3.7023873113148711E-2</v>
      </c>
      <c r="D110" s="12">
        <f t="shared" si="2"/>
        <v>0.52946605292199023</v>
      </c>
      <c r="E110" s="11">
        <f t="shared" si="3"/>
        <v>3.72081030951164E-2</v>
      </c>
      <c r="F110" s="11">
        <f t="shared" si="4"/>
        <v>0.53210066440859016</v>
      </c>
      <c r="G110" s="13">
        <f t="shared" si="5"/>
        <v>-2.6410449393337032</v>
      </c>
    </row>
    <row r="111" spans="1:8" x14ac:dyDescent="0.2">
      <c r="A111" s="5">
        <f t="shared" si="6"/>
        <v>88</v>
      </c>
      <c r="B111" s="11">
        <f t="shared" si="0"/>
        <v>0.53073949667795706</v>
      </c>
      <c r="C111" s="12">
        <f t="shared" si="1"/>
        <v>1.8522541314199444E-2</v>
      </c>
      <c r="D111" s="12">
        <f t="shared" si="2"/>
        <v>0.53041618451668215</v>
      </c>
      <c r="E111" s="11">
        <f t="shared" si="3"/>
        <v>1.8615391541114076E-2</v>
      </c>
      <c r="F111" s="11">
        <f t="shared" si="4"/>
        <v>0.53307506713198571</v>
      </c>
      <c r="G111" s="13">
        <f t="shared" si="5"/>
        <v>-2.6605033220430396</v>
      </c>
    </row>
    <row r="112" spans="1:8" x14ac:dyDescent="0.2">
      <c r="A112" s="5">
        <f t="shared" si="6"/>
        <v>90</v>
      </c>
      <c r="B112" s="11">
        <f t="shared" si="0"/>
        <v>0.53073300000000001</v>
      </c>
      <c r="C112" s="12">
        <f t="shared" si="1"/>
        <v>3.2511335745950832E-17</v>
      </c>
      <c r="D112" s="12">
        <f t="shared" si="2"/>
        <v>0.53073300000000001</v>
      </c>
      <c r="E112" s="11">
        <f t="shared" si="3"/>
        <v>3.2674709292412894E-17</v>
      </c>
      <c r="F112" s="11">
        <f t="shared" si="4"/>
        <v>0.53339999999999999</v>
      </c>
      <c r="G112" s="13">
        <f t="shared" si="5"/>
        <v>-2.6669999999999749</v>
      </c>
      <c r="H112" s="10"/>
    </row>
    <row r="113" spans="1:7" x14ac:dyDescent="0.2">
      <c r="A113" s="5">
        <f t="shared" si="6"/>
        <v>92</v>
      </c>
      <c r="B113" s="11">
        <f t="shared" si="0"/>
        <v>0.53073949667795706</v>
      </c>
      <c r="C113" s="12">
        <f t="shared" si="1"/>
        <v>-1.8522541314199378E-2</v>
      </c>
      <c r="D113" s="12">
        <f t="shared" si="2"/>
        <v>0.53041618451668215</v>
      </c>
      <c r="E113" s="11">
        <f t="shared" si="3"/>
        <v>-1.861539154111401E-2</v>
      </c>
      <c r="F113" s="11">
        <f t="shared" si="4"/>
        <v>0.53307506713198571</v>
      </c>
      <c r="G113" s="13">
        <f t="shared" si="5"/>
        <v>-2.6605033220430396</v>
      </c>
    </row>
    <row r="114" spans="1:7" x14ac:dyDescent="0.2">
      <c r="A114" s="5">
        <f t="shared" si="6"/>
        <v>94</v>
      </c>
      <c r="B114" s="11">
        <f t="shared" si="0"/>
        <v>0.53075895506066628</v>
      </c>
      <c r="C114" s="12">
        <f t="shared" si="1"/>
        <v>-3.7023873113148767E-2</v>
      </c>
      <c r="D114" s="12">
        <f t="shared" si="2"/>
        <v>0.52946605292199023</v>
      </c>
      <c r="E114" s="11">
        <f t="shared" si="3"/>
        <v>-3.7208103095116449E-2</v>
      </c>
      <c r="F114" s="11">
        <f t="shared" si="4"/>
        <v>0.53210066440859016</v>
      </c>
      <c r="G114" s="13">
        <f t="shared" si="5"/>
        <v>-2.6410449393337032</v>
      </c>
    </row>
    <row r="115" spans="1:7" x14ac:dyDescent="0.2">
      <c r="A115" s="5">
        <f t="shared" si="6"/>
        <v>96</v>
      </c>
      <c r="B115" s="11">
        <f t="shared" si="0"/>
        <v>0.53079128034884293</v>
      </c>
      <c r="C115" s="12">
        <f t="shared" si="1"/>
        <v>-5.5482796850734831E-2</v>
      </c>
      <c r="D115" s="12">
        <f t="shared" si="2"/>
        <v>0.52788355017748378</v>
      </c>
      <c r="E115" s="11">
        <f t="shared" si="3"/>
        <v>-5.5755482306966406E-2</v>
      </c>
      <c r="F115" s="11">
        <f t="shared" si="4"/>
        <v>0.53047797898943694</v>
      </c>
      <c r="G115" s="13">
        <f t="shared" si="5"/>
        <v>-2.6087196511570543</v>
      </c>
    </row>
    <row r="116" spans="1:7" x14ac:dyDescent="0.2">
      <c r="A116" s="5">
        <f t="shared" si="6"/>
        <v>98</v>
      </c>
      <c r="B116" s="11">
        <f t="shared" si="0"/>
        <v>0.53083631505693252</v>
      </c>
      <c r="C116" s="12">
        <f t="shared" si="1"/>
        <v>-7.3878136068687525E-2</v>
      </c>
      <c r="D116" s="12">
        <f t="shared" si="2"/>
        <v>0.52567025252932031</v>
      </c>
      <c r="E116" s="11">
        <f t="shared" si="3"/>
        <v>-7.4234932052098856E-2</v>
      </c>
      <c r="F116" s="11">
        <f t="shared" si="4"/>
        <v>0.52820898786675363</v>
      </c>
      <c r="G116" s="13">
        <f t="shared" si="5"/>
        <v>-2.563684943067579</v>
      </c>
    </row>
    <row r="117" spans="1:7" x14ac:dyDescent="0.2">
      <c r="A117" s="5">
        <f t="shared" si="6"/>
        <v>100</v>
      </c>
      <c r="B117" s="11">
        <f t="shared" si="0"/>
        <v>0.53089383978036397</v>
      </c>
      <c r="C117" s="12">
        <f t="shared" si="1"/>
        <v>-9.2188747812459476E-2</v>
      </c>
      <c r="D117" s="12">
        <f t="shared" si="2"/>
        <v>0.52282836944212341</v>
      </c>
      <c r="E117" s="11">
        <f t="shared" si="3"/>
        <v>-9.262393796754062E-2</v>
      </c>
      <c r="F117" s="11">
        <f t="shared" si="4"/>
        <v>0.52529645545671177</v>
      </c>
      <c r="G117" s="13">
        <f t="shared" si="5"/>
        <v>-2.5061602196361221</v>
      </c>
    </row>
    <row r="118" spans="1:7" x14ac:dyDescent="0.2">
      <c r="A118" s="5">
        <f t="shared" si="6"/>
        <v>102</v>
      </c>
      <c r="B118" s="11">
        <f t="shared" si="0"/>
        <v>0.53096357426446716</v>
      </c>
      <c r="C118" s="12">
        <f t="shared" si="1"/>
        <v>-0.11039353448796629</v>
      </c>
      <c r="D118" s="12">
        <f t="shared" si="2"/>
        <v>0.51936074624383444</v>
      </c>
      <c r="E118" s="11">
        <f t="shared" si="3"/>
        <v>-0.11090009588219284</v>
      </c>
      <c r="F118" s="11">
        <f t="shared" si="4"/>
        <v>0.52174393023141197</v>
      </c>
      <c r="G118" s="13">
        <f t="shared" si="5"/>
        <v>-2.4364257355329322</v>
      </c>
    </row>
    <row r="119" spans="1:7" x14ac:dyDescent="0.2">
      <c r="A119" s="5">
        <f t="shared" si="6"/>
        <v>104</v>
      </c>
      <c r="B119" s="11">
        <f t="shared" si="0"/>
        <v>0.53104517876984525</v>
      </c>
      <c r="C119" s="12">
        <f t="shared" si="1"/>
        <v>-0.12847145629706541</v>
      </c>
      <c r="D119" s="12">
        <f t="shared" si="2"/>
        <v>0.5152708674198534</v>
      </c>
      <c r="E119" s="11">
        <f t="shared" si="3"/>
        <v>-0.1290411391128628</v>
      </c>
      <c r="F119" s="11">
        <f t="shared" si="4"/>
        <v>0.51755574039561647</v>
      </c>
      <c r="G119" s="13">
        <f t="shared" si="5"/>
        <v>-2.3548212301547355</v>
      </c>
    </row>
    <row r="120" spans="1:7" x14ac:dyDescent="0.2">
      <c r="A120" s="5">
        <f t="shared" si="6"/>
        <v>106</v>
      </c>
      <c r="B120" s="11">
        <f t="shared" si="0"/>
        <v>0.5311382557275508</v>
      </c>
      <c r="C120" s="12">
        <f t="shared" si="1"/>
        <v>-0.14640154438199515</v>
      </c>
      <c r="D120" s="12">
        <f t="shared" si="2"/>
        <v>0.51056286047838595</v>
      </c>
      <c r="E120" s="11">
        <f t="shared" si="3"/>
        <v>-0.1470249655927873</v>
      </c>
      <c r="F120" s="11">
        <f t="shared" si="4"/>
        <v>0.51273698861349926</v>
      </c>
      <c r="G120" s="13">
        <f t="shared" si="5"/>
        <v>-2.2617442724491843</v>
      </c>
    </row>
    <row r="121" spans="1:7" x14ac:dyDescent="0.2">
      <c r="A121" s="5">
        <f t="shared" si="6"/>
        <v>108</v>
      </c>
      <c r="B121" s="11">
        <f t="shared" si="0"/>
        <v>0.53124235167600198</v>
      </c>
      <c r="C121" s="12">
        <f t="shared" si="1"/>
        <v>-0.16416291479959691</v>
      </c>
      <c r="D121" s="12">
        <f t="shared" si="2"/>
        <v>0.5052415002934233</v>
      </c>
      <c r="E121" s="11">
        <f t="shared" si="3"/>
        <v>-0.1648296647995969</v>
      </c>
      <c r="F121" s="11">
        <f t="shared" si="4"/>
        <v>0.50729354579183494</v>
      </c>
      <c r="G121" s="13">
        <f t="shared" si="5"/>
        <v>-2.1576483239980071</v>
      </c>
    </row>
    <row r="122" spans="1:7" x14ac:dyDescent="0.2">
      <c r="A122" s="5">
        <f t="shared" si="6"/>
        <v>110</v>
      </c>
      <c r="B122" s="11">
        <f t="shared" si="0"/>
        <v>0.53135695947020167</v>
      </c>
      <c r="C122" s="12">
        <f t="shared" si="1"/>
        <v>-0.18173478343508992</v>
      </c>
      <c r="D122" s="12">
        <f t="shared" si="2"/>
        <v>0.49931221381738555</v>
      </c>
      <c r="E122" s="11">
        <f t="shared" si="3"/>
        <v>-0.18243354444991169</v>
      </c>
      <c r="F122" s="11">
        <f t="shared" si="4"/>
        <v>0.50123204392720355</v>
      </c>
      <c r="G122" s="13">
        <f t="shared" si="5"/>
        <v>-2.0430405297983123</v>
      </c>
    </row>
    <row r="123" spans="1:7" x14ac:dyDescent="0.2">
      <c r="A123" s="5">
        <f t="shared" si="6"/>
        <v>112</v>
      </c>
      <c r="B123" s="11">
        <f t="shared" si="0"/>
        <v>0.53148152075249677</v>
      </c>
      <c r="C123" s="12">
        <f t="shared" si="1"/>
        <v>-0.19909648195260118</v>
      </c>
      <c r="D123" s="12">
        <f t="shared" si="2"/>
        <v>0.49278108504231799</v>
      </c>
      <c r="E123" s="11">
        <f t="shared" si="3"/>
        <v>-0.19981515692804749</v>
      </c>
      <c r="F123" s="11">
        <f t="shared" si="4"/>
        <v>0.49455986802592439</v>
      </c>
      <c r="G123" s="13">
        <f t="shared" si="5"/>
        <v>-1.9184792475032131</v>
      </c>
    </row>
    <row r="124" spans="1:7" x14ac:dyDescent="0.2">
      <c r="A124" s="5">
        <f t="shared" si="6"/>
        <v>114</v>
      </c>
      <c r="B124" s="11">
        <f t="shared" si="0"/>
        <v>0.53161542867284095</v>
      </c>
      <c r="C124" s="12">
        <f t="shared" si="1"/>
        <v>-0.21622747486569385</v>
      </c>
      <c r="D124" s="12">
        <f t="shared" si="2"/>
        <v>0.48565486007679792</v>
      </c>
      <c r="E124" s="11">
        <f t="shared" si="3"/>
        <v>-0.21695332541663184</v>
      </c>
      <c r="F124" s="11">
        <f t="shared" si="4"/>
        <v>0.48728514710656329</v>
      </c>
      <c r="G124" s="13">
        <f t="shared" si="5"/>
        <v>-1.7845713271590347</v>
      </c>
    </row>
    <row r="125" spans="1:7" x14ac:dyDescent="0.2">
      <c r="A125" s="5">
        <f t="shared" si="6"/>
        <v>116</v>
      </c>
      <c r="B125" s="11">
        <f t="shared" si="0"/>
        <v>0.53175803084530648</v>
      </c>
      <c r="C125" s="12">
        <f t="shared" si="1"/>
        <v>-0.23310737779595866</v>
      </c>
      <c r="D125" s="12">
        <f t="shared" si="2"/>
        <v>0.47794095219553023</v>
      </c>
      <c r="E125" s="11">
        <f t="shared" si="3"/>
        <v>-0.23382716969729395</v>
      </c>
      <c r="F125" s="11">
        <f t="shared" si="4"/>
        <v>0.47941674429597564</v>
      </c>
      <c r="G125" s="13">
        <f t="shared" si="5"/>
        <v>-1.6419691546935011</v>
      </c>
    </row>
    <row r="126" spans="1:7" x14ac:dyDescent="0.2">
      <c r="A126" s="5">
        <f t="shared" si="6"/>
        <v>118</v>
      </c>
      <c r="B126" s="11">
        <f t="shared" si="0"/>
        <v>0.53190863252644349</v>
      </c>
      <c r="C126" s="12">
        <f t="shared" si="1"/>
        <v>-0.24971597697149558</v>
      </c>
      <c r="D126" s="12">
        <f t="shared" si="2"/>
        <v>0.46964744671010678</v>
      </c>
      <c r="E126" s="11">
        <f t="shared" si="3"/>
        <v>-0.25041613158999421</v>
      </c>
      <c r="F126" s="11">
        <f t="shared" si="4"/>
        <v>0.47096424603095161</v>
      </c>
      <c r="G126" s="13">
        <f t="shared" si="5"/>
        <v>-1.491367473556493</v>
      </c>
    </row>
    <row r="127" spans="1:7" x14ac:dyDescent="0.2">
      <c r="A127" s="5">
        <f t="shared" si="6"/>
        <v>120</v>
      </c>
      <c r="B127" s="11">
        <f t="shared" si="0"/>
        <v>0.5320665</v>
      </c>
      <c r="C127" s="12">
        <f t="shared" si="1"/>
        <v>-0.26603324999999989</v>
      </c>
      <c r="D127" s="12">
        <f t="shared" si="2"/>
        <v>0.46078310550267304</v>
      </c>
      <c r="E127" s="11">
        <f t="shared" si="3"/>
        <v>-0.26669999999999988</v>
      </c>
      <c r="F127" s="11">
        <f t="shared" si="4"/>
        <v>0.46193795037861957</v>
      </c>
      <c r="G127" s="13">
        <f t="shared" si="5"/>
        <v>-1.3334999999999875</v>
      </c>
    </row>
    <row r="128" spans="1:7" x14ac:dyDescent="0.2">
      <c r="A128" s="5">
        <f t="shared" si="6"/>
        <v>122</v>
      </c>
      <c r="B128" s="11">
        <f t="shared" si="0"/>
        <v>0.53223086415151355</v>
      </c>
      <c r="C128" s="12">
        <f t="shared" si="1"/>
        <v>-0.28203938793337285</v>
      </c>
      <c r="D128" s="12">
        <f t="shared" si="2"/>
        <v>0.45135737105938051</v>
      </c>
      <c r="E128" s="11">
        <f t="shared" si="3"/>
        <v>-0.28265893554199145</v>
      </c>
      <c r="F128" s="11">
        <f t="shared" si="4"/>
        <v>0.45234885448983764</v>
      </c>
      <c r="G128" s="13">
        <f t="shared" si="5"/>
        <v>-1.1691358484864356</v>
      </c>
    </row>
    <row r="129" spans="1:7" x14ac:dyDescent="0.2">
      <c r="A129" s="5">
        <f t="shared" si="6"/>
        <v>124</v>
      </c>
      <c r="B129" s="11">
        <f t="shared" si="0"/>
        <v>0.53240092421535978</v>
      </c>
      <c r="C129" s="12">
        <f t="shared" si="1"/>
        <v>-0.29771481862249599</v>
      </c>
      <c r="D129" s="12">
        <f t="shared" si="2"/>
        <v>0.44138036983756262</v>
      </c>
      <c r="E129" s="11">
        <f t="shared" si="3"/>
        <v>-0.29827349471129627</v>
      </c>
      <c r="F129" s="11">
        <f t="shared" si="4"/>
        <v>0.44220864120085923</v>
      </c>
      <c r="G129" s="13">
        <f t="shared" si="5"/>
        <v>-0.99907578464020208</v>
      </c>
    </row>
    <row r="130" spans="1:7" x14ac:dyDescent="0.2">
      <c r="A130" s="5">
        <f t="shared" si="6"/>
        <v>126</v>
      </c>
      <c r="B130" s="11">
        <f t="shared" si="0"/>
        <v>0.53257585167600197</v>
      </c>
      <c r="C130" s="12">
        <f t="shared" si="1"/>
        <v>-0.3130402313422575</v>
      </c>
      <c r="D130" s="12">
        <f t="shared" si="2"/>
        <v>0.43086291479959693</v>
      </c>
      <c r="E130" s="11">
        <f t="shared" si="3"/>
        <v>-0.31352465357280512</v>
      </c>
      <c r="F130" s="11">
        <f t="shared" si="4"/>
        <v>0.43152966479959698</v>
      </c>
      <c r="G130" s="13">
        <f t="shared" si="5"/>
        <v>-0.82414832399801963</v>
      </c>
    </row>
    <row r="131" spans="1:7" x14ac:dyDescent="0.2">
      <c r="A131" s="5">
        <f t="shared" si="6"/>
        <v>128</v>
      </c>
      <c r="B131" s="11">
        <f t="shared" ref="B131:B194" si="7">$B$6/2*(1+$B$34*COS(RADIANS(2*A131)))</f>
        <v>0.53275479430443573</v>
      </c>
      <c r="C131" s="12">
        <f t="shared" si="1"/>
        <v>-0.32799660264828651</v>
      </c>
      <c r="D131" s="12">
        <f t="shared" si="2"/>
        <v>0.41981650694743256</v>
      </c>
      <c r="E131" s="11">
        <f t="shared" si="3"/>
        <v>-0.32839383093870611</v>
      </c>
      <c r="F131" s="11">
        <f t="shared" si="4"/>
        <v>0.42032493597382553</v>
      </c>
      <c r="G131" s="13">
        <f t="shared" si="5"/>
        <v>-0.64520569556425489</v>
      </c>
    </row>
    <row r="132" spans="1:7" x14ac:dyDescent="0.2">
      <c r="A132" s="5">
        <f t="shared" si="6"/>
        <v>130</v>
      </c>
      <c r="B132" s="11">
        <f t="shared" si="7"/>
        <v>0.53293688031016229</v>
      </c>
      <c r="C132" s="12">
        <f t="shared" ref="C132:C195" si="8">B132*COS(RADIANS(A132))</f>
        <v>-0.34256522340837053</v>
      </c>
      <c r="D132" s="12">
        <f t="shared" ref="D132:D195" si="9">B132*SIN(RADIANS(A132))</f>
        <v>0.40825333569476369</v>
      </c>
      <c r="E132" s="11">
        <f t="shared" ref="E132:E195" si="10">$B$6/2*COS(RADIANS(A132))</f>
        <v>-0.34286291100680011</v>
      </c>
      <c r="F132" s="11">
        <f t="shared" ref="F132:F195" si="11">$B$6/2*SIN(RADIANS(A132))</f>
        <v>0.40860810595966285</v>
      </c>
      <c r="G132" s="13">
        <f t="shared" ref="G132:G195" si="12">(SQRT(SUMSQ(C132,D132))-SQRT(SUMSQ(E132,F132)))*1000</f>
        <v>-0.4631196898376988</v>
      </c>
    </row>
    <row r="133" spans="1:7" x14ac:dyDescent="0.2">
      <c r="A133" s="5">
        <f t="shared" ref="A133:A196" si="13">A132+2</f>
        <v>132</v>
      </c>
      <c r="B133" s="11">
        <f t="shared" si="7"/>
        <v>0.53312122258846517</v>
      </c>
      <c r="C133" s="12">
        <f t="shared" si="8"/>
        <v>-0.35672772693339555</v>
      </c>
      <c r="D133" s="12">
        <f t="shared" si="9"/>
        <v>0.39618627791880001</v>
      </c>
      <c r="E133" s="11">
        <f t="shared" si="10"/>
        <v>-0.35691426543181498</v>
      </c>
      <c r="F133" s="11">
        <f t="shared" si="11"/>
        <v>0.39639344990964209</v>
      </c>
      <c r="G133" s="13">
        <f t="shared" si="12"/>
        <v>-0.27877741153481406</v>
      </c>
    </row>
    <row r="134" spans="1:7" x14ac:dyDescent="0.2">
      <c r="A134" s="5">
        <f t="shared" si="13"/>
        <v>134</v>
      </c>
      <c r="B134" s="11">
        <f t="shared" si="7"/>
        <v>0.53330692304229443</v>
      </c>
      <c r="C134" s="12">
        <f t="shared" si="8"/>
        <v>-0.37046611811506214</v>
      </c>
      <c r="D134" s="12">
        <f t="shared" si="9"/>
        <v>0.38362889554046442</v>
      </c>
      <c r="E134" s="11">
        <f t="shared" si="10"/>
        <v>-0.3705307748028292</v>
      </c>
      <c r="F134" s="11">
        <f t="shared" si="11"/>
        <v>0.38369584950063645</v>
      </c>
      <c r="G134" s="13">
        <f t="shared" si="12"/>
        <v>-9.3076957705551244E-2</v>
      </c>
    </row>
    <row r="135" spans="1:7" x14ac:dyDescent="0.2">
      <c r="A135" s="5">
        <f t="shared" si="13"/>
        <v>136</v>
      </c>
      <c r="B135" s="11">
        <f t="shared" si="7"/>
        <v>0.53349307695770554</v>
      </c>
      <c r="C135" s="12">
        <f t="shared" si="8"/>
        <v>-0.3837628034608086</v>
      </c>
      <c r="D135" s="12">
        <f t="shared" si="9"/>
        <v>0.37059543149059609</v>
      </c>
      <c r="E135" s="11">
        <f t="shared" si="10"/>
        <v>-0.38369584950063651</v>
      </c>
      <c r="F135" s="11">
        <f t="shared" si="11"/>
        <v>0.37053077480282909</v>
      </c>
      <c r="G135" s="13">
        <f t="shared" si="12"/>
        <v>9.3076957705551244E-2</v>
      </c>
    </row>
    <row r="136" spans="1:7" x14ac:dyDescent="0.2">
      <c r="A136" s="5">
        <f t="shared" si="13"/>
        <v>138</v>
      </c>
      <c r="B136" s="11">
        <f t="shared" si="7"/>
        <v>0.5336787774115348</v>
      </c>
      <c r="C136" s="12">
        <f t="shared" si="8"/>
        <v>-0.39660062190048406</v>
      </c>
      <c r="D136" s="12">
        <f t="shared" si="9"/>
        <v>0.35710080393023447</v>
      </c>
      <c r="E136" s="11">
        <f t="shared" si="10"/>
        <v>-0.39639344990964198</v>
      </c>
      <c r="F136" s="11">
        <f t="shared" si="11"/>
        <v>0.35691426543181504</v>
      </c>
      <c r="G136" s="13">
        <f t="shared" si="12"/>
        <v>0.27877741153481406</v>
      </c>
    </row>
    <row r="137" spans="1:7" x14ac:dyDescent="0.2">
      <c r="A137" s="5">
        <f t="shared" si="13"/>
        <v>140</v>
      </c>
      <c r="B137" s="11">
        <f t="shared" si="7"/>
        <v>0.53386311968983768</v>
      </c>
      <c r="C137" s="12">
        <f t="shared" si="8"/>
        <v>-0.40896287622456196</v>
      </c>
      <c r="D137" s="12">
        <f t="shared" si="9"/>
        <v>0.34316059860522968</v>
      </c>
      <c r="E137" s="11">
        <f t="shared" si="10"/>
        <v>-0.40860810595966279</v>
      </c>
      <c r="F137" s="11">
        <f t="shared" si="11"/>
        <v>0.34286291100680016</v>
      </c>
      <c r="G137" s="13">
        <f t="shared" si="12"/>
        <v>0.4631196898376988</v>
      </c>
    </row>
    <row r="138" spans="1:7" x14ac:dyDescent="0.2">
      <c r="A138" s="5">
        <f t="shared" si="13"/>
        <v>142</v>
      </c>
      <c r="B138" s="11">
        <f t="shared" si="7"/>
        <v>0.53404520569556424</v>
      </c>
      <c r="C138" s="12">
        <f t="shared" si="8"/>
        <v>-0.4208333650002184</v>
      </c>
      <c r="D138" s="12">
        <f t="shared" si="9"/>
        <v>0.32879105922912577</v>
      </c>
      <c r="E138" s="11">
        <f t="shared" si="10"/>
        <v>-0.42032493597382548</v>
      </c>
      <c r="F138" s="11">
        <f t="shared" si="11"/>
        <v>0.32839383093870617</v>
      </c>
      <c r="G138" s="13">
        <f t="shared" si="12"/>
        <v>0.64520569556425489</v>
      </c>
    </row>
    <row r="139" spans="1:7" x14ac:dyDescent="0.2">
      <c r="A139" s="5">
        <f t="shared" si="13"/>
        <v>144</v>
      </c>
      <c r="B139" s="11">
        <f t="shared" si="7"/>
        <v>0.534224148323998</v>
      </c>
      <c r="C139" s="12">
        <f t="shared" si="8"/>
        <v>-0.43219641479959692</v>
      </c>
      <c r="D139" s="12">
        <f t="shared" si="9"/>
        <v>0.3140090758033528</v>
      </c>
      <c r="E139" s="11">
        <f t="shared" si="10"/>
        <v>-0.43152966479959692</v>
      </c>
      <c r="F139" s="11">
        <f t="shared" si="11"/>
        <v>0.31352465357280523</v>
      </c>
      <c r="G139" s="13">
        <f t="shared" si="12"/>
        <v>0.82414832399801963</v>
      </c>
    </row>
    <row r="140" spans="1:7" x14ac:dyDescent="0.2">
      <c r="A140" s="5">
        <f t="shared" si="13"/>
        <v>146</v>
      </c>
      <c r="B140" s="11">
        <f t="shared" si="7"/>
        <v>0.53439907578464019</v>
      </c>
      <c r="C140" s="12">
        <f t="shared" si="8"/>
        <v>-0.44303691256415584</v>
      </c>
      <c r="D140" s="12">
        <f t="shared" si="9"/>
        <v>0.29883217080009666</v>
      </c>
      <c r="E140" s="11">
        <f t="shared" si="10"/>
        <v>-0.44220864120085918</v>
      </c>
      <c r="F140" s="11">
        <f t="shared" si="11"/>
        <v>0.29827349471129638</v>
      </c>
      <c r="G140" s="13">
        <f t="shared" si="12"/>
        <v>0.99907578464020208</v>
      </c>
    </row>
    <row r="141" spans="1:7" x14ac:dyDescent="0.2">
      <c r="A141" s="5">
        <f t="shared" si="13"/>
        <v>148</v>
      </c>
      <c r="B141" s="11">
        <f t="shared" si="7"/>
        <v>0.53456913584848642</v>
      </c>
      <c r="C141" s="12">
        <f t="shared" si="8"/>
        <v>-0.45334033792029477</v>
      </c>
      <c r="D141" s="12">
        <f t="shared" si="9"/>
        <v>0.28327848315061011</v>
      </c>
      <c r="E141" s="11">
        <f t="shared" si="10"/>
        <v>-0.45234885448983758</v>
      </c>
      <c r="F141" s="11">
        <f t="shared" si="11"/>
        <v>0.28265893554199151</v>
      </c>
      <c r="G141" s="13">
        <f t="shared" si="12"/>
        <v>1.1691358484864356</v>
      </c>
    </row>
    <row r="142" spans="1:7" x14ac:dyDescent="0.2">
      <c r="A142" s="5">
        <f t="shared" si="13"/>
        <v>150</v>
      </c>
      <c r="B142" s="11">
        <f t="shared" si="7"/>
        <v>0.53473349999999997</v>
      </c>
      <c r="C142" s="12">
        <f t="shared" si="8"/>
        <v>-0.46309279525456615</v>
      </c>
      <c r="D142" s="12">
        <f t="shared" si="9"/>
        <v>0.26736674999999993</v>
      </c>
      <c r="E142" s="11">
        <f t="shared" si="10"/>
        <v>-0.46193795037861957</v>
      </c>
      <c r="F142" s="11">
        <f t="shared" si="11"/>
        <v>0.26669999999999994</v>
      </c>
      <c r="G142" s="13">
        <f t="shared" si="12"/>
        <v>1.3334999999999875</v>
      </c>
    </row>
    <row r="143" spans="1:7" x14ac:dyDescent="0.2">
      <c r="A143" s="5">
        <f t="shared" si="13"/>
        <v>152</v>
      </c>
      <c r="B143" s="11">
        <f t="shared" si="7"/>
        <v>0.53489136747355637</v>
      </c>
      <c r="C143" s="12">
        <f t="shared" si="8"/>
        <v>-0.47228104535179632</v>
      </c>
      <c r="D143" s="12">
        <f t="shared" si="9"/>
        <v>0.25111628620849263</v>
      </c>
      <c r="E143" s="11">
        <f t="shared" si="10"/>
        <v>-0.47096424603095166</v>
      </c>
      <c r="F143" s="11">
        <f t="shared" si="11"/>
        <v>0.2504161315899941</v>
      </c>
      <c r="G143" s="13">
        <f t="shared" si="12"/>
        <v>1.491367473556382</v>
      </c>
    </row>
    <row r="144" spans="1:7" x14ac:dyDescent="0.2">
      <c r="A144" s="5">
        <f t="shared" si="13"/>
        <v>154</v>
      </c>
      <c r="B144" s="11">
        <f t="shared" si="7"/>
        <v>0.53504196915469349</v>
      </c>
      <c r="C144" s="12">
        <f t="shared" si="8"/>
        <v>-0.4808925363964211</v>
      </c>
      <c r="D144" s="12">
        <f t="shared" si="9"/>
        <v>0.23454696159862912</v>
      </c>
      <c r="E144" s="11">
        <f t="shared" si="10"/>
        <v>-0.47941674429597569</v>
      </c>
      <c r="F144" s="11">
        <f t="shared" si="11"/>
        <v>0.23382716969729384</v>
      </c>
      <c r="G144" s="13">
        <f t="shared" si="12"/>
        <v>1.6419691546935011</v>
      </c>
    </row>
    <row r="145" spans="1:7" x14ac:dyDescent="0.2">
      <c r="A145" s="5">
        <f t="shared" si="13"/>
        <v>156</v>
      </c>
      <c r="B145" s="11">
        <f t="shared" si="7"/>
        <v>0.53518457132715913</v>
      </c>
      <c r="C145" s="12">
        <f t="shared" si="8"/>
        <v>-0.48891543413632871</v>
      </c>
      <c r="D145" s="12">
        <f t="shared" si="9"/>
        <v>0.21767917596756997</v>
      </c>
      <c r="E145" s="11">
        <f t="shared" si="10"/>
        <v>-0.48728514710656323</v>
      </c>
      <c r="F145" s="11">
        <f t="shared" si="11"/>
        <v>0.21695332541663195</v>
      </c>
      <c r="G145" s="13">
        <f t="shared" si="12"/>
        <v>1.7845713271591457</v>
      </c>
    </row>
    <row r="146" spans="1:7" x14ac:dyDescent="0.2">
      <c r="A146" s="5">
        <f t="shared" si="13"/>
        <v>158</v>
      </c>
      <c r="B146" s="11">
        <f t="shared" si="7"/>
        <v>0.5353184792475032</v>
      </c>
      <c r="C146" s="12">
        <f t="shared" si="8"/>
        <v>-0.49633865100953078</v>
      </c>
      <c r="D146" s="12">
        <f t="shared" si="9"/>
        <v>0.20053383190349389</v>
      </c>
      <c r="E146" s="11">
        <f t="shared" si="10"/>
        <v>-0.49455986802592433</v>
      </c>
      <c r="F146" s="11">
        <f t="shared" si="11"/>
        <v>0.19981515692804758</v>
      </c>
      <c r="G146" s="13">
        <f t="shared" si="12"/>
        <v>1.9184792475032131</v>
      </c>
    </row>
    <row r="147" spans="1:7" x14ac:dyDescent="0.2">
      <c r="A147" s="5">
        <f t="shared" si="13"/>
        <v>160</v>
      </c>
      <c r="B147" s="11">
        <f t="shared" si="7"/>
        <v>0.5354430405297983</v>
      </c>
      <c r="C147" s="12">
        <f t="shared" si="8"/>
        <v>-0.50315187403702144</v>
      </c>
      <c r="D147" s="12">
        <f t="shared" si="9"/>
        <v>0.18313230546473355</v>
      </c>
      <c r="E147" s="11">
        <f t="shared" si="10"/>
        <v>-0.50123204392720344</v>
      </c>
      <c r="F147" s="11">
        <f t="shared" si="11"/>
        <v>0.18243354444991178</v>
      </c>
      <c r="G147" s="13">
        <f t="shared" si="12"/>
        <v>2.0430405297982013</v>
      </c>
    </row>
    <row r="148" spans="1:7" x14ac:dyDescent="0.2">
      <c r="A148" s="5">
        <f t="shared" si="13"/>
        <v>162</v>
      </c>
      <c r="B148" s="11">
        <f t="shared" si="7"/>
        <v>0.53555764832399799</v>
      </c>
      <c r="C148" s="12">
        <f t="shared" si="8"/>
        <v>-0.50934559129024648</v>
      </c>
      <c r="D148" s="12">
        <f t="shared" si="9"/>
        <v>0.16549641479959701</v>
      </c>
      <c r="E148" s="11">
        <f t="shared" si="10"/>
        <v>-0.50729354579183483</v>
      </c>
      <c r="F148" s="11">
        <f t="shared" si="11"/>
        <v>0.16482966479959699</v>
      </c>
      <c r="G148" s="13">
        <f t="shared" si="12"/>
        <v>2.1576483239981181</v>
      </c>
    </row>
    <row r="149" spans="1:7" x14ac:dyDescent="0.2">
      <c r="A149" s="5">
        <f t="shared" si="13"/>
        <v>164</v>
      </c>
      <c r="B149" s="11">
        <f t="shared" si="7"/>
        <v>0.53566174427244917</v>
      </c>
      <c r="C149" s="12">
        <f t="shared" si="8"/>
        <v>-0.51491111674861256</v>
      </c>
      <c r="D149" s="12">
        <f t="shared" si="9"/>
        <v>0.14764838680357953</v>
      </c>
      <c r="E149" s="11">
        <f t="shared" si="10"/>
        <v>-0.51273698861349926</v>
      </c>
      <c r="F149" s="11">
        <f t="shared" si="11"/>
        <v>0.14702496559278738</v>
      </c>
      <c r="G149" s="13">
        <f t="shared" si="12"/>
        <v>2.2617442724491843</v>
      </c>
    </row>
    <row r="150" spans="1:7" x14ac:dyDescent="0.2">
      <c r="A150" s="5">
        <f t="shared" si="13"/>
        <v>166</v>
      </c>
      <c r="B150" s="11">
        <f t="shared" si="7"/>
        <v>0.53575482123015483</v>
      </c>
      <c r="C150" s="12">
        <f t="shared" si="8"/>
        <v>-0.51984061337137977</v>
      </c>
      <c r="D150" s="12">
        <f t="shared" si="9"/>
        <v>0.12961082192866016</v>
      </c>
      <c r="E150" s="11">
        <f t="shared" si="10"/>
        <v>-0.51755574039561647</v>
      </c>
      <c r="F150" s="11">
        <f t="shared" si="11"/>
        <v>0.12904113911286277</v>
      </c>
      <c r="G150" s="13">
        <f t="shared" si="12"/>
        <v>2.3548212301548466</v>
      </c>
    </row>
    <row r="151" spans="1:7" x14ac:dyDescent="0.2">
      <c r="A151" s="5">
        <f t="shared" si="13"/>
        <v>168</v>
      </c>
      <c r="B151" s="11">
        <f t="shared" si="7"/>
        <v>0.53583642573553281</v>
      </c>
      <c r="C151" s="12">
        <f t="shared" si="8"/>
        <v>-0.5241271142189895</v>
      </c>
      <c r="D151" s="12">
        <f t="shared" si="9"/>
        <v>0.11140665727641935</v>
      </c>
      <c r="E151" s="11">
        <f t="shared" si="10"/>
        <v>-0.52174393023141197</v>
      </c>
      <c r="F151" s="11">
        <f t="shared" si="11"/>
        <v>0.11090009588219281</v>
      </c>
      <c r="G151" s="13">
        <f t="shared" si="12"/>
        <v>2.4364257355328212</v>
      </c>
    </row>
    <row r="152" spans="1:7" x14ac:dyDescent="0.2">
      <c r="A152" s="5">
        <f t="shared" si="13"/>
        <v>170</v>
      </c>
      <c r="B152" s="11">
        <f t="shared" si="7"/>
        <v>0.535906160219636</v>
      </c>
      <c r="C152" s="12">
        <f t="shared" si="8"/>
        <v>-0.52776454147130003</v>
      </c>
      <c r="D152" s="12">
        <f t="shared" si="9"/>
        <v>9.3059128122621751E-2</v>
      </c>
      <c r="E152" s="11">
        <f t="shared" si="10"/>
        <v>-0.52529645545671177</v>
      </c>
      <c r="F152" s="11">
        <f t="shared" si="11"/>
        <v>9.2623937967540607E-2</v>
      </c>
      <c r="G152" s="13">
        <f t="shared" si="12"/>
        <v>2.5061602196360111</v>
      </c>
    </row>
    <row r="153" spans="1:7" x14ac:dyDescent="0.2">
      <c r="A153" s="5">
        <f t="shared" si="13"/>
        <v>172</v>
      </c>
      <c r="B153" s="11">
        <f t="shared" si="7"/>
        <v>0.53596368494306756</v>
      </c>
      <c r="C153" s="12">
        <f t="shared" si="8"/>
        <v>-0.53074772320418695</v>
      </c>
      <c r="D153" s="12">
        <f t="shared" si="9"/>
        <v>7.4591728035510188E-2</v>
      </c>
      <c r="E153" s="11">
        <f t="shared" si="10"/>
        <v>-0.52820898786675363</v>
      </c>
      <c r="F153" s="11">
        <f t="shared" si="11"/>
        <v>7.4234932052098843E-2</v>
      </c>
      <c r="G153" s="13">
        <f t="shared" si="12"/>
        <v>2.563684943067468</v>
      </c>
    </row>
    <row r="154" spans="1:7" x14ac:dyDescent="0.2">
      <c r="A154" s="5">
        <f t="shared" si="13"/>
        <v>174</v>
      </c>
      <c r="B154" s="11">
        <f t="shared" si="7"/>
        <v>0.53600871965115715</v>
      </c>
      <c r="C154" s="12">
        <f t="shared" si="8"/>
        <v>-0.5330724078013902</v>
      </c>
      <c r="D154" s="12">
        <f t="shared" si="9"/>
        <v>5.6028167763198092E-2</v>
      </c>
      <c r="E154" s="11">
        <f t="shared" si="10"/>
        <v>-0.53047797898943694</v>
      </c>
      <c r="F154" s="11">
        <f t="shared" si="11"/>
        <v>5.5755482306966503E-2</v>
      </c>
      <c r="G154" s="13">
        <f t="shared" si="12"/>
        <v>2.6087196511570543</v>
      </c>
    </row>
    <row r="155" spans="1:7" x14ac:dyDescent="0.2">
      <c r="A155" s="5">
        <f t="shared" si="13"/>
        <v>176</v>
      </c>
      <c r="B155" s="11">
        <f t="shared" si="7"/>
        <v>0.53604104493933369</v>
      </c>
      <c r="C155" s="12">
        <f t="shared" si="8"/>
        <v>-0.5347352758951901</v>
      </c>
      <c r="D155" s="12">
        <f t="shared" si="9"/>
        <v>3.7392333077084242E-2</v>
      </c>
      <c r="E155" s="11">
        <f t="shared" si="10"/>
        <v>-0.53210066440859016</v>
      </c>
      <c r="F155" s="11">
        <f t="shared" si="11"/>
        <v>3.7208103095116553E-2</v>
      </c>
      <c r="G155" s="13">
        <f t="shared" si="12"/>
        <v>2.6410449393337032</v>
      </c>
    </row>
    <row r="156" spans="1:7" x14ac:dyDescent="0.2">
      <c r="A156" s="5">
        <f t="shared" si="13"/>
        <v>178</v>
      </c>
      <c r="B156" s="11">
        <f t="shared" si="7"/>
        <v>0.53606050332204291</v>
      </c>
      <c r="C156" s="12">
        <f t="shared" si="8"/>
        <v>-0.53573394974728916</v>
      </c>
      <c r="D156" s="12">
        <f t="shared" si="9"/>
        <v>1.8708241768028738E-2</v>
      </c>
      <c r="E156" s="11">
        <f t="shared" si="10"/>
        <v>-0.53307506713198571</v>
      </c>
      <c r="F156" s="11">
        <f t="shared" si="11"/>
        <v>1.861539154111411E-2</v>
      </c>
      <c r="G156" s="13">
        <f t="shared" si="12"/>
        <v>2.6605033220428176</v>
      </c>
    </row>
    <row r="157" spans="1:7" x14ac:dyDescent="0.2">
      <c r="A157" s="5">
        <f t="shared" si="13"/>
        <v>180</v>
      </c>
      <c r="B157" s="11">
        <f t="shared" si="7"/>
        <v>0.53606699999999996</v>
      </c>
      <c r="C157" s="12">
        <f t="shared" si="8"/>
        <v>-0.53606699999999996</v>
      </c>
      <c r="D157" s="12">
        <f t="shared" si="9"/>
        <v>6.567616567774991E-17</v>
      </c>
      <c r="E157" s="11">
        <f t="shared" si="10"/>
        <v>-0.53339999999999999</v>
      </c>
      <c r="F157" s="11">
        <f t="shared" si="11"/>
        <v>6.5349418584825787E-17</v>
      </c>
      <c r="G157" s="13">
        <f t="shared" si="12"/>
        <v>2.6669999999999749</v>
      </c>
    </row>
    <row r="158" spans="1:7" x14ac:dyDescent="0.2">
      <c r="A158" s="5">
        <f t="shared" si="13"/>
        <v>182</v>
      </c>
      <c r="B158" s="11">
        <f t="shared" si="7"/>
        <v>0.53606050332204291</v>
      </c>
      <c r="C158" s="12">
        <f t="shared" si="8"/>
        <v>-0.53573394974728916</v>
      </c>
      <c r="D158" s="12">
        <f t="shared" si="9"/>
        <v>-1.870824176802861E-2</v>
      </c>
      <c r="E158" s="11">
        <f t="shared" si="10"/>
        <v>-0.53307506713198571</v>
      </c>
      <c r="F158" s="11">
        <f t="shared" si="11"/>
        <v>-1.8615391541113979E-2</v>
      </c>
      <c r="G158" s="13">
        <f t="shared" si="12"/>
        <v>2.6605033220428176</v>
      </c>
    </row>
    <row r="159" spans="1:7" x14ac:dyDescent="0.2">
      <c r="A159" s="5">
        <f t="shared" si="13"/>
        <v>184</v>
      </c>
      <c r="B159" s="11">
        <f t="shared" si="7"/>
        <v>0.53604104493933369</v>
      </c>
      <c r="C159" s="12">
        <f t="shared" si="8"/>
        <v>-0.5347352758951901</v>
      </c>
      <c r="D159" s="12">
        <f t="shared" si="9"/>
        <v>-3.739233307708411E-2</v>
      </c>
      <c r="E159" s="11">
        <f t="shared" si="10"/>
        <v>-0.53210066440859016</v>
      </c>
      <c r="F159" s="11">
        <f t="shared" si="11"/>
        <v>-3.7208103095116421E-2</v>
      </c>
      <c r="G159" s="13">
        <f t="shared" si="12"/>
        <v>2.6410449393337032</v>
      </c>
    </row>
    <row r="160" spans="1:7" x14ac:dyDescent="0.2">
      <c r="A160" s="5">
        <f t="shared" si="13"/>
        <v>186</v>
      </c>
      <c r="B160" s="11">
        <f t="shared" si="7"/>
        <v>0.53600871965115715</v>
      </c>
      <c r="C160" s="12">
        <f t="shared" si="8"/>
        <v>-0.5330724078013902</v>
      </c>
      <c r="D160" s="12">
        <f t="shared" si="9"/>
        <v>-5.602816776319796E-2</v>
      </c>
      <c r="E160" s="11">
        <f t="shared" si="10"/>
        <v>-0.53047797898943694</v>
      </c>
      <c r="F160" s="11">
        <f t="shared" si="11"/>
        <v>-5.5755482306966378E-2</v>
      </c>
      <c r="G160" s="13">
        <f t="shared" si="12"/>
        <v>2.6087196511571653</v>
      </c>
    </row>
    <row r="161" spans="1:7" x14ac:dyDescent="0.2">
      <c r="A161" s="5">
        <f t="shared" si="13"/>
        <v>188</v>
      </c>
      <c r="B161" s="11">
        <f t="shared" si="7"/>
        <v>0.53596368494306756</v>
      </c>
      <c r="C161" s="12">
        <f t="shared" si="8"/>
        <v>-0.53074772320418695</v>
      </c>
      <c r="D161" s="12">
        <f t="shared" si="9"/>
        <v>-7.4591728035510285E-2</v>
      </c>
      <c r="E161" s="11">
        <f t="shared" si="10"/>
        <v>-0.52820898786675352</v>
      </c>
      <c r="F161" s="11">
        <f t="shared" si="11"/>
        <v>-7.4234932052098954E-2</v>
      </c>
      <c r="G161" s="13">
        <f t="shared" si="12"/>
        <v>2.563684943067579</v>
      </c>
    </row>
    <row r="162" spans="1:7" x14ac:dyDescent="0.2">
      <c r="A162" s="5">
        <f t="shared" si="13"/>
        <v>190</v>
      </c>
      <c r="B162" s="11">
        <f t="shared" si="7"/>
        <v>0.535906160219636</v>
      </c>
      <c r="C162" s="12">
        <f t="shared" si="8"/>
        <v>-0.52776454147130003</v>
      </c>
      <c r="D162" s="12">
        <f t="shared" si="9"/>
        <v>-9.3059128122621862E-2</v>
      </c>
      <c r="E162" s="11">
        <f t="shared" si="10"/>
        <v>-0.52529645545671177</v>
      </c>
      <c r="F162" s="11">
        <f t="shared" si="11"/>
        <v>-9.2623937967540704E-2</v>
      </c>
      <c r="G162" s="13">
        <f t="shared" si="12"/>
        <v>2.5061602196360111</v>
      </c>
    </row>
    <row r="163" spans="1:7" x14ac:dyDescent="0.2">
      <c r="A163" s="5">
        <f t="shared" si="13"/>
        <v>192</v>
      </c>
      <c r="B163" s="11">
        <f t="shared" si="7"/>
        <v>0.53583642573553281</v>
      </c>
      <c r="C163" s="12">
        <f t="shared" si="8"/>
        <v>-0.52412711421898939</v>
      </c>
      <c r="D163" s="12">
        <f t="shared" si="9"/>
        <v>-0.11140665727641945</v>
      </c>
      <c r="E163" s="11">
        <f t="shared" si="10"/>
        <v>-0.52174393023141186</v>
      </c>
      <c r="F163" s="11">
        <f t="shared" si="11"/>
        <v>-0.11090009588219292</v>
      </c>
      <c r="G163" s="13">
        <f t="shared" si="12"/>
        <v>2.4364257355328212</v>
      </c>
    </row>
    <row r="164" spans="1:7" x14ac:dyDescent="0.2">
      <c r="A164" s="5">
        <f t="shared" si="13"/>
        <v>194</v>
      </c>
      <c r="B164" s="11">
        <f t="shared" si="7"/>
        <v>0.53575482123015483</v>
      </c>
      <c r="C164" s="12">
        <f t="shared" si="8"/>
        <v>-0.51984061337137977</v>
      </c>
      <c r="D164" s="12">
        <f t="shared" si="9"/>
        <v>-0.12961082192866005</v>
      </c>
      <c r="E164" s="11">
        <f t="shared" si="10"/>
        <v>-0.51755574039561647</v>
      </c>
      <c r="F164" s="11">
        <f t="shared" si="11"/>
        <v>-0.12904113911286264</v>
      </c>
      <c r="G164" s="13">
        <f t="shared" si="12"/>
        <v>2.3548212301549576</v>
      </c>
    </row>
    <row r="165" spans="1:7" x14ac:dyDescent="0.2">
      <c r="A165" s="5">
        <f t="shared" si="13"/>
        <v>196</v>
      </c>
      <c r="B165" s="11">
        <f t="shared" si="7"/>
        <v>0.53566174427244917</v>
      </c>
      <c r="C165" s="12">
        <f t="shared" si="8"/>
        <v>-0.51491111674861256</v>
      </c>
      <c r="D165" s="12">
        <f t="shared" si="9"/>
        <v>-0.14764838680357939</v>
      </c>
      <c r="E165" s="11">
        <f t="shared" si="10"/>
        <v>-0.51273698861349926</v>
      </c>
      <c r="F165" s="11">
        <f t="shared" si="11"/>
        <v>-0.14702496559278727</v>
      </c>
      <c r="G165" s="13">
        <f t="shared" si="12"/>
        <v>2.2617442724491843</v>
      </c>
    </row>
    <row r="166" spans="1:7" x14ac:dyDescent="0.2">
      <c r="A166" s="5">
        <f t="shared" si="13"/>
        <v>198</v>
      </c>
      <c r="B166" s="11">
        <f t="shared" si="7"/>
        <v>0.53555764832399799</v>
      </c>
      <c r="C166" s="12">
        <f t="shared" si="8"/>
        <v>-0.50934559129024659</v>
      </c>
      <c r="D166" s="12">
        <f t="shared" si="9"/>
        <v>-0.1654964147995969</v>
      </c>
      <c r="E166" s="11">
        <f t="shared" si="10"/>
        <v>-0.50729354579183494</v>
      </c>
      <c r="F166" s="11">
        <f t="shared" si="11"/>
        <v>-0.16482966479959688</v>
      </c>
      <c r="G166" s="13">
        <f t="shared" si="12"/>
        <v>2.1576483239981181</v>
      </c>
    </row>
    <row r="167" spans="1:7" x14ac:dyDescent="0.2">
      <c r="A167" s="5">
        <f t="shared" si="13"/>
        <v>200</v>
      </c>
      <c r="B167" s="11">
        <f t="shared" si="7"/>
        <v>0.5354430405297983</v>
      </c>
      <c r="C167" s="12">
        <f t="shared" si="8"/>
        <v>-0.50315187403702155</v>
      </c>
      <c r="D167" s="12">
        <f t="shared" si="9"/>
        <v>-0.18313230546473341</v>
      </c>
      <c r="E167" s="11">
        <f t="shared" si="10"/>
        <v>-0.50123204392720355</v>
      </c>
      <c r="F167" s="11">
        <f t="shared" si="11"/>
        <v>-0.18243354444991167</v>
      </c>
      <c r="G167" s="13">
        <f t="shared" si="12"/>
        <v>2.0430405297983123</v>
      </c>
    </row>
    <row r="168" spans="1:7" x14ac:dyDescent="0.2">
      <c r="A168" s="5">
        <f t="shared" si="13"/>
        <v>202</v>
      </c>
      <c r="B168" s="11">
        <f t="shared" si="7"/>
        <v>0.5353184792475032</v>
      </c>
      <c r="C168" s="12">
        <f t="shared" si="8"/>
        <v>-0.49633865100953084</v>
      </c>
      <c r="D168" s="12">
        <f t="shared" si="9"/>
        <v>-0.20053383190349378</v>
      </c>
      <c r="E168" s="11">
        <f t="shared" si="10"/>
        <v>-0.49455986802592439</v>
      </c>
      <c r="F168" s="11">
        <f t="shared" si="11"/>
        <v>-0.19981515692804747</v>
      </c>
      <c r="G168" s="13">
        <f t="shared" si="12"/>
        <v>1.9184792475032131</v>
      </c>
    </row>
    <row r="169" spans="1:7" x14ac:dyDescent="0.2">
      <c r="A169" s="5">
        <f t="shared" si="13"/>
        <v>204</v>
      </c>
      <c r="B169" s="11">
        <f t="shared" si="7"/>
        <v>0.53518457132715913</v>
      </c>
      <c r="C169" s="12">
        <f t="shared" si="8"/>
        <v>-0.48891543413632876</v>
      </c>
      <c r="D169" s="12">
        <f t="shared" si="9"/>
        <v>-0.21767917596756986</v>
      </c>
      <c r="E169" s="11">
        <f t="shared" si="10"/>
        <v>-0.48728514710656329</v>
      </c>
      <c r="F169" s="11">
        <f t="shared" si="11"/>
        <v>-0.21695332541663181</v>
      </c>
      <c r="G169" s="13">
        <f t="shared" si="12"/>
        <v>1.7845713271591457</v>
      </c>
    </row>
    <row r="170" spans="1:7" x14ac:dyDescent="0.2">
      <c r="A170" s="5">
        <f t="shared" si="13"/>
        <v>206</v>
      </c>
      <c r="B170" s="11">
        <f t="shared" si="7"/>
        <v>0.53504196915469349</v>
      </c>
      <c r="C170" s="12">
        <f t="shared" si="8"/>
        <v>-0.48089253639642104</v>
      </c>
      <c r="D170" s="12">
        <f t="shared" si="9"/>
        <v>-0.2345469615986292</v>
      </c>
      <c r="E170" s="11">
        <f t="shared" si="10"/>
        <v>-0.47941674429597564</v>
      </c>
      <c r="F170" s="11">
        <f t="shared" si="11"/>
        <v>-0.23382716969729392</v>
      </c>
      <c r="G170" s="13">
        <f t="shared" si="12"/>
        <v>1.6419691546935011</v>
      </c>
    </row>
    <row r="171" spans="1:7" x14ac:dyDescent="0.2">
      <c r="A171" s="5">
        <f t="shared" si="13"/>
        <v>208</v>
      </c>
      <c r="B171" s="11">
        <f t="shared" si="7"/>
        <v>0.53489136747355637</v>
      </c>
      <c r="C171" s="12">
        <f t="shared" si="8"/>
        <v>-0.47228104535179627</v>
      </c>
      <c r="D171" s="12">
        <f t="shared" si="9"/>
        <v>-0.25111628620849274</v>
      </c>
      <c r="E171" s="11">
        <f t="shared" si="10"/>
        <v>-0.47096424603095161</v>
      </c>
      <c r="F171" s="11">
        <f t="shared" si="11"/>
        <v>-0.25041613158999415</v>
      </c>
      <c r="G171" s="13">
        <f t="shared" si="12"/>
        <v>1.491367473556382</v>
      </c>
    </row>
    <row r="172" spans="1:7" x14ac:dyDescent="0.2">
      <c r="A172" s="5">
        <f t="shared" si="13"/>
        <v>210</v>
      </c>
      <c r="B172" s="11">
        <f t="shared" si="7"/>
        <v>0.53473349999999997</v>
      </c>
      <c r="C172" s="12">
        <f t="shared" si="8"/>
        <v>-0.46309279525456609</v>
      </c>
      <c r="D172" s="12">
        <f t="shared" si="9"/>
        <v>-0.26736675000000004</v>
      </c>
      <c r="E172" s="11">
        <f t="shared" si="10"/>
        <v>-0.46193795037861951</v>
      </c>
      <c r="F172" s="11">
        <f t="shared" si="11"/>
        <v>-0.26670000000000005</v>
      </c>
      <c r="G172" s="13">
        <f t="shared" si="12"/>
        <v>1.3334999999999875</v>
      </c>
    </row>
    <row r="173" spans="1:7" x14ac:dyDescent="0.2">
      <c r="A173" s="5">
        <f t="shared" si="13"/>
        <v>212</v>
      </c>
      <c r="B173" s="11">
        <f t="shared" si="7"/>
        <v>0.53456913584848642</v>
      </c>
      <c r="C173" s="12">
        <f t="shared" si="8"/>
        <v>-0.45334033792029482</v>
      </c>
      <c r="D173" s="12">
        <f t="shared" si="9"/>
        <v>-0.28327848315061005</v>
      </c>
      <c r="E173" s="11">
        <f t="shared" si="10"/>
        <v>-0.45234885448983764</v>
      </c>
      <c r="F173" s="11">
        <f t="shared" si="11"/>
        <v>-0.28265893554199145</v>
      </c>
      <c r="G173" s="13">
        <f t="shared" si="12"/>
        <v>1.1691358484864356</v>
      </c>
    </row>
    <row r="174" spans="1:7" x14ac:dyDescent="0.2">
      <c r="A174" s="5">
        <f t="shared" si="13"/>
        <v>214</v>
      </c>
      <c r="B174" s="11">
        <f t="shared" si="7"/>
        <v>0.53439907578464019</v>
      </c>
      <c r="C174" s="12">
        <f t="shared" si="8"/>
        <v>-0.44303691256415595</v>
      </c>
      <c r="D174" s="12">
        <f t="shared" si="9"/>
        <v>-0.29883217080009655</v>
      </c>
      <c r="E174" s="11">
        <f t="shared" si="10"/>
        <v>-0.44220864120085929</v>
      </c>
      <c r="F174" s="11">
        <f t="shared" si="11"/>
        <v>-0.29827349471129627</v>
      </c>
      <c r="G174" s="13">
        <f t="shared" si="12"/>
        <v>0.99907578464020208</v>
      </c>
    </row>
    <row r="175" spans="1:7" x14ac:dyDescent="0.2">
      <c r="A175" s="5">
        <f t="shared" si="13"/>
        <v>216</v>
      </c>
      <c r="B175" s="11">
        <f t="shared" si="7"/>
        <v>0.534224148323998</v>
      </c>
      <c r="C175" s="12">
        <f t="shared" si="8"/>
        <v>-0.43219641479959703</v>
      </c>
      <c r="D175" s="12">
        <f t="shared" si="9"/>
        <v>-0.31400907580335269</v>
      </c>
      <c r="E175" s="11">
        <f t="shared" si="10"/>
        <v>-0.43152966479959703</v>
      </c>
      <c r="F175" s="11">
        <f t="shared" si="11"/>
        <v>-0.31352465357280512</v>
      </c>
      <c r="G175" s="13">
        <f t="shared" si="12"/>
        <v>0.82414832399801963</v>
      </c>
    </row>
    <row r="176" spans="1:7" x14ac:dyDescent="0.2">
      <c r="A176" s="5">
        <f t="shared" si="13"/>
        <v>218</v>
      </c>
      <c r="B176" s="11">
        <f t="shared" si="7"/>
        <v>0.53404520569556424</v>
      </c>
      <c r="C176" s="12">
        <f t="shared" si="8"/>
        <v>-0.42083336500021845</v>
      </c>
      <c r="D176" s="12">
        <f t="shared" si="9"/>
        <v>-0.32879105922912566</v>
      </c>
      <c r="E176" s="11">
        <f t="shared" si="10"/>
        <v>-0.42032493597382553</v>
      </c>
      <c r="F176" s="11">
        <f t="shared" si="11"/>
        <v>-0.32839383093870606</v>
      </c>
      <c r="G176" s="13">
        <f t="shared" si="12"/>
        <v>0.64520569556425489</v>
      </c>
    </row>
    <row r="177" spans="1:7" x14ac:dyDescent="0.2">
      <c r="A177" s="5">
        <f t="shared" si="13"/>
        <v>220</v>
      </c>
      <c r="B177" s="11">
        <f t="shared" si="7"/>
        <v>0.53386311968983768</v>
      </c>
      <c r="C177" s="12">
        <f t="shared" si="8"/>
        <v>-0.40896287622456201</v>
      </c>
      <c r="D177" s="12">
        <f t="shared" si="9"/>
        <v>-0.34316059860522957</v>
      </c>
      <c r="E177" s="11">
        <f t="shared" si="10"/>
        <v>-0.40860810595966285</v>
      </c>
      <c r="F177" s="11">
        <f t="shared" si="11"/>
        <v>-0.34286291100680005</v>
      </c>
      <c r="G177" s="13">
        <f t="shared" si="12"/>
        <v>0.4631196898376988</v>
      </c>
    </row>
    <row r="178" spans="1:7" x14ac:dyDescent="0.2">
      <c r="A178" s="5">
        <f t="shared" si="13"/>
        <v>222</v>
      </c>
      <c r="B178" s="11">
        <f t="shared" si="7"/>
        <v>0.5336787774115348</v>
      </c>
      <c r="C178" s="12">
        <f t="shared" si="8"/>
        <v>-0.39660062190048417</v>
      </c>
      <c r="D178" s="12">
        <f t="shared" si="9"/>
        <v>-0.35710080393023441</v>
      </c>
      <c r="E178" s="11">
        <f t="shared" si="10"/>
        <v>-0.39639344990964209</v>
      </c>
      <c r="F178" s="11">
        <f t="shared" si="11"/>
        <v>-0.35691426543181498</v>
      </c>
      <c r="G178" s="13">
        <f t="shared" si="12"/>
        <v>0.27877741153481406</v>
      </c>
    </row>
    <row r="179" spans="1:7" x14ac:dyDescent="0.2">
      <c r="A179" s="5">
        <f t="shared" si="13"/>
        <v>224</v>
      </c>
      <c r="B179" s="11">
        <f t="shared" si="7"/>
        <v>0.53349307695770554</v>
      </c>
      <c r="C179" s="12">
        <f t="shared" si="8"/>
        <v>-0.38376280346080854</v>
      </c>
      <c r="D179" s="12">
        <f t="shared" si="9"/>
        <v>-0.37059543149059621</v>
      </c>
      <c r="E179" s="11">
        <f t="shared" si="10"/>
        <v>-0.38369584950063645</v>
      </c>
      <c r="F179" s="11">
        <f t="shared" si="11"/>
        <v>-0.3705307748028292</v>
      </c>
      <c r="G179" s="13">
        <f t="shared" si="12"/>
        <v>9.3076957705551244E-2</v>
      </c>
    </row>
    <row r="180" spans="1:7" x14ac:dyDescent="0.2">
      <c r="A180" s="5">
        <f t="shared" si="13"/>
        <v>226</v>
      </c>
      <c r="B180" s="11">
        <f t="shared" si="7"/>
        <v>0.53330692304229443</v>
      </c>
      <c r="C180" s="12">
        <f t="shared" si="8"/>
        <v>-0.37046611811506208</v>
      </c>
      <c r="D180" s="12">
        <f t="shared" si="9"/>
        <v>-0.38362889554046448</v>
      </c>
      <c r="E180" s="11">
        <f t="shared" si="10"/>
        <v>-0.37053077480282914</v>
      </c>
      <c r="F180" s="11">
        <f t="shared" si="11"/>
        <v>-0.38369584950063651</v>
      </c>
      <c r="G180" s="13">
        <f t="shared" si="12"/>
        <v>-9.3076957705551244E-2</v>
      </c>
    </row>
    <row r="181" spans="1:7" x14ac:dyDescent="0.2">
      <c r="A181" s="5">
        <f t="shared" si="13"/>
        <v>228</v>
      </c>
      <c r="B181" s="11">
        <f t="shared" si="7"/>
        <v>0.53312122258846517</v>
      </c>
      <c r="C181" s="12">
        <f t="shared" si="8"/>
        <v>-0.35672772693339549</v>
      </c>
      <c r="D181" s="12">
        <f t="shared" si="9"/>
        <v>-0.39618627791880007</v>
      </c>
      <c r="E181" s="11">
        <f t="shared" si="10"/>
        <v>-0.35691426543181493</v>
      </c>
      <c r="F181" s="11">
        <f t="shared" si="11"/>
        <v>-0.39639344990964215</v>
      </c>
      <c r="G181" s="13">
        <f t="shared" si="12"/>
        <v>-0.27877741153481406</v>
      </c>
    </row>
    <row r="182" spans="1:7" x14ac:dyDescent="0.2">
      <c r="A182" s="5">
        <f t="shared" si="13"/>
        <v>230</v>
      </c>
      <c r="B182" s="11">
        <f t="shared" si="7"/>
        <v>0.53293688031016229</v>
      </c>
      <c r="C182" s="12">
        <f t="shared" si="8"/>
        <v>-0.34256522340837059</v>
      </c>
      <c r="D182" s="12">
        <f t="shared" si="9"/>
        <v>-0.40825333569476363</v>
      </c>
      <c r="E182" s="11">
        <f t="shared" si="10"/>
        <v>-0.34286291100680016</v>
      </c>
      <c r="F182" s="11">
        <f t="shared" si="11"/>
        <v>-0.40860810595966279</v>
      </c>
      <c r="G182" s="13">
        <f t="shared" si="12"/>
        <v>-0.4631196898376988</v>
      </c>
    </row>
    <row r="183" spans="1:7" x14ac:dyDescent="0.2">
      <c r="A183" s="5">
        <f t="shared" si="13"/>
        <v>232</v>
      </c>
      <c r="B183" s="11">
        <f t="shared" si="7"/>
        <v>0.53275479430443573</v>
      </c>
      <c r="C183" s="12">
        <f t="shared" si="8"/>
        <v>-0.32799660264828639</v>
      </c>
      <c r="D183" s="12">
        <f t="shared" si="9"/>
        <v>-0.41981650694743261</v>
      </c>
      <c r="E183" s="11">
        <f t="shared" si="10"/>
        <v>-0.328393830938706</v>
      </c>
      <c r="F183" s="11">
        <f t="shared" si="11"/>
        <v>-0.42032493597382559</v>
      </c>
      <c r="G183" s="13">
        <f t="shared" si="12"/>
        <v>-0.64520569556425489</v>
      </c>
    </row>
    <row r="184" spans="1:7" x14ac:dyDescent="0.2">
      <c r="A184" s="5">
        <f t="shared" si="13"/>
        <v>234</v>
      </c>
      <c r="B184" s="11">
        <f t="shared" si="7"/>
        <v>0.53257585167600197</v>
      </c>
      <c r="C184" s="12">
        <f t="shared" si="8"/>
        <v>-0.31304023134225761</v>
      </c>
      <c r="D184" s="12">
        <f t="shared" si="9"/>
        <v>-0.43086291479959687</v>
      </c>
      <c r="E184" s="11">
        <f t="shared" si="10"/>
        <v>-0.31352465357280523</v>
      </c>
      <c r="F184" s="11">
        <f t="shared" si="11"/>
        <v>-0.43152966479959692</v>
      </c>
      <c r="G184" s="13">
        <f t="shared" si="12"/>
        <v>-0.82414832399801963</v>
      </c>
    </row>
    <row r="185" spans="1:7" x14ac:dyDescent="0.2">
      <c r="A185" s="5">
        <f t="shared" si="13"/>
        <v>236</v>
      </c>
      <c r="B185" s="11">
        <f t="shared" si="7"/>
        <v>0.53240092421535978</v>
      </c>
      <c r="C185" s="12">
        <f t="shared" si="8"/>
        <v>-0.29771481862249594</v>
      </c>
      <c r="D185" s="12">
        <f t="shared" si="9"/>
        <v>-0.44138036983756268</v>
      </c>
      <c r="E185" s="11">
        <f t="shared" si="10"/>
        <v>-0.29827349471129622</v>
      </c>
      <c r="F185" s="11">
        <f t="shared" si="11"/>
        <v>-0.44220864120085929</v>
      </c>
      <c r="G185" s="13">
        <f t="shared" si="12"/>
        <v>-0.99907578464020208</v>
      </c>
    </row>
    <row r="186" spans="1:7" x14ac:dyDescent="0.2">
      <c r="A186" s="5">
        <f t="shared" si="13"/>
        <v>238</v>
      </c>
      <c r="B186" s="11">
        <f t="shared" si="7"/>
        <v>0.53223086415151355</v>
      </c>
      <c r="C186" s="12">
        <f t="shared" si="8"/>
        <v>-0.28203938793337296</v>
      </c>
      <c r="D186" s="12">
        <f t="shared" si="9"/>
        <v>-0.45135737105938045</v>
      </c>
      <c r="E186" s="11">
        <f t="shared" si="10"/>
        <v>-0.28265893554199156</v>
      </c>
      <c r="F186" s="11">
        <f t="shared" si="11"/>
        <v>-0.45234885448983758</v>
      </c>
      <c r="G186" s="13">
        <f t="shared" si="12"/>
        <v>-1.1691358484864356</v>
      </c>
    </row>
    <row r="187" spans="1:7" x14ac:dyDescent="0.2">
      <c r="A187" s="5">
        <f t="shared" si="13"/>
        <v>240</v>
      </c>
      <c r="B187" s="11">
        <f t="shared" si="7"/>
        <v>0.5320665</v>
      </c>
      <c r="C187" s="12">
        <f t="shared" si="8"/>
        <v>-0.26603325000000022</v>
      </c>
      <c r="D187" s="12">
        <f t="shared" si="9"/>
        <v>-0.46078310550267287</v>
      </c>
      <c r="E187" s="11">
        <f t="shared" si="10"/>
        <v>-0.26670000000000021</v>
      </c>
      <c r="F187" s="11">
        <f t="shared" si="11"/>
        <v>-0.4619379503786194</v>
      </c>
      <c r="G187" s="13">
        <f t="shared" si="12"/>
        <v>-1.3334999999999875</v>
      </c>
    </row>
    <row r="188" spans="1:7" x14ac:dyDescent="0.2">
      <c r="A188" s="5">
        <f t="shared" si="13"/>
        <v>242</v>
      </c>
      <c r="B188" s="11">
        <f t="shared" si="7"/>
        <v>0.53190863252644349</v>
      </c>
      <c r="C188" s="12">
        <f t="shared" si="8"/>
        <v>-0.2497159769714955</v>
      </c>
      <c r="D188" s="12">
        <f t="shared" si="9"/>
        <v>-0.46964744671010683</v>
      </c>
      <c r="E188" s="11">
        <f t="shared" si="10"/>
        <v>-0.2504161315899941</v>
      </c>
      <c r="F188" s="11">
        <f t="shared" si="11"/>
        <v>-0.47096424603095166</v>
      </c>
      <c r="G188" s="13">
        <f t="shared" si="12"/>
        <v>-1.491367473556493</v>
      </c>
    </row>
    <row r="189" spans="1:7" x14ac:dyDescent="0.2">
      <c r="A189" s="5">
        <f t="shared" si="13"/>
        <v>244</v>
      </c>
      <c r="B189" s="11">
        <f t="shared" si="7"/>
        <v>0.53175803084530648</v>
      </c>
      <c r="C189" s="12">
        <f t="shared" si="8"/>
        <v>-0.23310737779595878</v>
      </c>
      <c r="D189" s="12">
        <f t="shared" si="9"/>
        <v>-0.47794095219553018</v>
      </c>
      <c r="E189" s="11">
        <f t="shared" si="10"/>
        <v>-0.23382716969729406</v>
      </c>
      <c r="F189" s="11">
        <f t="shared" si="11"/>
        <v>-0.47941674429597558</v>
      </c>
      <c r="G189" s="13">
        <f t="shared" si="12"/>
        <v>-1.6419691546935011</v>
      </c>
    </row>
    <row r="190" spans="1:7" x14ac:dyDescent="0.2">
      <c r="A190" s="5">
        <f t="shared" si="13"/>
        <v>246</v>
      </c>
      <c r="B190" s="11">
        <f t="shared" si="7"/>
        <v>0.53161542867284095</v>
      </c>
      <c r="C190" s="12">
        <f t="shared" si="8"/>
        <v>-0.21622747486569377</v>
      </c>
      <c r="D190" s="12">
        <f t="shared" si="9"/>
        <v>-0.48565486007679798</v>
      </c>
      <c r="E190" s="11">
        <f t="shared" si="10"/>
        <v>-0.21695332541663176</v>
      </c>
      <c r="F190" s="11">
        <f t="shared" si="11"/>
        <v>-0.48728514710656334</v>
      </c>
      <c r="G190" s="13">
        <f t="shared" si="12"/>
        <v>-1.7845713271590347</v>
      </c>
    </row>
    <row r="191" spans="1:7" x14ac:dyDescent="0.2">
      <c r="A191" s="5">
        <f t="shared" si="13"/>
        <v>248</v>
      </c>
      <c r="B191" s="11">
        <f t="shared" si="7"/>
        <v>0.53148152075249677</v>
      </c>
      <c r="C191" s="12">
        <f t="shared" si="8"/>
        <v>-0.19909648195260132</v>
      </c>
      <c r="D191" s="12">
        <f t="shared" si="9"/>
        <v>-0.49278108504231793</v>
      </c>
      <c r="E191" s="11">
        <f t="shared" si="10"/>
        <v>-0.1998151569280476</v>
      </c>
      <c r="F191" s="11">
        <f t="shared" si="11"/>
        <v>-0.49455986802592433</v>
      </c>
      <c r="G191" s="13">
        <f t="shared" si="12"/>
        <v>-1.9184792475032131</v>
      </c>
    </row>
    <row r="192" spans="1:7" x14ac:dyDescent="0.2">
      <c r="A192" s="5">
        <f t="shared" si="13"/>
        <v>250</v>
      </c>
      <c r="B192" s="11">
        <f t="shared" si="7"/>
        <v>0.53135695947020167</v>
      </c>
      <c r="C192" s="12">
        <f t="shared" si="8"/>
        <v>-0.18173478343508984</v>
      </c>
      <c r="D192" s="12">
        <f t="shared" si="9"/>
        <v>-0.49931221381738555</v>
      </c>
      <c r="E192" s="11">
        <f t="shared" si="10"/>
        <v>-0.18243354444991161</v>
      </c>
      <c r="F192" s="11">
        <f t="shared" si="11"/>
        <v>-0.50123204392720355</v>
      </c>
      <c r="G192" s="13">
        <f t="shared" si="12"/>
        <v>-2.0430405297983123</v>
      </c>
    </row>
    <row r="193" spans="1:7" x14ac:dyDescent="0.2">
      <c r="A193" s="5">
        <f t="shared" si="13"/>
        <v>252</v>
      </c>
      <c r="B193" s="11">
        <f t="shared" si="7"/>
        <v>0.53124235167600198</v>
      </c>
      <c r="C193" s="12">
        <f t="shared" si="8"/>
        <v>-0.16416291479959702</v>
      </c>
      <c r="D193" s="12">
        <f t="shared" si="9"/>
        <v>-0.5052415002934233</v>
      </c>
      <c r="E193" s="11">
        <f t="shared" si="10"/>
        <v>-0.16482966479959701</v>
      </c>
      <c r="F193" s="11">
        <f t="shared" si="11"/>
        <v>-0.50729354579183483</v>
      </c>
      <c r="G193" s="13">
        <f t="shared" si="12"/>
        <v>-2.1576483239978961</v>
      </c>
    </row>
    <row r="194" spans="1:7" x14ac:dyDescent="0.2">
      <c r="A194" s="5">
        <f t="shared" si="13"/>
        <v>254</v>
      </c>
      <c r="B194" s="11">
        <f t="shared" si="7"/>
        <v>0.5311382557275508</v>
      </c>
      <c r="C194" s="12">
        <f t="shared" si="8"/>
        <v>-0.14640154438199507</v>
      </c>
      <c r="D194" s="12">
        <f t="shared" si="9"/>
        <v>-0.51056286047838606</v>
      </c>
      <c r="E194" s="11">
        <f t="shared" si="10"/>
        <v>-0.14702496559278719</v>
      </c>
      <c r="F194" s="11">
        <f t="shared" si="11"/>
        <v>-0.51273698861349937</v>
      </c>
      <c r="G194" s="13">
        <f t="shared" si="12"/>
        <v>-2.2617442724491843</v>
      </c>
    </row>
    <row r="195" spans="1:7" x14ac:dyDescent="0.2">
      <c r="A195" s="5">
        <f t="shared" si="13"/>
        <v>256</v>
      </c>
      <c r="B195" s="11">
        <f t="shared" ref="B195:B247" si="14">$B$6/2*(1+$B$34*COS(RADIANS(2*A195)))</f>
        <v>0.53104517876984525</v>
      </c>
      <c r="C195" s="12">
        <f t="shared" si="8"/>
        <v>-0.12847145629706541</v>
      </c>
      <c r="D195" s="12">
        <f t="shared" si="9"/>
        <v>-0.5152708674198534</v>
      </c>
      <c r="E195" s="11">
        <f t="shared" si="10"/>
        <v>-0.1290411391128628</v>
      </c>
      <c r="F195" s="11">
        <f t="shared" si="11"/>
        <v>-0.51755574039561647</v>
      </c>
      <c r="G195" s="13">
        <f t="shared" si="12"/>
        <v>-2.3548212301547355</v>
      </c>
    </row>
    <row r="196" spans="1:7" x14ac:dyDescent="0.2">
      <c r="A196" s="5">
        <f t="shared" si="13"/>
        <v>258</v>
      </c>
      <c r="B196" s="11">
        <f t="shared" si="14"/>
        <v>0.53096357426446716</v>
      </c>
      <c r="C196" s="12">
        <f t="shared" ref="C196:C247" si="15">B196*COS(RADIANS(A196))</f>
        <v>-0.11039353448796653</v>
      </c>
      <c r="D196" s="12">
        <f t="shared" ref="D196:D247" si="16">B196*SIN(RADIANS(A196))</f>
        <v>-0.51936074624383433</v>
      </c>
      <c r="E196" s="11">
        <f t="shared" ref="E196:E247" si="17">$B$6/2*COS(RADIANS(A196))</f>
        <v>-0.11090009588219307</v>
      </c>
      <c r="F196" s="11">
        <f t="shared" ref="F196:F247" si="18">$B$6/2*SIN(RADIANS(A196))</f>
        <v>-0.52174393023141186</v>
      </c>
      <c r="G196" s="13">
        <f t="shared" ref="G196:G247" si="19">(SQRT(SUMSQ(C196,D196))-SQRT(SUMSQ(E196,F196)))*1000</f>
        <v>-2.4364257355328212</v>
      </c>
    </row>
    <row r="197" spans="1:7" x14ac:dyDescent="0.2">
      <c r="A197" s="5">
        <f t="shared" ref="A197:A247" si="20">A196+2</f>
        <v>260</v>
      </c>
      <c r="B197" s="11">
        <f t="shared" si="14"/>
        <v>0.53089383978036397</v>
      </c>
      <c r="C197" s="12">
        <f t="shared" si="15"/>
        <v>-9.218874781245949E-2</v>
      </c>
      <c r="D197" s="12">
        <f t="shared" si="16"/>
        <v>-0.52282836944212341</v>
      </c>
      <c r="E197" s="11">
        <f t="shared" si="17"/>
        <v>-9.2623937967540634E-2</v>
      </c>
      <c r="F197" s="11">
        <f t="shared" si="18"/>
        <v>-0.52529645545671177</v>
      </c>
      <c r="G197" s="13">
        <f t="shared" si="19"/>
        <v>-2.5061602196361221</v>
      </c>
    </row>
    <row r="198" spans="1:7" x14ac:dyDescent="0.2">
      <c r="A198" s="5">
        <f t="shared" si="20"/>
        <v>262</v>
      </c>
      <c r="B198" s="11">
        <f t="shared" si="14"/>
        <v>0.53083631505693252</v>
      </c>
      <c r="C198" s="12">
        <f t="shared" si="15"/>
        <v>-7.3878136068687775E-2</v>
      </c>
      <c r="D198" s="12">
        <f t="shared" si="16"/>
        <v>-0.52567025252932031</v>
      </c>
      <c r="E198" s="11">
        <f t="shared" si="17"/>
        <v>-7.4234932052099106E-2</v>
      </c>
      <c r="F198" s="11">
        <f t="shared" si="18"/>
        <v>-0.52820898786675352</v>
      </c>
      <c r="G198" s="13">
        <f t="shared" si="19"/>
        <v>-2.563684943067468</v>
      </c>
    </row>
    <row r="199" spans="1:7" x14ac:dyDescent="0.2">
      <c r="A199" s="5">
        <f t="shared" si="20"/>
        <v>264</v>
      </c>
      <c r="B199" s="11">
        <f t="shared" si="14"/>
        <v>0.53079128034884293</v>
      </c>
      <c r="C199" s="12">
        <f t="shared" si="15"/>
        <v>-5.5482796850734727E-2</v>
      </c>
      <c r="D199" s="12">
        <f t="shared" si="16"/>
        <v>-0.5278835501774839</v>
      </c>
      <c r="E199" s="11">
        <f t="shared" si="17"/>
        <v>-5.5755482306966302E-2</v>
      </c>
      <c r="F199" s="11">
        <f t="shared" si="18"/>
        <v>-0.53047797898943705</v>
      </c>
      <c r="G199" s="13">
        <f t="shared" si="19"/>
        <v>-2.6087196511570543</v>
      </c>
    </row>
    <row r="200" spans="1:7" x14ac:dyDescent="0.2">
      <c r="A200" s="5">
        <f t="shared" si="20"/>
        <v>266</v>
      </c>
      <c r="B200" s="11">
        <f t="shared" si="14"/>
        <v>0.53075895506066628</v>
      </c>
      <c r="C200" s="12">
        <f t="shared" si="15"/>
        <v>-3.7023873113148899E-2</v>
      </c>
      <c r="D200" s="12">
        <f t="shared" si="16"/>
        <v>-0.52946605292199023</v>
      </c>
      <c r="E200" s="11">
        <f t="shared" si="17"/>
        <v>-3.7208103095116581E-2</v>
      </c>
      <c r="F200" s="11">
        <f t="shared" si="18"/>
        <v>-0.53210066440859016</v>
      </c>
      <c r="G200" s="13">
        <f t="shared" si="19"/>
        <v>-2.6410449393337032</v>
      </c>
    </row>
    <row r="201" spans="1:7" x14ac:dyDescent="0.2">
      <c r="A201" s="5">
        <f t="shared" si="20"/>
        <v>268</v>
      </c>
      <c r="B201" s="11">
        <f t="shared" si="14"/>
        <v>0.53073949667795706</v>
      </c>
      <c r="C201" s="12">
        <f t="shared" si="15"/>
        <v>-1.8522541314199274E-2</v>
      </c>
      <c r="D201" s="12">
        <f t="shared" si="16"/>
        <v>-0.53041618451668215</v>
      </c>
      <c r="E201" s="11">
        <f t="shared" si="17"/>
        <v>-1.8615391541113906E-2</v>
      </c>
      <c r="F201" s="11">
        <f t="shared" si="18"/>
        <v>-0.53307506713198571</v>
      </c>
      <c r="G201" s="13">
        <f t="shared" si="19"/>
        <v>-2.6605033220430396</v>
      </c>
    </row>
    <row r="202" spans="1:7" x14ac:dyDescent="0.2">
      <c r="A202" s="5">
        <f t="shared" si="20"/>
        <v>270</v>
      </c>
      <c r="B202" s="11">
        <f t="shared" si="14"/>
        <v>0.53073300000000001</v>
      </c>
      <c r="C202" s="12">
        <f t="shared" si="15"/>
        <v>-9.7534007237852496E-17</v>
      </c>
      <c r="D202" s="12">
        <f t="shared" si="16"/>
        <v>-0.53073300000000001</v>
      </c>
      <c r="E202" s="11">
        <f t="shared" si="17"/>
        <v>-9.8024127877238681E-17</v>
      </c>
      <c r="F202" s="11">
        <f t="shared" si="18"/>
        <v>-0.53339999999999999</v>
      </c>
      <c r="G202" s="13">
        <f t="shared" si="19"/>
        <v>-2.6669999999999749</v>
      </c>
    </row>
    <row r="203" spans="1:7" x14ac:dyDescent="0.2">
      <c r="A203" s="5">
        <f t="shared" si="20"/>
        <v>272</v>
      </c>
      <c r="B203" s="11">
        <f t="shared" si="14"/>
        <v>0.53073949667795706</v>
      </c>
      <c r="C203" s="12">
        <f t="shared" si="15"/>
        <v>1.8522541314199552E-2</v>
      </c>
      <c r="D203" s="12">
        <f t="shared" si="16"/>
        <v>-0.53041618451668215</v>
      </c>
      <c r="E203" s="11">
        <f t="shared" si="17"/>
        <v>1.8615391541114183E-2</v>
      </c>
      <c r="F203" s="11">
        <f t="shared" si="18"/>
        <v>-0.53307506713198571</v>
      </c>
      <c r="G203" s="13">
        <f t="shared" si="19"/>
        <v>-2.6605033220430396</v>
      </c>
    </row>
    <row r="204" spans="1:7" x14ac:dyDescent="0.2">
      <c r="A204" s="5">
        <f t="shared" si="20"/>
        <v>274</v>
      </c>
      <c r="B204" s="11">
        <f t="shared" si="14"/>
        <v>0.53075895506066628</v>
      </c>
      <c r="C204" s="12">
        <f t="shared" si="15"/>
        <v>3.7023873113148704E-2</v>
      </c>
      <c r="D204" s="12">
        <f t="shared" si="16"/>
        <v>-0.52946605292199034</v>
      </c>
      <c r="E204" s="11">
        <f t="shared" si="17"/>
        <v>3.7208103095116393E-2</v>
      </c>
      <c r="F204" s="11">
        <f t="shared" si="18"/>
        <v>-0.53210066440859027</v>
      </c>
      <c r="G204" s="13">
        <f t="shared" si="19"/>
        <v>-2.6410449393337032</v>
      </c>
    </row>
    <row r="205" spans="1:7" x14ac:dyDescent="0.2">
      <c r="A205" s="5">
        <f t="shared" si="20"/>
        <v>276</v>
      </c>
      <c r="B205" s="11">
        <f t="shared" si="14"/>
        <v>0.53079128034884293</v>
      </c>
      <c r="C205" s="12">
        <f t="shared" si="15"/>
        <v>5.5482796850734525E-2</v>
      </c>
      <c r="D205" s="12">
        <f t="shared" si="16"/>
        <v>-0.5278835501774839</v>
      </c>
      <c r="E205" s="11">
        <f t="shared" si="17"/>
        <v>5.57554823069661E-2</v>
      </c>
      <c r="F205" s="11">
        <f t="shared" si="18"/>
        <v>-0.53047797898943705</v>
      </c>
      <c r="G205" s="13">
        <f t="shared" si="19"/>
        <v>-2.6087196511570543</v>
      </c>
    </row>
    <row r="206" spans="1:7" x14ac:dyDescent="0.2">
      <c r="A206" s="5">
        <f t="shared" si="20"/>
        <v>278</v>
      </c>
      <c r="B206" s="11">
        <f t="shared" si="14"/>
        <v>0.53083631505693252</v>
      </c>
      <c r="C206" s="12">
        <f t="shared" si="15"/>
        <v>7.3878136068687594E-2</v>
      </c>
      <c r="D206" s="12">
        <f t="shared" si="16"/>
        <v>-0.52567025252932031</v>
      </c>
      <c r="E206" s="11">
        <f t="shared" si="17"/>
        <v>7.4234932052098912E-2</v>
      </c>
      <c r="F206" s="11">
        <f t="shared" si="18"/>
        <v>-0.52820898786675363</v>
      </c>
      <c r="G206" s="13">
        <f t="shared" si="19"/>
        <v>-2.563684943067579</v>
      </c>
    </row>
    <row r="207" spans="1:7" x14ac:dyDescent="0.2">
      <c r="A207" s="5">
        <f t="shared" si="20"/>
        <v>280</v>
      </c>
      <c r="B207" s="11">
        <f t="shared" si="14"/>
        <v>0.53089383978036397</v>
      </c>
      <c r="C207" s="12">
        <f t="shared" si="15"/>
        <v>9.2188747812459296E-2</v>
      </c>
      <c r="D207" s="12">
        <f t="shared" si="16"/>
        <v>-0.52282836944212352</v>
      </c>
      <c r="E207" s="11">
        <f t="shared" si="17"/>
        <v>9.262393796754044E-2</v>
      </c>
      <c r="F207" s="11">
        <f t="shared" si="18"/>
        <v>-0.52529645545671177</v>
      </c>
      <c r="G207" s="13">
        <f t="shared" si="19"/>
        <v>-2.5061602196360111</v>
      </c>
    </row>
    <row r="208" spans="1:7" x14ac:dyDescent="0.2">
      <c r="A208" s="5">
        <f t="shared" si="20"/>
        <v>282</v>
      </c>
      <c r="B208" s="11">
        <f t="shared" si="14"/>
        <v>0.53096357426446716</v>
      </c>
      <c r="C208" s="12">
        <f t="shared" si="15"/>
        <v>0.11039353448796635</v>
      </c>
      <c r="D208" s="12">
        <f t="shared" si="16"/>
        <v>-0.51936074624383433</v>
      </c>
      <c r="E208" s="11">
        <f t="shared" si="17"/>
        <v>0.11090009588219288</v>
      </c>
      <c r="F208" s="11">
        <f t="shared" si="18"/>
        <v>-0.52174393023141186</v>
      </c>
      <c r="G208" s="13">
        <f t="shared" si="19"/>
        <v>-2.4364257355328212</v>
      </c>
    </row>
    <row r="209" spans="1:7" x14ac:dyDescent="0.2">
      <c r="A209" s="5">
        <f t="shared" si="20"/>
        <v>284</v>
      </c>
      <c r="B209" s="11">
        <f t="shared" si="14"/>
        <v>0.53104517876984525</v>
      </c>
      <c r="C209" s="12">
        <f t="shared" si="15"/>
        <v>0.12847145629706525</v>
      </c>
      <c r="D209" s="12">
        <f t="shared" si="16"/>
        <v>-0.5152708674198534</v>
      </c>
      <c r="E209" s="11">
        <f t="shared" si="17"/>
        <v>0.12904113911286261</v>
      </c>
      <c r="F209" s="11">
        <f t="shared" si="18"/>
        <v>-0.51755574039561658</v>
      </c>
      <c r="G209" s="13">
        <f t="shared" si="19"/>
        <v>-2.3548212301548466</v>
      </c>
    </row>
    <row r="210" spans="1:7" x14ac:dyDescent="0.2">
      <c r="A210" s="5">
        <f t="shared" si="20"/>
        <v>286</v>
      </c>
      <c r="B210" s="11">
        <f t="shared" si="14"/>
        <v>0.5311382557275508</v>
      </c>
      <c r="C210" s="12">
        <f t="shared" si="15"/>
        <v>0.14640154438199532</v>
      </c>
      <c r="D210" s="12">
        <f t="shared" si="16"/>
        <v>-0.51056286047838595</v>
      </c>
      <c r="E210" s="11">
        <f t="shared" si="17"/>
        <v>0.14702496559278747</v>
      </c>
      <c r="F210" s="11">
        <f t="shared" si="18"/>
        <v>-0.51273698861349926</v>
      </c>
      <c r="G210" s="13">
        <f t="shared" si="19"/>
        <v>-2.2617442724491843</v>
      </c>
    </row>
    <row r="211" spans="1:7" x14ac:dyDescent="0.2">
      <c r="A211" s="5">
        <f t="shared" si="20"/>
        <v>288</v>
      </c>
      <c r="B211" s="11">
        <f t="shared" si="14"/>
        <v>0.53124235167600198</v>
      </c>
      <c r="C211" s="12">
        <f t="shared" si="15"/>
        <v>0.16416291479959685</v>
      </c>
      <c r="D211" s="12">
        <f t="shared" si="16"/>
        <v>-0.5052415002934233</v>
      </c>
      <c r="E211" s="11">
        <f t="shared" si="17"/>
        <v>0.16482966479959685</v>
      </c>
      <c r="F211" s="11">
        <f t="shared" si="18"/>
        <v>-0.50729354579183494</v>
      </c>
      <c r="G211" s="13">
        <f t="shared" si="19"/>
        <v>-2.1576483239980071</v>
      </c>
    </row>
    <row r="212" spans="1:7" x14ac:dyDescent="0.2">
      <c r="A212" s="5">
        <f t="shared" si="20"/>
        <v>290</v>
      </c>
      <c r="B212" s="11">
        <f t="shared" si="14"/>
        <v>0.53135695947020167</v>
      </c>
      <c r="C212" s="12">
        <f t="shared" si="15"/>
        <v>0.18173478343509006</v>
      </c>
      <c r="D212" s="12">
        <f t="shared" si="16"/>
        <v>-0.4993122138173855</v>
      </c>
      <c r="E212" s="11">
        <f t="shared" si="17"/>
        <v>0.18243354444991183</v>
      </c>
      <c r="F212" s="11">
        <f t="shared" si="18"/>
        <v>-0.50123204392720344</v>
      </c>
      <c r="G212" s="13">
        <f t="shared" si="19"/>
        <v>-2.0430405297983123</v>
      </c>
    </row>
    <row r="213" spans="1:7" x14ac:dyDescent="0.2">
      <c r="A213" s="5">
        <f t="shared" si="20"/>
        <v>292</v>
      </c>
      <c r="B213" s="11">
        <f t="shared" si="14"/>
        <v>0.53148152075249677</v>
      </c>
      <c r="C213" s="12">
        <f t="shared" si="15"/>
        <v>0.19909648195260113</v>
      </c>
      <c r="D213" s="12">
        <f t="shared" si="16"/>
        <v>-0.49278108504231799</v>
      </c>
      <c r="E213" s="11">
        <f t="shared" si="17"/>
        <v>0.19981515692804744</v>
      </c>
      <c r="F213" s="11">
        <f t="shared" si="18"/>
        <v>-0.49455986802592439</v>
      </c>
      <c r="G213" s="13">
        <f t="shared" si="19"/>
        <v>-1.9184792475032131</v>
      </c>
    </row>
    <row r="214" spans="1:7" x14ac:dyDescent="0.2">
      <c r="A214" s="5">
        <f t="shared" si="20"/>
        <v>294</v>
      </c>
      <c r="B214" s="11">
        <f t="shared" si="14"/>
        <v>0.53161542867284084</v>
      </c>
      <c r="C214" s="12">
        <f t="shared" si="15"/>
        <v>0.21622747486569355</v>
      </c>
      <c r="D214" s="12">
        <f t="shared" si="16"/>
        <v>-0.48565486007679792</v>
      </c>
      <c r="E214" s="11">
        <f t="shared" si="17"/>
        <v>0.21695332541663159</v>
      </c>
      <c r="F214" s="11">
        <f t="shared" si="18"/>
        <v>-0.4872851471065634</v>
      </c>
      <c r="G214" s="13">
        <f t="shared" si="19"/>
        <v>-1.7845713271591457</v>
      </c>
    </row>
    <row r="215" spans="1:7" x14ac:dyDescent="0.2">
      <c r="A215" s="5">
        <f t="shared" si="20"/>
        <v>296</v>
      </c>
      <c r="B215" s="11">
        <f t="shared" si="14"/>
        <v>0.53175803084530648</v>
      </c>
      <c r="C215" s="12">
        <f t="shared" si="15"/>
        <v>0.23310737779595861</v>
      </c>
      <c r="D215" s="12">
        <f t="shared" si="16"/>
        <v>-0.47794095219553029</v>
      </c>
      <c r="E215" s="11">
        <f t="shared" si="17"/>
        <v>0.23382716969729389</v>
      </c>
      <c r="F215" s="11">
        <f t="shared" si="18"/>
        <v>-0.47941674429597569</v>
      </c>
      <c r="G215" s="13">
        <f t="shared" si="19"/>
        <v>-1.6419691546935011</v>
      </c>
    </row>
    <row r="216" spans="1:7" x14ac:dyDescent="0.2">
      <c r="A216" s="5">
        <f t="shared" si="20"/>
        <v>298</v>
      </c>
      <c r="B216" s="11">
        <f t="shared" si="14"/>
        <v>0.53190863252644349</v>
      </c>
      <c r="C216" s="12">
        <f t="shared" si="15"/>
        <v>0.24971597697149533</v>
      </c>
      <c r="D216" s="12">
        <f t="shared" si="16"/>
        <v>-0.46964744671010689</v>
      </c>
      <c r="E216" s="11">
        <f t="shared" si="17"/>
        <v>0.25041613158999393</v>
      </c>
      <c r="F216" s="11">
        <f t="shared" si="18"/>
        <v>-0.47096424603095172</v>
      </c>
      <c r="G216" s="13">
        <f t="shared" si="19"/>
        <v>-1.491367473556493</v>
      </c>
    </row>
    <row r="217" spans="1:7" x14ac:dyDescent="0.2">
      <c r="A217" s="5">
        <f t="shared" si="20"/>
        <v>300</v>
      </c>
      <c r="B217" s="11">
        <f t="shared" si="14"/>
        <v>0.5320665</v>
      </c>
      <c r="C217" s="12">
        <f t="shared" si="15"/>
        <v>0.26603325000000005</v>
      </c>
      <c r="D217" s="12">
        <f t="shared" si="16"/>
        <v>-0.46078310550267298</v>
      </c>
      <c r="E217" s="11">
        <f t="shared" si="17"/>
        <v>0.26670000000000005</v>
      </c>
      <c r="F217" s="11">
        <f t="shared" si="18"/>
        <v>-0.46193795037861951</v>
      </c>
      <c r="G217" s="13">
        <f t="shared" si="19"/>
        <v>-1.3334999999999875</v>
      </c>
    </row>
    <row r="218" spans="1:7" x14ac:dyDescent="0.2">
      <c r="A218" s="5">
        <f t="shared" si="20"/>
        <v>302</v>
      </c>
      <c r="B218" s="11">
        <f t="shared" si="14"/>
        <v>0.53223086415151355</v>
      </c>
      <c r="C218" s="12">
        <f t="shared" si="15"/>
        <v>0.2820393879333728</v>
      </c>
      <c r="D218" s="12">
        <f t="shared" si="16"/>
        <v>-0.45135737105938056</v>
      </c>
      <c r="E218" s="11">
        <f t="shared" si="17"/>
        <v>0.28265893554199134</v>
      </c>
      <c r="F218" s="11">
        <f t="shared" si="18"/>
        <v>-0.45234885448983769</v>
      </c>
      <c r="G218" s="13">
        <f t="shared" si="19"/>
        <v>-1.1691358484864356</v>
      </c>
    </row>
    <row r="219" spans="1:7" x14ac:dyDescent="0.2">
      <c r="A219" s="5">
        <f t="shared" si="20"/>
        <v>304</v>
      </c>
      <c r="B219" s="11">
        <f t="shared" si="14"/>
        <v>0.53240092421535978</v>
      </c>
      <c r="C219" s="12">
        <f t="shared" si="15"/>
        <v>0.29771481862249616</v>
      </c>
      <c r="D219" s="12">
        <f t="shared" si="16"/>
        <v>-0.44138036983756257</v>
      </c>
      <c r="E219" s="11">
        <f t="shared" si="17"/>
        <v>0.29827349471129644</v>
      </c>
      <c r="F219" s="11">
        <f t="shared" si="18"/>
        <v>-0.44220864120085918</v>
      </c>
      <c r="G219" s="13">
        <f t="shared" si="19"/>
        <v>-0.99907578464020208</v>
      </c>
    </row>
    <row r="220" spans="1:7" x14ac:dyDescent="0.2">
      <c r="A220" s="5">
        <f t="shared" si="20"/>
        <v>306</v>
      </c>
      <c r="B220" s="11">
        <f t="shared" si="14"/>
        <v>0.53257585167600197</v>
      </c>
      <c r="C220" s="12">
        <f t="shared" si="15"/>
        <v>0.31304023134225745</v>
      </c>
      <c r="D220" s="12">
        <f t="shared" si="16"/>
        <v>-0.43086291479959699</v>
      </c>
      <c r="E220" s="11">
        <f t="shared" si="17"/>
        <v>0.31352465357280507</v>
      </c>
      <c r="F220" s="11">
        <f t="shared" si="18"/>
        <v>-0.43152966479959703</v>
      </c>
      <c r="G220" s="13">
        <f t="shared" si="19"/>
        <v>-0.82414832399801963</v>
      </c>
    </row>
    <row r="221" spans="1:7" x14ac:dyDescent="0.2">
      <c r="A221" s="5">
        <f t="shared" si="20"/>
        <v>308</v>
      </c>
      <c r="B221" s="11">
        <f t="shared" si="14"/>
        <v>0.53275479430443573</v>
      </c>
      <c r="C221" s="12">
        <f t="shared" si="15"/>
        <v>0.32799660264828662</v>
      </c>
      <c r="D221" s="12">
        <f t="shared" si="16"/>
        <v>-0.41981650694743244</v>
      </c>
      <c r="E221" s="11">
        <f t="shared" si="17"/>
        <v>0.32839383093870622</v>
      </c>
      <c r="F221" s="11">
        <f t="shared" si="18"/>
        <v>-0.42032493597382542</v>
      </c>
      <c r="G221" s="13">
        <f t="shared" si="19"/>
        <v>-0.64520569556425489</v>
      </c>
    </row>
    <row r="222" spans="1:7" x14ac:dyDescent="0.2">
      <c r="A222" s="5">
        <f t="shared" si="20"/>
        <v>310</v>
      </c>
      <c r="B222" s="11">
        <f t="shared" si="14"/>
        <v>0.53293688031016229</v>
      </c>
      <c r="C222" s="12">
        <f t="shared" si="15"/>
        <v>0.34256522340837048</v>
      </c>
      <c r="D222" s="12">
        <f t="shared" si="16"/>
        <v>-0.40825333569476374</v>
      </c>
      <c r="E222" s="11">
        <f t="shared" si="17"/>
        <v>0.34286291100680005</v>
      </c>
      <c r="F222" s="11">
        <f t="shared" si="18"/>
        <v>-0.4086081059596629</v>
      </c>
      <c r="G222" s="13">
        <f t="shared" si="19"/>
        <v>-0.4631196898376988</v>
      </c>
    </row>
    <row r="223" spans="1:7" x14ac:dyDescent="0.2">
      <c r="A223" s="5">
        <f t="shared" si="20"/>
        <v>312</v>
      </c>
      <c r="B223" s="11">
        <f t="shared" si="14"/>
        <v>0.53312122258846517</v>
      </c>
      <c r="C223" s="12">
        <f t="shared" si="15"/>
        <v>0.35672772693339527</v>
      </c>
      <c r="D223" s="12">
        <f t="shared" si="16"/>
        <v>-0.39618627791880018</v>
      </c>
      <c r="E223" s="11">
        <f t="shared" si="17"/>
        <v>0.35691426543181476</v>
      </c>
      <c r="F223" s="11">
        <f t="shared" si="18"/>
        <v>-0.39639344990964226</v>
      </c>
      <c r="G223" s="13">
        <f t="shared" si="19"/>
        <v>-0.27877741153481406</v>
      </c>
    </row>
    <row r="224" spans="1:7" x14ac:dyDescent="0.2">
      <c r="A224" s="5">
        <f t="shared" si="20"/>
        <v>314</v>
      </c>
      <c r="B224" s="11">
        <f t="shared" si="14"/>
        <v>0.53330692304229443</v>
      </c>
      <c r="C224" s="12">
        <f t="shared" si="15"/>
        <v>0.37046611811506208</v>
      </c>
      <c r="D224" s="12">
        <f t="shared" si="16"/>
        <v>-0.38362889554046448</v>
      </c>
      <c r="E224" s="11">
        <f t="shared" si="17"/>
        <v>0.37053077480282914</v>
      </c>
      <c r="F224" s="11">
        <f t="shared" si="18"/>
        <v>-0.38369584950063651</v>
      </c>
      <c r="G224" s="13">
        <f t="shared" si="19"/>
        <v>-9.3076957705551244E-2</v>
      </c>
    </row>
    <row r="225" spans="1:7" x14ac:dyDescent="0.2">
      <c r="A225" s="5">
        <f t="shared" si="20"/>
        <v>316</v>
      </c>
      <c r="B225" s="11">
        <f t="shared" si="14"/>
        <v>0.53349307695770554</v>
      </c>
      <c r="C225" s="12">
        <f t="shared" si="15"/>
        <v>0.38376280346080838</v>
      </c>
      <c r="D225" s="12">
        <f t="shared" si="16"/>
        <v>-0.37059543149059632</v>
      </c>
      <c r="E225" s="11">
        <f t="shared" si="17"/>
        <v>0.38369584950063634</v>
      </c>
      <c r="F225" s="11">
        <f t="shared" si="18"/>
        <v>-0.37053077480282931</v>
      </c>
      <c r="G225" s="13">
        <f t="shared" si="19"/>
        <v>9.3076957705551244E-2</v>
      </c>
    </row>
    <row r="226" spans="1:7" x14ac:dyDescent="0.2">
      <c r="A226" s="5">
        <f t="shared" si="20"/>
        <v>318</v>
      </c>
      <c r="B226" s="11">
        <f t="shared" si="14"/>
        <v>0.5336787774115348</v>
      </c>
      <c r="C226" s="12">
        <f t="shared" si="15"/>
        <v>0.39660062190048417</v>
      </c>
      <c r="D226" s="12">
        <f t="shared" si="16"/>
        <v>-0.35710080393023436</v>
      </c>
      <c r="E226" s="11">
        <f t="shared" si="17"/>
        <v>0.39639344990964209</v>
      </c>
      <c r="F226" s="11">
        <f t="shared" si="18"/>
        <v>-0.35691426543181493</v>
      </c>
      <c r="G226" s="13">
        <f t="shared" si="19"/>
        <v>0.27877741153481406</v>
      </c>
    </row>
    <row r="227" spans="1:7" x14ac:dyDescent="0.2">
      <c r="A227" s="5">
        <f t="shared" si="20"/>
        <v>320</v>
      </c>
      <c r="B227" s="11">
        <f t="shared" si="14"/>
        <v>0.53386311968983768</v>
      </c>
      <c r="C227" s="12">
        <f t="shared" si="15"/>
        <v>0.4089628762245619</v>
      </c>
      <c r="D227" s="12">
        <f t="shared" si="16"/>
        <v>-0.34316059860522974</v>
      </c>
      <c r="E227" s="11">
        <f t="shared" si="17"/>
        <v>0.40860810595966274</v>
      </c>
      <c r="F227" s="11">
        <f t="shared" si="18"/>
        <v>-0.34286291100680022</v>
      </c>
      <c r="G227" s="13">
        <f t="shared" si="19"/>
        <v>0.4631196898376988</v>
      </c>
    </row>
    <row r="228" spans="1:7" x14ac:dyDescent="0.2">
      <c r="A228" s="5">
        <f t="shared" si="20"/>
        <v>322</v>
      </c>
      <c r="B228" s="11">
        <f t="shared" si="14"/>
        <v>0.53404520569556424</v>
      </c>
      <c r="C228" s="12">
        <f t="shared" si="15"/>
        <v>0.42083336500021845</v>
      </c>
      <c r="D228" s="12">
        <f t="shared" si="16"/>
        <v>-0.32879105922912566</v>
      </c>
      <c r="E228" s="11">
        <f t="shared" si="17"/>
        <v>0.42032493597382553</v>
      </c>
      <c r="F228" s="11">
        <f t="shared" si="18"/>
        <v>-0.32839383093870606</v>
      </c>
      <c r="G228" s="13">
        <f t="shared" si="19"/>
        <v>0.64520569556425489</v>
      </c>
    </row>
    <row r="229" spans="1:7" x14ac:dyDescent="0.2">
      <c r="A229" s="5">
        <f t="shared" si="20"/>
        <v>324</v>
      </c>
      <c r="B229" s="11">
        <f t="shared" si="14"/>
        <v>0.534224148323998</v>
      </c>
      <c r="C229" s="12">
        <f t="shared" si="15"/>
        <v>0.43219641479959692</v>
      </c>
      <c r="D229" s="12">
        <f t="shared" si="16"/>
        <v>-0.31400907580335286</v>
      </c>
      <c r="E229" s="11">
        <f t="shared" si="17"/>
        <v>0.43152966479959692</v>
      </c>
      <c r="F229" s="11">
        <f t="shared" si="18"/>
        <v>-0.31352465357280529</v>
      </c>
      <c r="G229" s="13">
        <f t="shared" si="19"/>
        <v>0.82414832399790861</v>
      </c>
    </row>
    <row r="230" spans="1:7" x14ac:dyDescent="0.2">
      <c r="A230" s="5">
        <f t="shared" si="20"/>
        <v>326</v>
      </c>
      <c r="B230" s="11">
        <f t="shared" si="14"/>
        <v>0.53439907578464019</v>
      </c>
      <c r="C230" s="12">
        <f t="shared" si="15"/>
        <v>0.44303691256415595</v>
      </c>
      <c r="D230" s="12">
        <f t="shared" si="16"/>
        <v>-0.2988321708000965</v>
      </c>
      <c r="E230" s="11">
        <f t="shared" si="17"/>
        <v>0.44220864120085929</v>
      </c>
      <c r="F230" s="11">
        <f t="shared" si="18"/>
        <v>-0.29827349471129622</v>
      </c>
      <c r="G230" s="13">
        <f t="shared" si="19"/>
        <v>0.99907578464020208</v>
      </c>
    </row>
    <row r="231" spans="1:7" x14ac:dyDescent="0.2">
      <c r="A231" s="5">
        <f t="shared" si="20"/>
        <v>328</v>
      </c>
      <c r="B231" s="11">
        <f t="shared" si="14"/>
        <v>0.53456913584848642</v>
      </c>
      <c r="C231" s="12">
        <f t="shared" si="15"/>
        <v>0.45334033792029477</v>
      </c>
      <c r="D231" s="12">
        <f t="shared" si="16"/>
        <v>-0.28327848315061016</v>
      </c>
      <c r="E231" s="11">
        <f t="shared" si="17"/>
        <v>0.45234885448983758</v>
      </c>
      <c r="F231" s="11">
        <f t="shared" si="18"/>
        <v>-0.28265893554199156</v>
      </c>
      <c r="G231" s="13">
        <f t="shared" si="19"/>
        <v>1.1691358484864356</v>
      </c>
    </row>
    <row r="232" spans="1:7" x14ac:dyDescent="0.2">
      <c r="A232" s="5">
        <f t="shared" si="20"/>
        <v>330</v>
      </c>
      <c r="B232" s="11">
        <f t="shared" si="14"/>
        <v>0.53473349999999997</v>
      </c>
      <c r="C232" s="12">
        <f t="shared" si="15"/>
        <v>0.46309279525456598</v>
      </c>
      <c r="D232" s="12">
        <f t="shared" si="16"/>
        <v>-0.26736675000000021</v>
      </c>
      <c r="E232" s="11">
        <f t="shared" si="17"/>
        <v>0.4619379503786194</v>
      </c>
      <c r="F232" s="11">
        <f t="shared" si="18"/>
        <v>-0.26670000000000021</v>
      </c>
      <c r="G232" s="13">
        <f t="shared" si="19"/>
        <v>1.3334999999999875</v>
      </c>
    </row>
    <row r="233" spans="1:7" x14ac:dyDescent="0.2">
      <c r="A233" s="5">
        <f t="shared" si="20"/>
        <v>332</v>
      </c>
      <c r="B233" s="11">
        <f t="shared" si="14"/>
        <v>0.53489136747355637</v>
      </c>
      <c r="C233" s="12">
        <f t="shared" si="15"/>
        <v>0.47228104535179627</v>
      </c>
      <c r="D233" s="12">
        <f t="shared" si="16"/>
        <v>-0.25111628620849269</v>
      </c>
      <c r="E233" s="11">
        <f t="shared" si="17"/>
        <v>0.47096424603095161</v>
      </c>
      <c r="F233" s="11">
        <f t="shared" si="18"/>
        <v>-0.25041613158999415</v>
      </c>
      <c r="G233" s="13">
        <f t="shared" si="19"/>
        <v>1.491367473556271</v>
      </c>
    </row>
    <row r="234" spans="1:7" x14ac:dyDescent="0.2">
      <c r="A234" s="5">
        <f t="shared" si="20"/>
        <v>334</v>
      </c>
      <c r="B234" s="11">
        <f t="shared" si="14"/>
        <v>0.53504196915469349</v>
      </c>
      <c r="C234" s="12">
        <f t="shared" si="15"/>
        <v>0.48089253639642093</v>
      </c>
      <c r="D234" s="12">
        <f t="shared" si="16"/>
        <v>-0.23454696159862937</v>
      </c>
      <c r="E234" s="11">
        <f t="shared" si="17"/>
        <v>0.47941674429597558</v>
      </c>
      <c r="F234" s="11">
        <f t="shared" si="18"/>
        <v>-0.23382716969729408</v>
      </c>
      <c r="G234" s="13">
        <f t="shared" si="19"/>
        <v>1.6419691546935011</v>
      </c>
    </row>
    <row r="235" spans="1:7" x14ac:dyDescent="0.2">
      <c r="A235" s="5">
        <f t="shared" si="20"/>
        <v>336</v>
      </c>
      <c r="B235" s="11">
        <f t="shared" si="14"/>
        <v>0.53518457132715913</v>
      </c>
      <c r="C235" s="12">
        <f t="shared" si="15"/>
        <v>0.48891543413632882</v>
      </c>
      <c r="D235" s="12">
        <f t="shared" si="16"/>
        <v>-0.21767917596756983</v>
      </c>
      <c r="E235" s="11">
        <f t="shared" si="17"/>
        <v>0.48728514710656334</v>
      </c>
      <c r="F235" s="11">
        <f t="shared" si="18"/>
        <v>-0.21695332541663179</v>
      </c>
      <c r="G235" s="13">
        <f t="shared" si="19"/>
        <v>1.7845713271592567</v>
      </c>
    </row>
    <row r="236" spans="1:7" x14ac:dyDescent="0.2">
      <c r="A236" s="5">
        <f t="shared" si="20"/>
        <v>338</v>
      </c>
      <c r="B236" s="11">
        <f t="shared" si="14"/>
        <v>0.5353184792475032</v>
      </c>
      <c r="C236" s="12">
        <f t="shared" si="15"/>
        <v>0.49633865100953078</v>
      </c>
      <c r="D236" s="12">
        <f t="shared" si="16"/>
        <v>-0.20053383190349394</v>
      </c>
      <c r="E236" s="11">
        <f t="shared" si="17"/>
        <v>0.49455986802592433</v>
      </c>
      <c r="F236" s="11">
        <f t="shared" si="18"/>
        <v>-0.19981515692804763</v>
      </c>
      <c r="G236" s="13">
        <f t="shared" si="19"/>
        <v>1.9184792475032131</v>
      </c>
    </row>
    <row r="237" spans="1:7" x14ac:dyDescent="0.2">
      <c r="A237" s="5">
        <f t="shared" si="20"/>
        <v>340</v>
      </c>
      <c r="B237" s="11">
        <f t="shared" si="14"/>
        <v>0.5354430405297983</v>
      </c>
      <c r="C237" s="12">
        <f t="shared" si="15"/>
        <v>0.50315187403702155</v>
      </c>
      <c r="D237" s="12">
        <f t="shared" si="16"/>
        <v>-0.18313230546473339</v>
      </c>
      <c r="E237" s="11">
        <f t="shared" si="17"/>
        <v>0.50123204392720355</v>
      </c>
      <c r="F237" s="11">
        <f t="shared" si="18"/>
        <v>-0.18243354444991164</v>
      </c>
      <c r="G237" s="13">
        <f t="shared" si="19"/>
        <v>2.0430405297983123</v>
      </c>
    </row>
    <row r="238" spans="1:7" x14ac:dyDescent="0.2">
      <c r="A238" s="5">
        <f t="shared" si="20"/>
        <v>342</v>
      </c>
      <c r="B238" s="11">
        <f t="shared" si="14"/>
        <v>0.53555764832399799</v>
      </c>
      <c r="C238" s="12">
        <f t="shared" si="15"/>
        <v>0.50934559129024648</v>
      </c>
      <c r="D238" s="12">
        <f t="shared" si="16"/>
        <v>-0.16549641479959706</v>
      </c>
      <c r="E238" s="11">
        <f t="shared" si="17"/>
        <v>0.50729354579183483</v>
      </c>
      <c r="F238" s="11">
        <f t="shared" si="18"/>
        <v>-0.16482966479959704</v>
      </c>
      <c r="G238" s="13">
        <f t="shared" si="19"/>
        <v>2.1576483239981181</v>
      </c>
    </row>
    <row r="239" spans="1:7" x14ac:dyDescent="0.2">
      <c r="A239" s="5">
        <f t="shared" si="20"/>
        <v>344</v>
      </c>
      <c r="B239" s="11">
        <f t="shared" si="14"/>
        <v>0.53566174427244917</v>
      </c>
      <c r="C239" s="12">
        <f t="shared" si="15"/>
        <v>0.51491111674861256</v>
      </c>
      <c r="D239" s="12">
        <f t="shared" si="16"/>
        <v>-0.14764838680357936</v>
      </c>
      <c r="E239" s="11">
        <f t="shared" si="17"/>
        <v>0.51273698861349926</v>
      </c>
      <c r="F239" s="11">
        <f t="shared" si="18"/>
        <v>-0.14702496559278724</v>
      </c>
      <c r="G239" s="13">
        <f t="shared" si="19"/>
        <v>2.2617442724491843</v>
      </c>
    </row>
    <row r="240" spans="1:7" x14ac:dyDescent="0.2">
      <c r="A240" s="5">
        <f t="shared" si="20"/>
        <v>346</v>
      </c>
      <c r="B240" s="11">
        <f t="shared" si="14"/>
        <v>0.53575482123015483</v>
      </c>
      <c r="C240" s="12">
        <f t="shared" si="15"/>
        <v>0.51984061337137977</v>
      </c>
      <c r="D240" s="12">
        <f t="shared" si="16"/>
        <v>-0.12961082192866025</v>
      </c>
      <c r="E240" s="11">
        <f t="shared" si="17"/>
        <v>0.51755574039561647</v>
      </c>
      <c r="F240" s="11">
        <f t="shared" si="18"/>
        <v>-0.12904113911286283</v>
      </c>
      <c r="G240" s="13">
        <f t="shared" si="19"/>
        <v>2.3548212301548466</v>
      </c>
    </row>
    <row r="241" spans="1:7" x14ac:dyDescent="0.2">
      <c r="A241" s="5">
        <f t="shared" si="20"/>
        <v>348</v>
      </c>
      <c r="B241" s="11">
        <f t="shared" si="14"/>
        <v>0.53583642573553281</v>
      </c>
      <c r="C241" s="12">
        <f t="shared" si="15"/>
        <v>0.52412711421898939</v>
      </c>
      <c r="D241" s="12">
        <f t="shared" si="16"/>
        <v>-0.11140665727641964</v>
      </c>
      <c r="E241" s="11">
        <f t="shared" si="17"/>
        <v>0.52174393023141186</v>
      </c>
      <c r="F241" s="11">
        <f t="shared" si="18"/>
        <v>-0.11090009588219311</v>
      </c>
      <c r="G241" s="13">
        <f t="shared" si="19"/>
        <v>2.4364257355328212</v>
      </c>
    </row>
    <row r="242" spans="1:7" x14ac:dyDescent="0.2">
      <c r="A242" s="5">
        <f t="shared" si="20"/>
        <v>350</v>
      </c>
      <c r="B242" s="11">
        <f t="shared" si="14"/>
        <v>0.535906160219636</v>
      </c>
      <c r="C242" s="12">
        <f t="shared" si="15"/>
        <v>0.52776454147130003</v>
      </c>
      <c r="D242" s="12">
        <f t="shared" si="16"/>
        <v>-9.3059128122621806E-2</v>
      </c>
      <c r="E242" s="11">
        <f t="shared" si="17"/>
        <v>0.52529645545671177</v>
      </c>
      <c r="F242" s="11">
        <f t="shared" si="18"/>
        <v>-9.2623937967540662E-2</v>
      </c>
      <c r="G242" s="13">
        <f t="shared" si="19"/>
        <v>2.5061602196360111</v>
      </c>
    </row>
    <row r="243" spans="1:7" x14ac:dyDescent="0.2">
      <c r="A243" s="5">
        <f t="shared" si="20"/>
        <v>352</v>
      </c>
      <c r="B243" s="11">
        <f t="shared" si="14"/>
        <v>0.53596368494306756</v>
      </c>
      <c r="C243" s="12">
        <f t="shared" si="15"/>
        <v>0.53074772320418695</v>
      </c>
      <c r="D243" s="12">
        <f t="shared" si="16"/>
        <v>-7.4591728035510479E-2</v>
      </c>
      <c r="E243" s="11">
        <f t="shared" si="17"/>
        <v>0.52820898786675352</v>
      </c>
      <c r="F243" s="11">
        <f t="shared" si="18"/>
        <v>-7.4234932052099134E-2</v>
      </c>
      <c r="G243" s="13">
        <f t="shared" si="19"/>
        <v>2.563684943067579</v>
      </c>
    </row>
    <row r="244" spans="1:7" x14ac:dyDescent="0.2">
      <c r="A244" s="5">
        <f t="shared" si="20"/>
        <v>354</v>
      </c>
      <c r="B244" s="11">
        <f t="shared" si="14"/>
        <v>0.53600871965115715</v>
      </c>
      <c r="C244" s="12">
        <f t="shared" si="15"/>
        <v>0.5330724078013902</v>
      </c>
      <c r="D244" s="12">
        <f t="shared" si="16"/>
        <v>-5.6028167763197918E-2</v>
      </c>
      <c r="E244" s="11">
        <f t="shared" si="17"/>
        <v>0.53047797898943694</v>
      </c>
      <c r="F244" s="11">
        <f t="shared" si="18"/>
        <v>-5.5755482306966329E-2</v>
      </c>
      <c r="G244" s="13">
        <f t="shared" si="19"/>
        <v>2.6087196511571653</v>
      </c>
    </row>
    <row r="245" spans="1:7" x14ac:dyDescent="0.2">
      <c r="A245" s="5">
        <f t="shared" si="20"/>
        <v>356</v>
      </c>
      <c r="B245" s="11">
        <f t="shared" si="14"/>
        <v>0.53604104493933369</v>
      </c>
      <c r="C245" s="12">
        <f t="shared" si="15"/>
        <v>0.5347352758951901</v>
      </c>
      <c r="D245" s="12">
        <f t="shared" si="16"/>
        <v>-3.7392333077084297E-2</v>
      </c>
      <c r="E245" s="11">
        <f t="shared" si="17"/>
        <v>0.53210066440859016</v>
      </c>
      <c r="F245" s="11">
        <f t="shared" si="18"/>
        <v>-3.7208103095116615E-2</v>
      </c>
      <c r="G245" s="13">
        <f t="shared" si="19"/>
        <v>2.6410449393337032</v>
      </c>
    </row>
    <row r="246" spans="1:7" x14ac:dyDescent="0.2">
      <c r="A246" s="5">
        <f t="shared" si="20"/>
        <v>358</v>
      </c>
      <c r="B246" s="11">
        <f t="shared" si="14"/>
        <v>0.53606050332204291</v>
      </c>
      <c r="C246" s="12">
        <f t="shared" si="15"/>
        <v>0.53573394974728916</v>
      </c>
      <c r="D246" s="12">
        <f t="shared" si="16"/>
        <v>-1.8708241768028568E-2</v>
      </c>
      <c r="E246" s="11">
        <f t="shared" si="17"/>
        <v>0.53307506713198571</v>
      </c>
      <c r="F246" s="11">
        <f t="shared" si="18"/>
        <v>-1.861539154111394E-2</v>
      </c>
      <c r="G246" s="13">
        <f t="shared" si="19"/>
        <v>2.6605033220428176</v>
      </c>
    </row>
    <row r="247" spans="1:7" x14ac:dyDescent="0.2">
      <c r="A247" s="5">
        <f t="shared" si="20"/>
        <v>360</v>
      </c>
      <c r="B247" s="11">
        <f t="shared" si="14"/>
        <v>0.53606699999999996</v>
      </c>
      <c r="C247" s="12">
        <f t="shared" si="15"/>
        <v>0.53606699999999996</v>
      </c>
      <c r="D247" s="12">
        <f t="shared" si="16"/>
        <v>-1.3135233135549982E-16</v>
      </c>
      <c r="E247" s="11">
        <f t="shared" si="17"/>
        <v>0.53339999999999999</v>
      </c>
      <c r="F247" s="11">
        <f t="shared" si="18"/>
        <v>-1.3069883716965157E-16</v>
      </c>
      <c r="G247" s="13">
        <f t="shared" si="19"/>
        <v>2.6669999999999749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C65:D65"/>
    <mergeCell ref="E65:F65"/>
    <mergeCell ref="G65:H6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25" zoomScale="87" zoomScaleNormal="87" workbookViewId="0"/>
  </sheetViews>
  <sheetFormatPr defaultRowHeight="12.75" x14ac:dyDescent="0.2"/>
  <cols>
    <col min="1" max="1" width="32.85546875" customWidth="1"/>
    <col min="2" max="2" width="11" bestFit="1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42</v>
      </c>
      <c r="C5" t="s">
        <v>18</v>
      </c>
    </row>
    <row r="6" spans="1:4" x14ac:dyDescent="0.2">
      <c r="B6">
        <f>B5*0.0254</f>
        <v>1.0668</v>
      </c>
      <c r="C6" t="s">
        <v>19</v>
      </c>
    </row>
    <row r="7" spans="1:4" x14ac:dyDescent="0.2">
      <c r="B7">
        <f>B6*1000</f>
        <v>1066.8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16.001999999999999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30">
        <v>8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8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67.2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8.0009999999999994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2" x14ac:dyDescent="0.2">
      <c r="A33" t="s">
        <v>23</v>
      </c>
      <c r="B33" s="10">
        <f>B19/B7</f>
        <v>7.4990626171728535E-3</v>
      </c>
    </row>
    <row r="34" spans="1:2" x14ac:dyDescent="0.2">
      <c r="A34" t="s">
        <v>22</v>
      </c>
      <c r="B34" s="10">
        <f>B33/2</f>
        <v>3.7495313085864268E-3</v>
      </c>
    </row>
    <row r="35" spans="1:2" x14ac:dyDescent="0.2">
      <c r="B35" s="10"/>
    </row>
    <row r="36" spans="1:2" x14ac:dyDescent="0.2">
      <c r="A36" t="s">
        <v>37</v>
      </c>
      <c r="B36" s="10"/>
    </row>
    <row r="37" spans="1:2" x14ac:dyDescent="0.2">
      <c r="B37" s="10"/>
    </row>
    <row r="38" spans="1:2" x14ac:dyDescent="0.2">
      <c r="B38" s="10"/>
    </row>
    <row r="39" spans="1:2" x14ac:dyDescent="0.2">
      <c r="B39" s="10"/>
    </row>
    <row r="40" spans="1:2" x14ac:dyDescent="0.2">
      <c r="B40" s="10"/>
    </row>
    <row r="41" spans="1:2" x14ac:dyDescent="0.2">
      <c r="B41" s="10"/>
    </row>
    <row r="42" spans="1:2" x14ac:dyDescent="0.2">
      <c r="B42" s="10"/>
    </row>
    <row r="43" spans="1:2" x14ac:dyDescent="0.2">
      <c r="B43" s="10"/>
    </row>
    <row r="44" spans="1:2" x14ac:dyDescent="0.2">
      <c r="B44" s="10"/>
    </row>
    <row r="45" spans="1:2" x14ac:dyDescent="0.2">
      <c r="B45" s="10"/>
    </row>
    <row r="46" spans="1:2" x14ac:dyDescent="0.2">
      <c r="B46" s="10"/>
    </row>
    <row r="47" spans="1:2" x14ac:dyDescent="0.2">
      <c r="B47" s="10"/>
    </row>
    <row r="48" spans="1:2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29">
        <f>MAX(C67:C247)</f>
        <v>0.53539999999999999</v>
      </c>
      <c r="C51" t="s">
        <v>19</v>
      </c>
      <c r="D51" s="18" t="s">
        <v>43</v>
      </c>
      <c r="G51" s="31"/>
    </row>
    <row r="52" spans="1:7" x14ac:dyDescent="0.2">
      <c r="A52" s="5" t="s">
        <v>39</v>
      </c>
      <c r="B52" s="29">
        <f>MAX(D67:D247)</f>
        <v>0.53139999999999998</v>
      </c>
      <c r="C52" t="s">
        <v>19</v>
      </c>
      <c r="D52" s="18" t="s">
        <v>44</v>
      </c>
      <c r="G52" s="31"/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0.89381942675737158</v>
      </c>
      <c r="C61" s="5" t="s">
        <v>42</v>
      </c>
    </row>
    <row r="62" spans="1:7" x14ac:dyDescent="0.2">
      <c r="A62" s="5" t="s">
        <v>29</v>
      </c>
      <c r="B62" s="12">
        <f>PI()*(B6/2)^2</f>
        <v>0.893831993127986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19" t="s">
        <v>25</v>
      </c>
      <c r="B66" s="19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130" si="0">$B$6/2*(1+$B$34*COS(RADIANS(2*A67)))</f>
        <v>0.53539999999999999</v>
      </c>
      <c r="C67" s="12">
        <f>B67*COS(RADIANS(A67))</f>
        <v>0.53539999999999999</v>
      </c>
      <c r="D67" s="12">
        <f>B67*SIN(RADIANS(A67))</f>
        <v>0</v>
      </c>
      <c r="E67" s="11">
        <f>$B$6/2*COS(RADIANS(A67))</f>
        <v>0.53339999999999999</v>
      </c>
      <c r="F67" s="11">
        <f>$B$6/2*SIN(RADIANS(A67))</f>
        <v>0</v>
      </c>
      <c r="G67" s="13">
        <f>(SQRT(SUMSQ(C67,D67))-SQRT(SUMSQ(E67,F67)))*1000</f>
        <v>2.0000000000000018</v>
      </c>
      <c r="H67" s="14">
        <f>MAX(G67:G247)</f>
        <v>2.0000000000000018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0.5353951281005197</v>
      </c>
      <c r="C68" s="12">
        <f t="shared" ref="C68:C131" si="1">B68*COS(RADIANS(A68))</f>
        <v>0.53506897985437307</v>
      </c>
      <c r="D68" s="12">
        <f t="shared" ref="D68:D131" si="2">B68*SIN(RADIANS(A68))</f>
        <v>1.868502050767917E-2</v>
      </c>
      <c r="E68" s="11">
        <f t="shared" ref="E68:E131" si="3">$B$6/2*COS(RADIANS(A68))</f>
        <v>0.53307506713198571</v>
      </c>
      <c r="F68" s="11">
        <f t="shared" ref="F68:F131" si="4">$B$6/2*SIN(RADIANS(A68))</f>
        <v>1.8615391541114017E-2</v>
      </c>
      <c r="G68" s="13">
        <f t="shared" ref="G68:G131" si="5">(SQRT(SUMSQ(C68,D68))-SQRT(SUMSQ(E68,F68)))*1000</f>
        <v>1.9951281005196053</v>
      </c>
      <c r="H68" s="14">
        <f>MIN(G67:G247)</f>
        <v>-2.0000000000000018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0.53538053613748315</v>
      </c>
      <c r="C69" s="12">
        <f t="shared" si="1"/>
        <v>0.53407637605958391</v>
      </c>
      <c r="D69" s="12">
        <f t="shared" si="2"/>
        <v>3.7346258312190073E-2</v>
      </c>
      <c r="E69" s="11">
        <f t="shared" si="3"/>
        <v>0.53210066440859016</v>
      </c>
      <c r="F69" s="11">
        <f t="shared" si="4"/>
        <v>3.7208103095116435E-2</v>
      </c>
      <c r="G69" s="13">
        <f t="shared" si="5"/>
        <v>1.9805361374832797</v>
      </c>
      <c r="H69" s="14">
        <f>(H67-H68)*2</f>
        <v>8.0000000000000071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0.53535629520146755</v>
      </c>
      <c r="C70" s="12">
        <f t="shared" si="1"/>
        <v>0.53242355740110037</v>
      </c>
      <c r="D70" s="12">
        <f t="shared" si="2"/>
        <v>5.595997083807365E-2</v>
      </c>
      <c r="E70" s="11">
        <f t="shared" si="3"/>
        <v>0.53047797898943694</v>
      </c>
      <c r="F70" s="11">
        <f t="shared" si="4"/>
        <v>5.5755482306966357E-2</v>
      </c>
      <c r="G70" s="13">
        <f t="shared" si="5"/>
        <v>1.9562952014676727</v>
      </c>
    </row>
    <row r="71" spans="1:9" x14ac:dyDescent="0.2">
      <c r="A71" s="5">
        <f t="shared" si="6"/>
        <v>8</v>
      </c>
      <c r="B71" s="11">
        <f t="shared" si="0"/>
        <v>0.53532252339187669</v>
      </c>
      <c r="C71" s="12">
        <f t="shared" si="1"/>
        <v>0.53011280139313788</v>
      </c>
      <c r="D71" s="12">
        <f t="shared" si="2"/>
        <v>7.4502495594214652E-2</v>
      </c>
      <c r="E71" s="11">
        <f t="shared" si="3"/>
        <v>0.52820898786675363</v>
      </c>
      <c r="F71" s="11">
        <f t="shared" si="4"/>
        <v>7.4234932052098898E-2</v>
      </c>
      <c r="G71" s="13">
        <f t="shared" si="5"/>
        <v>1.922523391876596</v>
      </c>
    </row>
    <row r="72" spans="1:9" x14ac:dyDescent="0.2">
      <c r="A72" s="5">
        <f t="shared" si="6"/>
        <v>10</v>
      </c>
      <c r="B72" s="11">
        <f t="shared" si="0"/>
        <v>0.53527938524157181</v>
      </c>
      <c r="C72" s="12">
        <f t="shared" si="1"/>
        <v>0.52714728861350846</v>
      </c>
      <c r="D72" s="12">
        <f t="shared" si="2"/>
        <v>9.2950289789873713E-2</v>
      </c>
      <c r="E72" s="11">
        <f t="shared" si="3"/>
        <v>0.52529645545671177</v>
      </c>
      <c r="F72" s="11">
        <f t="shared" si="4"/>
        <v>9.2623937967540634E-2</v>
      </c>
      <c r="G72" s="13">
        <f t="shared" si="5"/>
        <v>1.8793852415719403</v>
      </c>
    </row>
    <row r="73" spans="1:9" x14ac:dyDescent="0.2">
      <c r="A73" s="5">
        <f t="shared" si="6"/>
        <v>12</v>
      </c>
      <c r="B73" s="11">
        <f t="shared" si="0"/>
        <v>0.5352270909152852</v>
      </c>
      <c r="C73" s="12">
        <f t="shared" si="1"/>
        <v>0.52353109482652072</v>
      </c>
      <c r="D73" s="12">
        <f t="shared" si="2"/>
        <v>0.11127996944366754</v>
      </c>
      <c r="E73" s="11">
        <f t="shared" si="3"/>
        <v>0.52174393023141197</v>
      </c>
      <c r="F73" s="11">
        <f t="shared" si="4"/>
        <v>0.11090009588219284</v>
      </c>
      <c r="G73" s="13">
        <f t="shared" si="5"/>
        <v>1.8270909152851011</v>
      </c>
    </row>
    <row r="74" spans="1:9" x14ac:dyDescent="0.2">
      <c r="A74" s="5">
        <f t="shared" si="6"/>
        <v>14</v>
      </c>
      <c r="B74" s="11">
        <f t="shared" si="0"/>
        <v>0.53516589518571789</v>
      </c>
      <c r="C74" s="12">
        <f t="shared" si="1"/>
        <v>0.51926918094736996</v>
      </c>
      <c r="D74" s="12">
        <f t="shared" si="2"/>
        <v>0.12946834782362196</v>
      </c>
      <c r="E74" s="11">
        <f t="shared" si="3"/>
        <v>0.51755574039561647</v>
      </c>
      <c r="F74" s="11">
        <f t="shared" si="4"/>
        <v>0.12904113911286277</v>
      </c>
      <c r="G74" s="13">
        <f t="shared" si="5"/>
        <v>1.7658951857179028</v>
      </c>
    </row>
    <row r="75" spans="1:9" x14ac:dyDescent="0.2">
      <c r="A75" s="5">
        <f t="shared" si="6"/>
        <v>16</v>
      </c>
      <c r="B75" s="11">
        <f t="shared" si="0"/>
        <v>0.5350960961923128</v>
      </c>
      <c r="C75" s="12">
        <f t="shared" si="1"/>
        <v>0.51436738091579637</v>
      </c>
      <c r="D75" s="12">
        <f t="shared" si="2"/>
        <v>0.14749247306244773</v>
      </c>
      <c r="E75" s="11">
        <f t="shared" si="3"/>
        <v>0.51273698861349926</v>
      </c>
      <c r="F75" s="11">
        <f t="shared" si="4"/>
        <v>0.14702496559278735</v>
      </c>
      <c r="G75" s="13">
        <f t="shared" si="5"/>
        <v>1.6960961923128126</v>
      </c>
    </row>
    <row r="76" spans="1:9" x14ac:dyDescent="0.2">
      <c r="A76" s="5">
        <f t="shared" si="6"/>
        <v>18</v>
      </c>
      <c r="B76" s="11">
        <f t="shared" si="0"/>
        <v>0.53501803398874981</v>
      </c>
      <c r="C76" s="12">
        <f t="shared" si="1"/>
        <v>0.50883238756042248</v>
      </c>
      <c r="D76" s="12">
        <f t="shared" si="2"/>
        <v>0.1653296647995969</v>
      </c>
      <c r="E76" s="11">
        <f t="shared" si="3"/>
        <v>0.50729354579183483</v>
      </c>
      <c r="F76" s="11">
        <f t="shared" si="4"/>
        <v>0.16482966479959693</v>
      </c>
      <c r="G76" s="13">
        <f t="shared" si="5"/>
        <v>1.618033988749934</v>
      </c>
    </row>
    <row r="77" spans="1:9" x14ac:dyDescent="0.2">
      <c r="A77" s="5">
        <f t="shared" si="6"/>
        <v>20</v>
      </c>
      <c r="B77" s="11">
        <f t="shared" si="0"/>
        <v>0.534932088886238</v>
      </c>
      <c r="C77" s="12">
        <f t="shared" si="1"/>
        <v>0.50267173654798947</v>
      </c>
      <c r="D77" s="12">
        <f t="shared" si="2"/>
        <v>0.18295754971037048</v>
      </c>
      <c r="E77" s="11">
        <f t="shared" si="3"/>
        <v>0.50123204392720355</v>
      </c>
      <c r="F77" s="11">
        <f t="shared" si="4"/>
        <v>0.18243354444991169</v>
      </c>
      <c r="G77" s="13">
        <f t="shared" si="5"/>
        <v>1.5320888862380144</v>
      </c>
    </row>
    <row r="78" spans="1:9" x14ac:dyDescent="0.2">
      <c r="A78" s="5">
        <f t="shared" si="6"/>
        <v>22</v>
      </c>
      <c r="B78" s="11">
        <f t="shared" si="0"/>
        <v>0.53483867960067721</v>
      </c>
      <c r="C78" s="12">
        <f t="shared" si="1"/>
        <v>0.49589378852356691</v>
      </c>
      <c r="D78" s="12">
        <f t="shared" si="2"/>
        <v>0.20035409579227412</v>
      </c>
      <c r="E78" s="11">
        <f t="shared" si="3"/>
        <v>0.49455986802592439</v>
      </c>
      <c r="F78" s="11">
        <f t="shared" si="4"/>
        <v>0.19981515692804747</v>
      </c>
      <c r="G78" s="13">
        <f t="shared" si="5"/>
        <v>1.4386796006772284</v>
      </c>
    </row>
    <row r="79" spans="1:9" x14ac:dyDescent="0.2">
      <c r="A79" s="5">
        <f t="shared" si="6"/>
        <v>24</v>
      </c>
      <c r="B79" s="11">
        <f t="shared" si="0"/>
        <v>0.53473826121271772</v>
      </c>
      <c r="C79" s="12">
        <f t="shared" si="1"/>
        <v>0.48850770955858086</v>
      </c>
      <c r="D79" s="12">
        <f t="shared" si="2"/>
        <v>0.21749764528985119</v>
      </c>
      <c r="E79" s="11">
        <f t="shared" si="3"/>
        <v>0.48728514710656329</v>
      </c>
      <c r="F79" s="11">
        <f t="shared" si="4"/>
        <v>0.21695332541663181</v>
      </c>
      <c r="G79" s="13">
        <f t="shared" si="5"/>
        <v>1.3382612127177396</v>
      </c>
    </row>
    <row r="80" spans="1:9" x14ac:dyDescent="0.2">
      <c r="A80" s="5">
        <f t="shared" si="6"/>
        <v>26</v>
      </c>
      <c r="B80" s="11">
        <f t="shared" si="0"/>
        <v>0.5346313229506513</v>
      </c>
      <c r="C80" s="12">
        <f t="shared" si="1"/>
        <v>0.4805234500330926</v>
      </c>
      <c r="D80" s="12">
        <f t="shared" si="2"/>
        <v>0.2343669461512386</v>
      </c>
      <c r="E80" s="11">
        <f t="shared" si="3"/>
        <v>0.47941674429597569</v>
      </c>
      <c r="F80" s="11">
        <f t="shared" si="4"/>
        <v>0.23382716969729389</v>
      </c>
      <c r="G80" s="13">
        <f t="shared" si="5"/>
        <v>1.2313229506513146</v>
      </c>
    </row>
    <row r="81" spans="1:7" x14ac:dyDescent="0.2">
      <c r="A81" s="5">
        <f t="shared" si="6"/>
        <v>28</v>
      </c>
      <c r="B81" s="11">
        <f t="shared" si="0"/>
        <v>0.53451838580694144</v>
      </c>
      <c r="C81" s="12">
        <f t="shared" si="1"/>
        <v>0.4719517220870782</v>
      </c>
      <c r="D81" s="12">
        <f t="shared" si="2"/>
        <v>0.25094118192257653</v>
      </c>
      <c r="E81" s="11">
        <f t="shared" si="3"/>
        <v>0.47096424603095166</v>
      </c>
      <c r="F81" s="11">
        <f t="shared" si="4"/>
        <v>0.25041613158999415</v>
      </c>
      <c r="G81" s="13">
        <f t="shared" si="5"/>
        <v>1.1183858069414576</v>
      </c>
    </row>
    <row r="82" spans="1:7" x14ac:dyDescent="0.2">
      <c r="A82" s="5">
        <f t="shared" si="6"/>
        <v>30</v>
      </c>
      <c r="B82" s="11">
        <f t="shared" si="0"/>
        <v>0.53439999999999999</v>
      </c>
      <c r="C82" s="12">
        <f t="shared" si="1"/>
        <v>0.46280397578240401</v>
      </c>
      <c r="D82" s="12">
        <f t="shared" si="2"/>
        <v>0.26719999999999994</v>
      </c>
      <c r="E82" s="11">
        <f t="shared" si="3"/>
        <v>0.46193795037861957</v>
      </c>
      <c r="F82" s="11">
        <f t="shared" si="4"/>
        <v>0.26669999999999994</v>
      </c>
      <c r="G82" s="13">
        <f t="shared" si="5"/>
        <v>1.0000000000000009</v>
      </c>
    </row>
    <row r="83" spans="1:7" x14ac:dyDescent="0.2">
      <c r="A83" s="5">
        <f t="shared" si="6"/>
        <v>32</v>
      </c>
      <c r="B83" s="11">
        <f t="shared" si="0"/>
        <v>0.53427674229357813</v>
      </c>
      <c r="C83" s="12">
        <f t="shared" si="1"/>
        <v>0.45309237412272635</v>
      </c>
      <c r="D83" s="12">
        <f t="shared" si="2"/>
        <v>0.28312353817312658</v>
      </c>
      <c r="E83" s="11">
        <f t="shared" si="3"/>
        <v>0.45234885448983758</v>
      </c>
      <c r="F83" s="11">
        <f t="shared" si="4"/>
        <v>0.28265893554199151</v>
      </c>
      <c r="G83" s="13">
        <f t="shared" si="5"/>
        <v>0.8767422935781477</v>
      </c>
    </row>
    <row r="84" spans="1:7" x14ac:dyDescent="0.2">
      <c r="A84" s="5">
        <f t="shared" si="6"/>
        <v>34</v>
      </c>
      <c r="B84" s="11">
        <f t="shared" si="0"/>
        <v>0.53414921318683184</v>
      </c>
      <c r="C84" s="12">
        <f t="shared" si="1"/>
        <v>0.44282976708259647</v>
      </c>
      <c r="D84" s="12">
        <f t="shared" si="2"/>
        <v>0.29869244940855949</v>
      </c>
      <c r="E84" s="11">
        <f t="shared" si="3"/>
        <v>0.44220864120085918</v>
      </c>
      <c r="F84" s="11">
        <f t="shared" si="4"/>
        <v>0.29827349471129638</v>
      </c>
      <c r="G84" s="13">
        <f t="shared" si="5"/>
        <v>0.74921318683185412</v>
      </c>
    </row>
    <row r="85" spans="1:7" x14ac:dyDescent="0.2">
      <c r="A85" s="5">
        <f t="shared" si="6"/>
        <v>36</v>
      </c>
      <c r="B85" s="11">
        <f t="shared" si="0"/>
        <v>0.53401803398874981</v>
      </c>
      <c r="C85" s="12">
        <f t="shared" si="1"/>
        <v>0.43202966479959692</v>
      </c>
      <c r="D85" s="12">
        <f t="shared" si="2"/>
        <v>0.31388792483680777</v>
      </c>
      <c r="E85" s="11">
        <f t="shared" si="3"/>
        <v>0.43152966479959698</v>
      </c>
      <c r="F85" s="11">
        <f t="shared" si="4"/>
        <v>0.31352465357280518</v>
      </c>
      <c r="G85" s="13">
        <f t="shared" si="5"/>
        <v>0.61803398874971105</v>
      </c>
    </row>
    <row r="86" spans="1:7" x14ac:dyDescent="0.2">
      <c r="A86" s="5">
        <f t="shared" si="6"/>
        <v>38</v>
      </c>
      <c r="B86" s="11">
        <f t="shared" si="0"/>
        <v>0.53388384379119924</v>
      </c>
      <c r="C86" s="12">
        <f t="shared" si="1"/>
        <v>0.42070621008435632</v>
      </c>
      <c r="D86" s="12">
        <f t="shared" si="2"/>
        <v>0.328691714921023</v>
      </c>
      <c r="E86" s="11">
        <f t="shared" si="3"/>
        <v>0.42032493597382548</v>
      </c>
      <c r="F86" s="11">
        <f t="shared" si="4"/>
        <v>0.32839383093870611</v>
      </c>
      <c r="G86" s="13">
        <f t="shared" si="5"/>
        <v>0.48384379119925658</v>
      </c>
    </row>
    <row r="87" spans="1:7" x14ac:dyDescent="0.2">
      <c r="A87" s="5">
        <f t="shared" si="6"/>
        <v>40</v>
      </c>
      <c r="B87" s="11">
        <f t="shared" si="0"/>
        <v>0.5337472963553338</v>
      </c>
      <c r="C87" s="12">
        <f t="shared" si="1"/>
        <v>0.4088741504027818</v>
      </c>
      <c r="D87" s="12">
        <f t="shared" si="2"/>
        <v>0.34308614880089788</v>
      </c>
      <c r="E87" s="11">
        <f t="shared" si="3"/>
        <v>0.40860810595966285</v>
      </c>
      <c r="F87" s="11">
        <f t="shared" si="4"/>
        <v>0.34286291100680005</v>
      </c>
      <c r="G87" s="13">
        <f t="shared" si="5"/>
        <v>0.34729635533381487</v>
      </c>
    </row>
    <row r="88" spans="1:7" x14ac:dyDescent="0.2">
      <c r="A88" s="5">
        <f t="shared" si="6"/>
        <v>42</v>
      </c>
      <c r="B88" s="11">
        <f t="shared" si="0"/>
        <v>0.53360905692653526</v>
      </c>
      <c r="C88" s="12">
        <f t="shared" si="1"/>
        <v>0.396548809482827</v>
      </c>
      <c r="D88" s="12">
        <f t="shared" si="2"/>
        <v>0.35705415181983102</v>
      </c>
      <c r="E88" s="11">
        <f t="shared" si="3"/>
        <v>0.39639344990964209</v>
      </c>
      <c r="F88" s="11">
        <f t="shared" si="4"/>
        <v>0.35691426543181498</v>
      </c>
      <c r="G88" s="13">
        <f t="shared" si="5"/>
        <v>0.20905692653527819</v>
      </c>
    </row>
    <row r="89" spans="1:7" x14ac:dyDescent="0.2">
      <c r="A89" s="5">
        <f t="shared" si="6"/>
        <v>44</v>
      </c>
      <c r="B89" s="11">
        <f t="shared" si="0"/>
        <v>0.53346979899340508</v>
      </c>
      <c r="C89" s="12">
        <f t="shared" si="1"/>
        <v>0.38374605869461637</v>
      </c>
      <c r="D89" s="12">
        <f t="shared" si="2"/>
        <v>0.37057926125784757</v>
      </c>
      <c r="E89" s="11">
        <f t="shared" si="3"/>
        <v>0.38369584950063651</v>
      </c>
      <c r="F89" s="11">
        <f t="shared" si="4"/>
        <v>0.37053077480282914</v>
      </c>
      <c r="G89" s="13">
        <f t="shared" si="5"/>
        <v>6.9798993405090215E-2</v>
      </c>
    </row>
    <row r="90" spans="1:7" x14ac:dyDescent="0.2">
      <c r="A90" s="5">
        <f t="shared" si="6"/>
        <v>46</v>
      </c>
      <c r="B90" s="11">
        <f t="shared" si="0"/>
        <v>0.53333020100659501</v>
      </c>
      <c r="C90" s="12">
        <f t="shared" si="1"/>
        <v>0.37048228834781072</v>
      </c>
      <c r="D90" s="12">
        <f t="shared" si="2"/>
        <v>0.38364564030665671</v>
      </c>
      <c r="E90" s="11">
        <f t="shared" si="3"/>
        <v>0.37053077480282914</v>
      </c>
      <c r="F90" s="11">
        <f t="shared" si="4"/>
        <v>0.38369584950063645</v>
      </c>
      <c r="G90" s="13">
        <f t="shared" si="5"/>
        <v>-6.9798993404979193E-2</v>
      </c>
    </row>
    <row r="91" spans="1:7" x14ac:dyDescent="0.2">
      <c r="A91" s="5">
        <f t="shared" si="6"/>
        <v>48</v>
      </c>
      <c r="B91" s="11">
        <f t="shared" si="0"/>
        <v>0.53319094307346471</v>
      </c>
      <c r="C91" s="12">
        <f t="shared" si="1"/>
        <v>0.35677437904379888</v>
      </c>
      <c r="D91" s="12">
        <f t="shared" si="2"/>
        <v>0.39623809033645718</v>
      </c>
      <c r="E91" s="11">
        <f t="shared" si="3"/>
        <v>0.35691426543181498</v>
      </c>
      <c r="F91" s="11">
        <f t="shared" si="4"/>
        <v>0.39639344990964209</v>
      </c>
      <c r="G91" s="13">
        <f t="shared" si="5"/>
        <v>-0.20905692653527819</v>
      </c>
    </row>
    <row r="92" spans="1:7" x14ac:dyDescent="0.2">
      <c r="A92" s="5">
        <f t="shared" si="6"/>
        <v>50</v>
      </c>
      <c r="B92" s="11">
        <f t="shared" si="0"/>
        <v>0.53305270364466617</v>
      </c>
      <c r="C92" s="12">
        <f t="shared" si="1"/>
        <v>0.34263967321270222</v>
      </c>
      <c r="D92" s="12">
        <f t="shared" si="2"/>
        <v>0.4083420615165439</v>
      </c>
      <c r="E92" s="11">
        <f t="shared" si="3"/>
        <v>0.34286291100680011</v>
      </c>
      <c r="F92" s="11">
        <f t="shared" si="4"/>
        <v>0.40860810595966285</v>
      </c>
      <c r="G92" s="13">
        <f t="shared" si="5"/>
        <v>-0.34729635533381487</v>
      </c>
    </row>
    <row r="93" spans="1:7" x14ac:dyDescent="0.2">
      <c r="A93" s="5">
        <f t="shared" si="6"/>
        <v>52</v>
      </c>
      <c r="B93" s="11">
        <f t="shared" si="0"/>
        <v>0.53291615620880062</v>
      </c>
      <c r="C93" s="12">
        <f t="shared" si="1"/>
        <v>0.32809594695638916</v>
      </c>
      <c r="D93" s="12">
        <f t="shared" si="2"/>
        <v>0.41994366186329457</v>
      </c>
      <c r="E93" s="11">
        <f t="shared" si="3"/>
        <v>0.32839383093870611</v>
      </c>
      <c r="F93" s="11">
        <f t="shared" si="4"/>
        <v>0.42032493597382553</v>
      </c>
      <c r="G93" s="13">
        <f t="shared" si="5"/>
        <v>-0.4838437911993676</v>
      </c>
    </row>
    <row r="94" spans="1:7" x14ac:dyDescent="0.2">
      <c r="A94" s="5">
        <f t="shared" si="6"/>
        <v>54</v>
      </c>
      <c r="B94" s="11">
        <f t="shared" si="0"/>
        <v>0.53278196601125005</v>
      </c>
      <c r="C94" s="12">
        <f t="shared" si="1"/>
        <v>0.31316138230880247</v>
      </c>
      <c r="D94" s="12">
        <f t="shared" si="2"/>
        <v>0.43102966479959692</v>
      </c>
      <c r="E94" s="11">
        <f t="shared" si="3"/>
        <v>0.31352465357280518</v>
      </c>
      <c r="F94" s="11">
        <f t="shared" si="4"/>
        <v>0.43152966479959698</v>
      </c>
      <c r="G94" s="13">
        <f t="shared" si="5"/>
        <v>-0.61803398875004412</v>
      </c>
    </row>
    <row r="95" spans="1:7" x14ac:dyDescent="0.2">
      <c r="A95" s="5">
        <f t="shared" si="6"/>
        <v>56</v>
      </c>
      <c r="B95" s="11">
        <f t="shared" si="0"/>
        <v>0.53265078681316813</v>
      </c>
      <c r="C95" s="12">
        <f t="shared" si="1"/>
        <v>0.29785454001403328</v>
      </c>
      <c r="D95" s="12">
        <f t="shared" si="2"/>
        <v>0.44158751531912194</v>
      </c>
      <c r="E95" s="11">
        <f t="shared" si="3"/>
        <v>0.29827349471129633</v>
      </c>
      <c r="F95" s="11">
        <f t="shared" si="4"/>
        <v>0.44220864120085923</v>
      </c>
      <c r="G95" s="13">
        <f t="shared" si="5"/>
        <v>-0.74921318683185412</v>
      </c>
    </row>
    <row r="96" spans="1:7" x14ac:dyDescent="0.2">
      <c r="A96" s="5">
        <f t="shared" si="6"/>
        <v>58</v>
      </c>
      <c r="B96" s="11">
        <f t="shared" si="0"/>
        <v>0.53252325770642184</v>
      </c>
      <c r="C96" s="12">
        <f t="shared" si="1"/>
        <v>0.28219433291085644</v>
      </c>
      <c r="D96" s="12">
        <f t="shared" si="2"/>
        <v>0.45160533485694881</v>
      </c>
      <c r="E96" s="11">
        <f t="shared" si="3"/>
        <v>0.28265893554199151</v>
      </c>
      <c r="F96" s="11">
        <f t="shared" si="4"/>
        <v>0.45234885448983758</v>
      </c>
      <c r="G96" s="13">
        <f t="shared" si="5"/>
        <v>-0.8767422935781477</v>
      </c>
    </row>
    <row r="97" spans="1:8" x14ac:dyDescent="0.2">
      <c r="A97" s="5">
        <f t="shared" si="6"/>
        <v>60</v>
      </c>
      <c r="B97" s="11">
        <f t="shared" si="0"/>
        <v>0.53239999999999998</v>
      </c>
      <c r="C97" s="12">
        <f t="shared" si="1"/>
        <v>0.26620000000000005</v>
      </c>
      <c r="D97" s="12">
        <f t="shared" si="2"/>
        <v>0.46107192497483507</v>
      </c>
      <c r="E97" s="11">
        <f t="shared" si="3"/>
        <v>0.26670000000000005</v>
      </c>
      <c r="F97" s="11">
        <f t="shared" si="4"/>
        <v>0.46193795037861951</v>
      </c>
      <c r="G97" s="13">
        <f t="shared" si="5"/>
        <v>-1.0000000000000009</v>
      </c>
    </row>
    <row r="98" spans="1:8" x14ac:dyDescent="0.2">
      <c r="A98" s="5">
        <f t="shared" si="6"/>
        <v>62</v>
      </c>
      <c r="B98" s="11">
        <f t="shared" si="0"/>
        <v>0.53228161419305853</v>
      </c>
      <c r="C98" s="12">
        <f t="shared" si="1"/>
        <v>0.2498910812574118</v>
      </c>
      <c r="D98" s="12">
        <f t="shared" si="2"/>
        <v>0.46997676997482501</v>
      </c>
      <c r="E98" s="11">
        <f t="shared" si="3"/>
        <v>0.25041613158999415</v>
      </c>
      <c r="F98" s="11">
        <f t="shared" si="4"/>
        <v>0.47096424603095161</v>
      </c>
      <c r="G98" s="13">
        <f t="shared" si="5"/>
        <v>-1.1183858069414576</v>
      </c>
    </row>
    <row r="99" spans="1:8" x14ac:dyDescent="0.2">
      <c r="A99" s="5">
        <f t="shared" si="6"/>
        <v>64</v>
      </c>
      <c r="B99" s="11">
        <f t="shared" si="0"/>
        <v>0.53216867704934867</v>
      </c>
      <c r="C99" s="12">
        <f t="shared" si="1"/>
        <v>0.23328739324334918</v>
      </c>
      <c r="D99" s="12">
        <f t="shared" si="2"/>
        <v>0.47831003855885879</v>
      </c>
      <c r="E99" s="11">
        <f t="shared" si="3"/>
        <v>0.23382716969729392</v>
      </c>
      <c r="F99" s="11">
        <f t="shared" si="4"/>
        <v>0.47941674429597569</v>
      </c>
      <c r="G99" s="13">
        <f t="shared" si="5"/>
        <v>-1.2313229506512036</v>
      </c>
    </row>
    <row r="100" spans="1:8" x14ac:dyDescent="0.2">
      <c r="A100" s="5">
        <f t="shared" si="6"/>
        <v>66</v>
      </c>
      <c r="B100" s="11">
        <f t="shared" si="0"/>
        <v>0.53206173878728225</v>
      </c>
      <c r="C100" s="12">
        <f t="shared" si="1"/>
        <v>0.21640900554341247</v>
      </c>
      <c r="D100" s="12">
        <f t="shared" si="2"/>
        <v>0.48606258465454572</v>
      </c>
      <c r="E100" s="11">
        <f t="shared" si="3"/>
        <v>0.21695332541663181</v>
      </c>
      <c r="F100" s="11">
        <f t="shared" si="4"/>
        <v>0.48728514710656329</v>
      </c>
      <c r="G100" s="13">
        <f t="shared" si="5"/>
        <v>-1.3382612127177396</v>
      </c>
    </row>
    <row r="101" spans="1:8" x14ac:dyDescent="0.2">
      <c r="A101" s="5">
        <f t="shared" si="6"/>
        <v>68</v>
      </c>
      <c r="B101" s="11">
        <f t="shared" si="0"/>
        <v>0.53196132039932265</v>
      </c>
      <c r="C101" s="12">
        <f t="shared" si="1"/>
        <v>0.19927621806382073</v>
      </c>
      <c r="D101" s="12">
        <f t="shared" si="2"/>
        <v>0.49322594752828175</v>
      </c>
      <c r="E101" s="11">
        <f t="shared" si="3"/>
        <v>0.19981515692804744</v>
      </c>
      <c r="F101" s="11">
        <f t="shared" si="4"/>
        <v>0.49455986802592439</v>
      </c>
      <c r="G101" s="13">
        <f t="shared" si="5"/>
        <v>-1.4386796006773395</v>
      </c>
    </row>
    <row r="102" spans="1:8" x14ac:dyDescent="0.2">
      <c r="A102" s="5">
        <f t="shared" si="6"/>
        <v>70</v>
      </c>
      <c r="B102" s="11">
        <f t="shared" si="0"/>
        <v>0.53186791111376197</v>
      </c>
      <c r="C102" s="12">
        <f t="shared" si="1"/>
        <v>0.18190953918945296</v>
      </c>
      <c r="D102" s="12">
        <f t="shared" si="2"/>
        <v>0.49979235130641753</v>
      </c>
      <c r="E102" s="11">
        <f t="shared" si="3"/>
        <v>0.18243354444991175</v>
      </c>
      <c r="F102" s="11">
        <f t="shared" si="4"/>
        <v>0.50123204392720344</v>
      </c>
      <c r="G102" s="13">
        <f t="shared" si="5"/>
        <v>-1.5320888862380144</v>
      </c>
    </row>
    <row r="103" spans="1:8" x14ac:dyDescent="0.2">
      <c r="A103" s="5">
        <f t="shared" si="6"/>
        <v>72</v>
      </c>
      <c r="B103" s="11">
        <f t="shared" si="0"/>
        <v>0.53178196601125005</v>
      </c>
      <c r="C103" s="12">
        <f t="shared" si="1"/>
        <v>0.16432966479959696</v>
      </c>
      <c r="D103" s="12">
        <f t="shared" si="2"/>
        <v>0.50575470402324718</v>
      </c>
      <c r="E103" s="11">
        <f t="shared" si="3"/>
        <v>0.16482966479959696</v>
      </c>
      <c r="F103" s="11">
        <f t="shared" si="4"/>
        <v>0.50729354579183483</v>
      </c>
      <c r="G103" s="13">
        <f t="shared" si="5"/>
        <v>-1.618033988749934</v>
      </c>
    </row>
    <row r="104" spans="1:8" x14ac:dyDescent="0.2">
      <c r="A104" s="5">
        <f t="shared" si="6"/>
        <v>74</v>
      </c>
      <c r="B104" s="11">
        <f t="shared" si="0"/>
        <v>0.53170390380768717</v>
      </c>
      <c r="C104" s="12">
        <f t="shared" si="1"/>
        <v>0.14655745812312695</v>
      </c>
      <c r="D104" s="12">
        <f t="shared" si="2"/>
        <v>0.51110659631120214</v>
      </c>
      <c r="E104" s="11">
        <f t="shared" si="3"/>
        <v>0.14702496559278735</v>
      </c>
      <c r="F104" s="11">
        <f t="shared" si="4"/>
        <v>0.51273698861349926</v>
      </c>
      <c r="G104" s="13">
        <f t="shared" si="5"/>
        <v>-1.6960961923128126</v>
      </c>
    </row>
    <row r="105" spans="1:8" x14ac:dyDescent="0.2">
      <c r="A105" s="5">
        <f t="shared" si="6"/>
        <v>76</v>
      </c>
      <c r="B105" s="11">
        <f t="shared" si="0"/>
        <v>0.53163410481428208</v>
      </c>
      <c r="C105" s="12">
        <f t="shared" si="1"/>
        <v>0.12861393040210353</v>
      </c>
      <c r="D105" s="12">
        <f t="shared" si="2"/>
        <v>0.51584229984386309</v>
      </c>
      <c r="E105" s="11">
        <f t="shared" si="3"/>
        <v>0.12904113911286275</v>
      </c>
      <c r="F105" s="11">
        <f t="shared" si="4"/>
        <v>0.51755574039561647</v>
      </c>
      <c r="G105" s="13">
        <f t="shared" si="5"/>
        <v>-1.7658951857179028</v>
      </c>
    </row>
    <row r="106" spans="1:8" x14ac:dyDescent="0.2">
      <c r="A106" s="5">
        <f t="shared" si="6"/>
        <v>78</v>
      </c>
      <c r="B106" s="11">
        <f t="shared" si="0"/>
        <v>0.53157290908471477</v>
      </c>
      <c r="C106" s="12">
        <f t="shared" si="1"/>
        <v>0.11052022232071818</v>
      </c>
      <c r="D106" s="12">
        <f t="shared" si="2"/>
        <v>0.51995676563630311</v>
      </c>
      <c r="E106" s="11">
        <f t="shared" si="3"/>
        <v>0.11090009588219289</v>
      </c>
      <c r="F106" s="11">
        <f t="shared" si="4"/>
        <v>0.52174393023141186</v>
      </c>
      <c r="G106" s="13">
        <f t="shared" si="5"/>
        <v>-1.8270909152852122</v>
      </c>
    </row>
    <row r="107" spans="1:8" x14ac:dyDescent="0.2">
      <c r="A107" s="5">
        <f t="shared" si="6"/>
        <v>80</v>
      </c>
      <c r="B107" s="11">
        <f t="shared" si="0"/>
        <v>0.53152061475842816</v>
      </c>
      <c r="C107" s="12">
        <f t="shared" si="1"/>
        <v>9.2297586145207611E-2</v>
      </c>
      <c r="D107" s="12">
        <f t="shared" si="2"/>
        <v>0.52344562229991509</v>
      </c>
      <c r="E107" s="11">
        <f t="shared" si="3"/>
        <v>9.2623937967540676E-2</v>
      </c>
      <c r="F107" s="11">
        <f t="shared" si="4"/>
        <v>0.52529645545671177</v>
      </c>
      <c r="G107" s="13">
        <f t="shared" si="5"/>
        <v>-1.8793852415718293</v>
      </c>
    </row>
    <row r="108" spans="1:8" x14ac:dyDescent="0.2">
      <c r="A108" s="5">
        <f t="shared" si="6"/>
        <v>82</v>
      </c>
      <c r="B108" s="11">
        <f t="shared" si="0"/>
        <v>0.53147747660812339</v>
      </c>
      <c r="C108" s="12">
        <f t="shared" si="1"/>
        <v>7.3967368509983186E-2</v>
      </c>
      <c r="D108" s="12">
        <f t="shared" si="2"/>
        <v>0.5263051743403695</v>
      </c>
      <c r="E108" s="11">
        <f t="shared" si="3"/>
        <v>7.4234932052098912E-2</v>
      </c>
      <c r="F108" s="11">
        <f t="shared" si="4"/>
        <v>0.52820898786675363</v>
      </c>
      <c r="G108" s="13">
        <f t="shared" si="5"/>
        <v>-1.9225233918767071</v>
      </c>
    </row>
    <row r="109" spans="1:8" x14ac:dyDescent="0.2">
      <c r="A109" s="5">
        <f t="shared" si="6"/>
        <v>84</v>
      </c>
      <c r="B109" s="11">
        <f t="shared" si="0"/>
        <v>0.53144370479853242</v>
      </c>
      <c r="C109" s="12">
        <f t="shared" si="1"/>
        <v>5.5550993775859064E-2</v>
      </c>
      <c r="D109" s="12">
        <f t="shared" si="2"/>
        <v>0.52853240057777362</v>
      </c>
      <c r="E109" s="11">
        <f t="shared" si="3"/>
        <v>5.575548230696635E-2</v>
      </c>
      <c r="F109" s="11">
        <f t="shared" si="4"/>
        <v>0.53047797898943694</v>
      </c>
      <c r="G109" s="13">
        <f t="shared" si="5"/>
        <v>-1.9562952014674506</v>
      </c>
    </row>
    <row r="110" spans="1:8" x14ac:dyDescent="0.2">
      <c r="A110" s="5">
        <f t="shared" si="6"/>
        <v>86</v>
      </c>
      <c r="B110" s="11">
        <f t="shared" si="0"/>
        <v>0.53141946386251682</v>
      </c>
      <c r="C110" s="12">
        <f t="shared" si="1"/>
        <v>3.7069947878042762E-2</v>
      </c>
      <c r="D110" s="12">
        <f t="shared" si="2"/>
        <v>0.53012495275759652</v>
      </c>
      <c r="E110" s="11">
        <f t="shared" si="3"/>
        <v>3.72081030951164E-2</v>
      </c>
      <c r="F110" s="11">
        <f t="shared" si="4"/>
        <v>0.53210066440859016</v>
      </c>
      <c r="G110" s="13">
        <f t="shared" si="5"/>
        <v>-1.9805361374830577</v>
      </c>
    </row>
    <row r="111" spans="1:8" x14ac:dyDescent="0.2">
      <c r="A111" s="5">
        <f t="shared" si="6"/>
        <v>88</v>
      </c>
      <c r="B111" s="11">
        <f t="shared" si="0"/>
        <v>0.53140487189948027</v>
      </c>
      <c r="C111" s="12">
        <f t="shared" si="1"/>
        <v>1.8545762574548919E-2</v>
      </c>
      <c r="D111" s="12">
        <f t="shared" si="2"/>
        <v>0.53108115440959824</v>
      </c>
      <c r="E111" s="11">
        <f t="shared" si="3"/>
        <v>1.8615391541114076E-2</v>
      </c>
      <c r="F111" s="11">
        <f t="shared" si="4"/>
        <v>0.53307506713198571</v>
      </c>
      <c r="G111" s="13">
        <f t="shared" si="5"/>
        <v>-1.9951281005198274</v>
      </c>
    </row>
    <row r="112" spans="1:8" x14ac:dyDescent="0.2">
      <c r="A112" s="5">
        <f t="shared" si="6"/>
        <v>90</v>
      </c>
      <c r="B112" s="11">
        <f t="shared" si="0"/>
        <v>0.53139999999999998</v>
      </c>
      <c r="C112" s="12">
        <f t="shared" si="1"/>
        <v>3.2552194446922032E-17</v>
      </c>
      <c r="D112" s="12">
        <f t="shared" si="2"/>
        <v>0.53139999999999998</v>
      </c>
      <c r="E112" s="11">
        <f t="shared" si="3"/>
        <v>3.2674709292412894E-17</v>
      </c>
      <c r="F112" s="11">
        <f t="shared" si="4"/>
        <v>0.53339999999999999</v>
      </c>
      <c r="G112" s="13">
        <f t="shared" si="5"/>
        <v>-2.0000000000000018</v>
      </c>
      <c r="H112" s="10"/>
    </row>
    <row r="113" spans="1:7" x14ac:dyDescent="0.2">
      <c r="A113" s="5">
        <f t="shared" si="6"/>
        <v>92</v>
      </c>
      <c r="B113" s="11">
        <f t="shared" si="0"/>
        <v>0.53140487189948027</v>
      </c>
      <c r="C113" s="12">
        <f t="shared" si="1"/>
        <v>-1.8545762574548853E-2</v>
      </c>
      <c r="D113" s="12">
        <f t="shared" si="2"/>
        <v>0.53108115440959824</v>
      </c>
      <c r="E113" s="11">
        <f t="shared" si="3"/>
        <v>-1.861539154111401E-2</v>
      </c>
      <c r="F113" s="11">
        <f t="shared" si="4"/>
        <v>0.53307506713198571</v>
      </c>
      <c r="G113" s="13">
        <f t="shared" si="5"/>
        <v>-1.9951281005198274</v>
      </c>
    </row>
    <row r="114" spans="1:7" x14ac:dyDescent="0.2">
      <c r="A114" s="5">
        <f t="shared" si="6"/>
        <v>94</v>
      </c>
      <c r="B114" s="11">
        <f t="shared" si="0"/>
        <v>0.53141946386251682</v>
      </c>
      <c r="C114" s="12">
        <f t="shared" si="1"/>
        <v>-3.7069947878042811E-2</v>
      </c>
      <c r="D114" s="12">
        <f t="shared" si="2"/>
        <v>0.53012495275759652</v>
      </c>
      <c r="E114" s="11">
        <f t="shared" si="3"/>
        <v>-3.7208103095116449E-2</v>
      </c>
      <c r="F114" s="11">
        <f t="shared" si="4"/>
        <v>0.53210066440859016</v>
      </c>
      <c r="G114" s="13">
        <f t="shared" si="5"/>
        <v>-1.9805361374830577</v>
      </c>
    </row>
    <row r="115" spans="1:7" x14ac:dyDescent="0.2">
      <c r="A115" s="5">
        <f t="shared" si="6"/>
        <v>96</v>
      </c>
      <c r="B115" s="11">
        <f t="shared" si="0"/>
        <v>0.53144370479853242</v>
      </c>
      <c r="C115" s="12">
        <f t="shared" si="1"/>
        <v>-5.5550993775859113E-2</v>
      </c>
      <c r="D115" s="12">
        <f t="shared" si="2"/>
        <v>0.52853240057777362</v>
      </c>
      <c r="E115" s="11">
        <f t="shared" si="3"/>
        <v>-5.5755482306966406E-2</v>
      </c>
      <c r="F115" s="11">
        <f t="shared" si="4"/>
        <v>0.53047797898943694</v>
      </c>
      <c r="G115" s="13">
        <f t="shared" si="5"/>
        <v>-1.9562952014675616</v>
      </c>
    </row>
    <row r="116" spans="1:7" x14ac:dyDescent="0.2">
      <c r="A116" s="5">
        <f t="shared" si="6"/>
        <v>98</v>
      </c>
      <c r="B116" s="11">
        <f t="shared" si="0"/>
        <v>0.53147747660812339</v>
      </c>
      <c r="C116" s="12">
        <f t="shared" si="1"/>
        <v>-7.3967368509983131E-2</v>
      </c>
      <c r="D116" s="12">
        <f t="shared" si="2"/>
        <v>0.5263051743403695</v>
      </c>
      <c r="E116" s="11">
        <f t="shared" si="3"/>
        <v>-7.4234932052098856E-2</v>
      </c>
      <c r="F116" s="11">
        <f t="shared" si="4"/>
        <v>0.52820898786675363</v>
      </c>
      <c r="G116" s="13">
        <f t="shared" si="5"/>
        <v>-1.9225233918767071</v>
      </c>
    </row>
    <row r="117" spans="1:7" x14ac:dyDescent="0.2">
      <c r="A117" s="5">
        <f t="shared" si="6"/>
        <v>100</v>
      </c>
      <c r="B117" s="11">
        <f t="shared" si="0"/>
        <v>0.53152061475842816</v>
      </c>
      <c r="C117" s="12">
        <f t="shared" si="1"/>
        <v>-9.2297586145207555E-2</v>
      </c>
      <c r="D117" s="12">
        <f t="shared" si="2"/>
        <v>0.52344562229991509</v>
      </c>
      <c r="E117" s="11">
        <f t="shared" si="3"/>
        <v>-9.262393796754062E-2</v>
      </c>
      <c r="F117" s="11">
        <f t="shared" si="4"/>
        <v>0.52529645545671177</v>
      </c>
      <c r="G117" s="13">
        <f t="shared" si="5"/>
        <v>-1.8793852415718293</v>
      </c>
    </row>
    <row r="118" spans="1:7" x14ac:dyDescent="0.2">
      <c r="A118" s="5">
        <f t="shared" si="6"/>
        <v>102</v>
      </c>
      <c r="B118" s="11">
        <f t="shared" si="0"/>
        <v>0.53157290908471477</v>
      </c>
      <c r="C118" s="12">
        <f t="shared" si="1"/>
        <v>-0.11052022232071812</v>
      </c>
      <c r="D118" s="12">
        <f t="shared" si="2"/>
        <v>0.51995676563630322</v>
      </c>
      <c r="E118" s="11">
        <f t="shared" si="3"/>
        <v>-0.11090009588219284</v>
      </c>
      <c r="F118" s="11">
        <f t="shared" si="4"/>
        <v>0.52174393023141197</v>
      </c>
      <c r="G118" s="13">
        <f t="shared" si="5"/>
        <v>-1.8270909152852122</v>
      </c>
    </row>
    <row r="119" spans="1:7" x14ac:dyDescent="0.2">
      <c r="A119" s="5">
        <f t="shared" si="6"/>
        <v>104</v>
      </c>
      <c r="B119" s="11">
        <f t="shared" si="0"/>
        <v>0.53163410481428208</v>
      </c>
      <c r="C119" s="12">
        <f t="shared" si="1"/>
        <v>-0.12861393040210359</v>
      </c>
      <c r="D119" s="12">
        <f t="shared" si="2"/>
        <v>0.51584229984386309</v>
      </c>
      <c r="E119" s="11">
        <f t="shared" si="3"/>
        <v>-0.1290411391128628</v>
      </c>
      <c r="F119" s="11">
        <f t="shared" si="4"/>
        <v>0.51755574039561647</v>
      </c>
      <c r="G119" s="13">
        <f t="shared" si="5"/>
        <v>-1.7658951857179028</v>
      </c>
    </row>
    <row r="120" spans="1:7" x14ac:dyDescent="0.2">
      <c r="A120" s="5">
        <f t="shared" si="6"/>
        <v>106</v>
      </c>
      <c r="B120" s="11">
        <f t="shared" si="0"/>
        <v>0.53170390380768717</v>
      </c>
      <c r="C120" s="12">
        <f t="shared" si="1"/>
        <v>-0.1465574581231269</v>
      </c>
      <c r="D120" s="12">
        <f t="shared" si="2"/>
        <v>0.51110659631120214</v>
      </c>
      <c r="E120" s="11">
        <f t="shared" si="3"/>
        <v>-0.1470249655927873</v>
      </c>
      <c r="F120" s="11">
        <f t="shared" si="4"/>
        <v>0.51273698861349926</v>
      </c>
      <c r="G120" s="13">
        <f t="shared" si="5"/>
        <v>-1.6960961923128126</v>
      </c>
    </row>
    <row r="121" spans="1:7" x14ac:dyDescent="0.2">
      <c r="A121" s="5">
        <f t="shared" si="6"/>
        <v>108</v>
      </c>
      <c r="B121" s="11">
        <f t="shared" si="0"/>
        <v>0.53178196601125005</v>
      </c>
      <c r="C121" s="12">
        <f t="shared" si="1"/>
        <v>-0.1643296647995969</v>
      </c>
      <c r="D121" s="12">
        <f t="shared" si="2"/>
        <v>0.50575470402324729</v>
      </c>
      <c r="E121" s="11">
        <f t="shared" si="3"/>
        <v>-0.1648296647995969</v>
      </c>
      <c r="F121" s="11">
        <f t="shared" si="4"/>
        <v>0.50729354579183494</v>
      </c>
      <c r="G121" s="13">
        <f t="shared" si="5"/>
        <v>-1.618033988749934</v>
      </c>
    </row>
    <row r="122" spans="1:7" x14ac:dyDescent="0.2">
      <c r="A122" s="5">
        <f t="shared" si="6"/>
        <v>110</v>
      </c>
      <c r="B122" s="11">
        <f t="shared" si="0"/>
        <v>0.53186791111376197</v>
      </c>
      <c r="C122" s="12">
        <f t="shared" si="1"/>
        <v>-0.18190953918945291</v>
      </c>
      <c r="D122" s="12">
        <f t="shared" si="2"/>
        <v>0.49979235130641758</v>
      </c>
      <c r="E122" s="11">
        <f t="shared" si="3"/>
        <v>-0.18243354444991169</v>
      </c>
      <c r="F122" s="11">
        <f t="shared" si="4"/>
        <v>0.50123204392720355</v>
      </c>
      <c r="G122" s="13">
        <f t="shared" si="5"/>
        <v>-1.5320888862380144</v>
      </c>
    </row>
    <row r="123" spans="1:7" x14ac:dyDescent="0.2">
      <c r="A123" s="5">
        <f t="shared" si="6"/>
        <v>112</v>
      </c>
      <c r="B123" s="11">
        <f t="shared" si="0"/>
        <v>0.53196132039932276</v>
      </c>
      <c r="C123" s="12">
        <f t="shared" si="1"/>
        <v>-0.19927621806382084</v>
      </c>
      <c r="D123" s="12">
        <f t="shared" si="2"/>
        <v>0.49322594752828186</v>
      </c>
      <c r="E123" s="11">
        <f t="shared" si="3"/>
        <v>-0.19981515692804749</v>
      </c>
      <c r="F123" s="11">
        <f t="shared" si="4"/>
        <v>0.49455986802592439</v>
      </c>
      <c r="G123" s="13">
        <f t="shared" si="5"/>
        <v>-1.4386796006772284</v>
      </c>
    </row>
    <row r="124" spans="1:7" x14ac:dyDescent="0.2">
      <c r="A124" s="5">
        <f t="shared" si="6"/>
        <v>114</v>
      </c>
      <c r="B124" s="11">
        <f t="shared" si="0"/>
        <v>0.53206173878728225</v>
      </c>
      <c r="C124" s="12">
        <f t="shared" si="1"/>
        <v>-0.2164090055434125</v>
      </c>
      <c r="D124" s="12">
        <f t="shared" si="2"/>
        <v>0.48606258465454572</v>
      </c>
      <c r="E124" s="11">
        <f t="shared" si="3"/>
        <v>-0.21695332541663184</v>
      </c>
      <c r="F124" s="11">
        <f t="shared" si="4"/>
        <v>0.48728514710656329</v>
      </c>
      <c r="G124" s="13">
        <f t="shared" si="5"/>
        <v>-1.3382612127177396</v>
      </c>
    </row>
    <row r="125" spans="1:7" x14ac:dyDescent="0.2">
      <c r="A125" s="5">
        <f t="shared" si="6"/>
        <v>116</v>
      </c>
      <c r="B125" s="11">
        <f t="shared" si="0"/>
        <v>0.53216867704934867</v>
      </c>
      <c r="C125" s="12">
        <f t="shared" si="1"/>
        <v>-0.23328739324334921</v>
      </c>
      <c r="D125" s="12">
        <f t="shared" si="2"/>
        <v>0.47831003855885867</v>
      </c>
      <c r="E125" s="11">
        <f t="shared" si="3"/>
        <v>-0.23382716969729395</v>
      </c>
      <c r="F125" s="11">
        <f t="shared" si="4"/>
        <v>0.47941674429597564</v>
      </c>
      <c r="G125" s="13">
        <f t="shared" si="5"/>
        <v>-1.2313229506513146</v>
      </c>
    </row>
    <row r="126" spans="1:7" x14ac:dyDescent="0.2">
      <c r="A126" s="5">
        <f t="shared" si="6"/>
        <v>118</v>
      </c>
      <c r="B126" s="11">
        <f t="shared" si="0"/>
        <v>0.53228161419305853</v>
      </c>
      <c r="C126" s="12">
        <f t="shared" si="1"/>
        <v>-0.24989108125741183</v>
      </c>
      <c r="D126" s="12">
        <f t="shared" si="2"/>
        <v>0.46997676997482501</v>
      </c>
      <c r="E126" s="11">
        <f t="shared" si="3"/>
        <v>-0.25041613158999421</v>
      </c>
      <c r="F126" s="11">
        <f t="shared" si="4"/>
        <v>0.47096424603095161</v>
      </c>
      <c r="G126" s="13">
        <f t="shared" si="5"/>
        <v>-1.1183858069414576</v>
      </c>
    </row>
    <row r="127" spans="1:7" x14ac:dyDescent="0.2">
      <c r="A127" s="5">
        <f t="shared" si="6"/>
        <v>120</v>
      </c>
      <c r="B127" s="11">
        <f t="shared" si="0"/>
        <v>0.53239999999999998</v>
      </c>
      <c r="C127" s="12">
        <f t="shared" si="1"/>
        <v>-0.26619999999999988</v>
      </c>
      <c r="D127" s="12">
        <f t="shared" si="2"/>
        <v>0.46107192497483518</v>
      </c>
      <c r="E127" s="11">
        <f t="shared" si="3"/>
        <v>-0.26669999999999988</v>
      </c>
      <c r="F127" s="11">
        <f t="shared" si="4"/>
        <v>0.46193795037861957</v>
      </c>
      <c r="G127" s="13">
        <f t="shared" si="5"/>
        <v>-1.0000000000000009</v>
      </c>
    </row>
    <row r="128" spans="1:7" x14ac:dyDescent="0.2">
      <c r="A128" s="5">
        <f t="shared" si="6"/>
        <v>122</v>
      </c>
      <c r="B128" s="11">
        <f t="shared" si="0"/>
        <v>0.53252325770642184</v>
      </c>
      <c r="C128" s="12">
        <f t="shared" si="1"/>
        <v>-0.28219433291085638</v>
      </c>
      <c r="D128" s="12">
        <f t="shared" si="2"/>
        <v>0.45160533485694887</v>
      </c>
      <c r="E128" s="11">
        <f t="shared" si="3"/>
        <v>-0.28265893554199145</v>
      </c>
      <c r="F128" s="11">
        <f t="shared" si="4"/>
        <v>0.45234885448983764</v>
      </c>
      <c r="G128" s="13">
        <f t="shared" si="5"/>
        <v>-0.8767422935781477</v>
      </c>
    </row>
    <row r="129" spans="1:7" x14ac:dyDescent="0.2">
      <c r="A129" s="5">
        <f t="shared" si="6"/>
        <v>124</v>
      </c>
      <c r="B129" s="11">
        <f t="shared" si="0"/>
        <v>0.53265078681316813</v>
      </c>
      <c r="C129" s="12">
        <f t="shared" si="1"/>
        <v>-0.29785454001403322</v>
      </c>
      <c r="D129" s="12">
        <f t="shared" si="2"/>
        <v>0.44158751531912194</v>
      </c>
      <c r="E129" s="11">
        <f t="shared" si="3"/>
        <v>-0.29827349471129627</v>
      </c>
      <c r="F129" s="11">
        <f t="shared" si="4"/>
        <v>0.44220864120085923</v>
      </c>
      <c r="G129" s="13">
        <f t="shared" si="5"/>
        <v>-0.74921318683185412</v>
      </c>
    </row>
    <row r="130" spans="1:7" x14ac:dyDescent="0.2">
      <c r="A130" s="5">
        <f t="shared" si="6"/>
        <v>126</v>
      </c>
      <c r="B130" s="11">
        <f t="shared" si="0"/>
        <v>0.53278196601125005</v>
      </c>
      <c r="C130" s="12">
        <f t="shared" si="1"/>
        <v>-0.31316138230880242</v>
      </c>
      <c r="D130" s="12">
        <f t="shared" si="2"/>
        <v>0.43102966479959692</v>
      </c>
      <c r="E130" s="11">
        <f t="shared" si="3"/>
        <v>-0.31352465357280512</v>
      </c>
      <c r="F130" s="11">
        <f t="shared" si="4"/>
        <v>0.43152966479959698</v>
      </c>
      <c r="G130" s="13">
        <f t="shared" si="5"/>
        <v>-0.61803398874993309</v>
      </c>
    </row>
    <row r="131" spans="1:7" x14ac:dyDescent="0.2">
      <c r="A131" s="5">
        <f t="shared" si="6"/>
        <v>128</v>
      </c>
      <c r="B131" s="11">
        <f t="shared" ref="B131:B194" si="7">$B$6/2*(1+$B$34*COS(RADIANS(2*A131)))</f>
        <v>0.53291615620880062</v>
      </c>
      <c r="C131" s="12">
        <f t="shared" si="1"/>
        <v>-0.32809594695638916</v>
      </c>
      <c r="D131" s="12">
        <f t="shared" si="2"/>
        <v>0.41994366186329457</v>
      </c>
      <c r="E131" s="11">
        <f t="shared" si="3"/>
        <v>-0.32839383093870611</v>
      </c>
      <c r="F131" s="11">
        <f t="shared" si="4"/>
        <v>0.42032493597382553</v>
      </c>
      <c r="G131" s="13">
        <f t="shared" si="5"/>
        <v>-0.4838437911993676</v>
      </c>
    </row>
    <row r="132" spans="1:7" x14ac:dyDescent="0.2">
      <c r="A132" s="5">
        <f t="shared" si="6"/>
        <v>130</v>
      </c>
      <c r="B132" s="11">
        <f t="shared" si="7"/>
        <v>0.53305270364466617</v>
      </c>
      <c r="C132" s="12">
        <f t="shared" ref="C132:C195" si="8">B132*COS(RADIANS(A132))</f>
        <v>-0.34263967321270222</v>
      </c>
      <c r="D132" s="12">
        <f t="shared" ref="D132:D195" si="9">B132*SIN(RADIANS(A132))</f>
        <v>0.4083420615165439</v>
      </c>
      <c r="E132" s="11">
        <f t="shared" ref="E132:E195" si="10">$B$6/2*COS(RADIANS(A132))</f>
        <v>-0.34286291100680011</v>
      </c>
      <c r="F132" s="11">
        <f t="shared" ref="F132:F195" si="11">$B$6/2*SIN(RADIANS(A132))</f>
        <v>0.40860810595966285</v>
      </c>
      <c r="G132" s="13">
        <f t="shared" ref="G132:G195" si="12">(SQRT(SUMSQ(C132,D132))-SQRT(SUMSQ(E132,F132)))*1000</f>
        <v>-0.34729635533381487</v>
      </c>
    </row>
    <row r="133" spans="1:7" x14ac:dyDescent="0.2">
      <c r="A133" s="5">
        <f t="shared" ref="A133:A196" si="13">A132+2</f>
        <v>132</v>
      </c>
      <c r="B133" s="11">
        <f t="shared" si="7"/>
        <v>0.53319094307346471</v>
      </c>
      <c r="C133" s="12">
        <f t="shared" si="8"/>
        <v>-0.35677437904379888</v>
      </c>
      <c r="D133" s="12">
        <f t="shared" si="9"/>
        <v>0.39623809033645718</v>
      </c>
      <c r="E133" s="11">
        <f t="shared" si="10"/>
        <v>-0.35691426543181498</v>
      </c>
      <c r="F133" s="11">
        <f t="shared" si="11"/>
        <v>0.39639344990964209</v>
      </c>
      <c r="G133" s="13">
        <f t="shared" si="12"/>
        <v>-0.20905692653527819</v>
      </c>
    </row>
    <row r="134" spans="1:7" x14ac:dyDescent="0.2">
      <c r="A134" s="5">
        <f t="shared" si="13"/>
        <v>134</v>
      </c>
      <c r="B134" s="11">
        <f t="shared" si="7"/>
        <v>0.53333020100659501</v>
      </c>
      <c r="C134" s="12">
        <f t="shared" si="8"/>
        <v>-0.37048228834781083</v>
      </c>
      <c r="D134" s="12">
        <f t="shared" si="9"/>
        <v>0.38364564030665671</v>
      </c>
      <c r="E134" s="11">
        <f t="shared" si="10"/>
        <v>-0.3705307748028292</v>
      </c>
      <c r="F134" s="11">
        <f t="shared" si="11"/>
        <v>0.38369584950063645</v>
      </c>
      <c r="G134" s="13">
        <f t="shared" si="12"/>
        <v>-6.9798993404979193E-2</v>
      </c>
    </row>
    <row r="135" spans="1:7" x14ac:dyDescent="0.2">
      <c r="A135" s="5">
        <f t="shared" si="13"/>
        <v>136</v>
      </c>
      <c r="B135" s="11">
        <f t="shared" si="7"/>
        <v>0.53346979899340508</v>
      </c>
      <c r="C135" s="12">
        <f t="shared" si="8"/>
        <v>-0.38374605869461637</v>
      </c>
      <c r="D135" s="12">
        <f t="shared" si="9"/>
        <v>0.37057926125784751</v>
      </c>
      <c r="E135" s="11">
        <f t="shared" si="10"/>
        <v>-0.38369584950063651</v>
      </c>
      <c r="F135" s="11">
        <f t="shared" si="11"/>
        <v>0.37053077480282909</v>
      </c>
      <c r="G135" s="13">
        <f t="shared" si="12"/>
        <v>6.9798993405090215E-2</v>
      </c>
    </row>
    <row r="136" spans="1:7" x14ac:dyDescent="0.2">
      <c r="A136" s="5">
        <f t="shared" si="13"/>
        <v>138</v>
      </c>
      <c r="B136" s="11">
        <f t="shared" si="7"/>
        <v>0.53360905692653526</v>
      </c>
      <c r="C136" s="12">
        <f t="shared" si="8"/>
        <v>-0.39654880948282684</v>
      </c>
      <c r="D136" s="12">
        <f t="shared" si="9"/>
        <v>0.35705415181983108</v>
      </c>
      <c r="E136" s="11">
        <f t="shared" si="10"/>
        <v>-0.39639344990964198</v>
      </c>
      <c r="F136" s="11">
        <f t="shared" si="11"/>
        <v>0.35691426543181504</v>
      </c>
      <c r="G136" s="13">
        <f t="shared" si="12"/>
        <v>0.20905692653527819</v>
      </c>
    </row>
    <row r="137" spans="1:7" x14ac:dyDescent="0.2">
      <c r="A137" s="5">
        <f t="shared" si="13"/>
        <v>140</v>
      </c>
      <c r="B137" s="11">
        <f t="shared" si="7"/>
        <v>0.5337472963553338</v>
      </c>
      <c r="C137" s="12">
        <f t="shared" si="8"/>
        <v>-0.40887415040278174</v>
      </c>
      <c r="D137" s="12">
        <f t="shared" si="9"/>
        <v>0.34308614880089799</v>
      </c>
      <c r="E137" s="11">
        <f t="shared" si="10"/>
        <v>-0.40860810595966279</v>
      </c>
      <c r="F137" s="11">
        <f t="shared" si="11"/>
        <v>0.34286291100680016</v>
      </c>
      <c r="G137" s="13">
        <f t="shared" si="12"/>
        <v>0.34729635533381487</v>
      </c>
    </row>
    <row r="138" spans="1:7" x14ac:dyDescent="0.2">
      <c r="A138" s="5">
        <f t="shared" si="13"/>
        <v>142</v>
      </c>
      <c r="B138" s="11">
        <f t="shared" si="7"/>
        <v>0.53388384379119924</v>
      </c>
      <c r="C138" s="12">
        <f t="shared" si="8"/>
        <v>-0.42070621008435632</v>
      </c>
      <c r="D138" s="12">
        <f t="shared" si="9"/>
        <v>0.32869171492102306</v>
      </c>
      <c r="E138" s="11">
        <f t="shared" si="10"/>
        <v>-0.42032493597382548</v>
      </c>
      <c r="F138" s="11">
        <f t="shared" si="11"/>
        <v>0.32839383093870617</v>
      </c>
      <c r="G138" s="13">
        <f t="shared" si="12"/>
        <v>0.48384379119925658</v>
      </c>
    </row>
    <row r="139" spans="1:7" x14ac:dyDescent="0.2">
      <c r="A139" s="5">
        <f t="shared" si="13"/>
        <v>144</v>
      </c>
      <c r="B139" s="11">
        <f t="shared" si="7"/>
        <v>0.53401803398874981</v>
      </c>
      <c r="C139" s="12">
        <f t="shared" si="8"/>
        <v>-0.43202966479959681</v>
      </c>
      <c r="D139" s="12">
        <f t="shared" si="9"/>
        <v>0.31388792483680789</v>
      </c>
      <c r="E139" s="11">
        <f t="shared" si="10"/>
        <v>-0.43152966479959692</v>
      </c>
      <c r="F139" s="11">
        <f t="shared" si="11"/>
        <v>0.31352465357280523</v>
      </c>
      <c r="G139" s="13">
        <f t="shared" si="12"/>
        <v>0.61803398874982207</v>
      </c>
    </row>
    <row r="140" spans="1:7" x14ac:dyDescent="0.2">
      <c r="A140" s="5">
        <f t="shared" si="13"/>
        <v>146</v>
      </c>
      <c r="B140" s="11">
        <f t="shared" si="7"/>
        <v>0.53414921318683184</v>
      </c>
      <c r="C140" s="12">
        <f t="shared" si="8"/>
        <v>-0.44282976708259647</v>
      </c>
      <c r="D140" s="12">
        <f t="shared" si="9"/>
        <v>0.29869244940855949</v>
      </c>
      <c r="E140" s="11">
        <f t="shared" si="10"/>
        <v>-0.44220864120085918</v>
      </c>
      <c r="F140" s="11">
        <f t="shared" si="11"/>
        <v>0.29827349471129638</v>
      </c>
      <c r="G140" s="13">
        <f t="shared" si="12"/>
        <v>0.74921318683185412</v>
      </c>
    </row>
    <row r="141" spans="1:7" x14ac:dyDescent="0.2">
      <c r="A141" s="5">
        <f t="shared" si="13"/>
        <v>148</v>
      </c>
      <c r="B141" s="11">
        <f t="shared" si="7"/>
        <v>0.53427674229357813</v>
      </c>
      <c r="C141" s="12">
        <f t="shared" si="8"/>
        <v>-0.45309237412272635</v>
      </c>
      <c r="D141" s="12">
        <f t="shared" si="9"/>
        <v>0.28312353817312658</v>
      </c>
      <c r="E141" s="11">
        <f t="shared" si="10"/>
        <v>-0.45234885448983758</v>
      </c>
      <c r="F141" s="11">
        <f t="shared" si="11"/>
        <v>0.28265893554199151</v>
      </c>
      <c r="G141" s="13">
        <f t="shared" si="12"/>
        <v>0.8767422935781477</v>
      </c>
    </row>
    <row r="142" spans="1:7" x14ac:dyDescent="0.2">
      <c r="A142" s="5">
        <f t="shared" si="13"/>
        <v>150</v>
      </c>
      <c r="B142" s="11">
        <f t="shared" si="7"/>
        <v>0.53439999999999999</v>
      </c>
      <c r="C142" s="12">
        <f t="shared" si="8"/>
        <v>-0.46280397578240401</v>
      </c>
      <c r="D142" s="12">
        <f t="shared" si="9"/>
        <v>0.26719999999999994</v>
      </c>
      <c r="E142" s="11">
        <f t="shared" si="10"/>
        <v>-0.46193795037861957</v>
      </c>
      <c r="F142" s="11">
        <f t="shared" si="11"/>
        <v>0.26669999999999994</v>
      </c>
      <c r="G142" s="13">
        <f t="shared" si="12"/>
        <v>1.0000000000000009</v>
      </c>
    </row>
    <row r="143" spans="1:7" x14ac:dyDescent="0.2">
      <c r="A143" s="5">
        <f t="shared" si="13"/>
        <v>152</v>
      </c>
      <c r="B143" s="11">
        <f t="shared" si="7"/>
        <v>0.53451838580694144</v>
      </c>
      <c r="C143" s="12">
        <f t="shared" si="8"/>
        <v>-0.4719517220870782</v>
      </c>
      <c r="D143" s="12">
        <f t="shared" si="9"/>
        <v>0.25094118192257647</v>
      </c>
      <c r="E143" s="11">
        <f t="shared" si="10"/>
        <v>-0.47096424603095166</v>
      </c>
      <c r="F143" s="11">
        <f t="shared" si="11"/>
        <v>0.2504161315899941</v>
      </c>
      <c r="G143" s="13">
        <f t="shared" si="12"/>
        <v>1.1183858069414576</v>
      </c>
    </row>
    <row r="144" spans="1:7" x14ac:dyDescent="0.2">
      <c r="A144" s="5">
        <f t="shared" si="13"/>
        <v>154</v>
      </c>
      <c r="B144" s="11">
        <f t="shared" si="7"/>
        <v>0.5346313229506513</v>
      </c>
      <c r="C144" s="12">
        <f t="shared" si="8"/>
        <v>-0.4805234500330926</v>
      </c>
      <c r="D144" s="12">
        <f t="shared" si="9"/>
        <v>0.23436694615123854</v>
      </c>
      <c r="E144" s="11">
        <f t="shared" si="10"/>
        <v>-0.47941674429597569</v>
      </c>
      <c r="F144" s="11">
        <f t="shared" si="11"/>
        <v>0.23382716969729384</v>
      </c>
      <c r="G144" s="13">
        <f t="shared" si="12"/>
        <v>1.2313229506513146</v>
      </c>
    </row>
    <row r="145" spans="1:7" x14ac:dyDescent="0.2">
      <c r="A145" s="5">
        <f t="shared" si="13"/>
        <v>156</v>
      </c>
      <c r="B145" s="11">
        <f t="shared" si="7"/>
        <v>0.53473826121271772</v>
      </c>
      <c r="C145" s="12">
        <f t="shared" si="8"/>
        <v>-0.4885077095585808</v>
      </c>
      <c r="D145" s="12">
        <f t="shared" si="9"/>
        <v>0.2174976452898513</v>
      </c>
      <c r="E145" s="11">
        <f t="shared" si="10"/>
        <v>-0.48728514710656323</v>
      </c>
      <c r="F145" s="11">
        <f t="shared" si="11"/>
        <v>0.21695332541663195</v>
      </c>
      <c r="G145" s="13">
        <f t="shared" si="12"/>
        <v>1.3382612127177396</v>
      </c>
    </row>
    <row r="146" spans="1:7" x14ac:dyDescent="0.2">
      <c r="A146" s="5">
        <f t="shared" si="13"/>
        <v>158</v>
      </c>
      <c r="B146" s="11">
        <f t="shared" si="7"/>
        <v>0.53483867960067721</v>
      </c>
      <c r="C146" s="12">
        <f t="shared" si="8"/>
        <v>-0.49589378852356686</v>
      </c>
      <c r="D146" s="12">
        <f t="shared" si="9"/>
        <v>0.20035409579227426</v>
      </c>
      <c r="E146" s="11">
        <f t="shared" si="10"/>
        <v>-0.49455986802592433</v>
      </c>
      <c r="F146" s="11">
        <f t="shared" si="11"/>
        <v>0.19981515692804758</v>
      </c>
      <c r="G146" s="13">
        <f t="shared" si="12"/>
        <v>1.4386796006772284</v>
      </c>
    </row>
    <row r="147" spans="1:7" x14ac:dyDescent="0.2">
      <c r="A147" s="5">
        <f t="shared" si="13"/>
        <v>160</v>
      </c>
      <c r="B147" s="11">
        <f t="shared" si="7"/>
        <v>0.534932088886238</v>
      </c>
      <c r="C147" s="12">
        <f t="shared" si="8"/>
        <v>-0.50267173654798947</v>
      </c>
      <c r="D147" s="12">
        <f t="shared" si="9"/>
        <v>0.18295754971037057</v>
      </c>
      <c r="E147" s="11">
        <f t="shared" si="10"/>
        <v>-0.50123204392720344</v>
      </c>
      <c r="F147" s="11">
        <f t="shared" si="11"/>
        <v>0.18243354444991178</v>
      </c>
      <c r="G147" s="13">
        <f t="shared" si="12"/>
        <v>1.5320888862380144</v>
      </c>
    </row>
    <row r="148" spans="1:7" x14ac:dyDescent="0.2">
      <c r="A148" s="5">
        <f t="shared" si="13"/>
        <v>162</v>
      </c>
      <c r="B148" s="11">
        <f t="shared" si="7"/>
        <v>0.53501803398874981</v>
      </c>
      <c r="C148" s="12">
        <f t="shared" si="8"/>
        <v>-0.50883238756042248</v>
      </c>
      <c r="D148" s="12">
        <f t="shared" si="9"/>
        <v>0.16532966479959699</v>
      </c>
      <c r="E148" s="11">
        <f t="shared" si="10"/>
        <v>-0.50729354579183483</v>
      </c>
      <c r="F148" s="11">
        <f t="shared" si="11"/>
        <v>0.16482966479959699</v>
      </c>
      <c r="G148" s="13">
        <f t="shared" si="12"/>
        <v>1.618033988749934</v>
      </c>
    </row>
    <row r="149" spans="1:7" x14ac:dyDescent="0.2">
      <c r="A149" s="5">
        <f t="shared" si="13"/>
        <v>164</v>
      </c>
      <c r="B149" s="11">
        <f t="shared" si="7"/>
        <v>0.5350960961923128</v>
      </c>
      <c r="C149" s="12">
        <f t="shared" si="8"/>
        <v>-0.51436738091579637</v>
      </c>
      <c r="D149" s="12">
        <f t="shared" si="9"/>
        <v>0.14749247306244775</v>
      </c>
      <c r="E149" s="11">
        <f t="shared" si="10"/>
        <v>-0.51273698861349926</v>
      </c>
      <c r="F149" s="11">
        <f t="shared" si="11"/>
        <v>0.14702496559278738</v>
      </c>
      <c r="G149" s="13">
        <f t="shared" si="12"/>
        <v>1.6960961923128126</v>
      </c>
    </row>
    <row r="150" spans="1:7" x14ac:dyDescent="0.2">
      <c r="A150" s="5">
        <f t="shared" si="13"/>
        <v>166</v>
      </c>
      <c r="B150" s="11">
        <f t="shared" si="7"/>
        <v>0.53516589518571789</v>
      </c>
      <c r="C150" s="12">
        <f t="shared" si="8"/>
        <v>-0.51926918094736996</v>
      </c>
      <c r="D150" s="12">
        <f t="shared" si="9"/>
        <v>0.12946834782362196</v>
      </c>
      <c r="E150" s="11">
        <f t="shared" si="10"/>
        <v>-0.51755574039561647</v>
      </c>
      <c r="F150" s="11">
        <f t="shared" si="11"/>
        <v>0.12904113911286277</v>
      </c>
      <c r="G150" s="13">
        <f t="shared" si="12"/>
        <v>1.7658951857179028</v>
      </c>
    </row>
    <row r="151" spans="1:7" x14ac:dyDescent="0.2">
      <c r="A151" s="5">
        <f t="shared" si="13"/>
        <v>168</v>
      </c>
      <c r="B151" s="11">
        <f t="shared" si="7"/>
        <v>0.5352270909152852</v>
      </c>
      <c r="C151" s="12">
        <f t="shared" si="8"/>
        <v>-0.52353109482652072</v>
      </c>
      <c r="D151" s="12">
        <f t="shared" si="9"/>
        <v>0.11127996944366753</v>
      </c>
      <c r="E151" s="11">
        <f t="shared" si="10"/>
        <v>-0.52174393023141197</v>
      </c>
      <c r="F151" s="11">
        <f t="shared" si="11"/>
        <v>0.11090009588219281</v>
      </c>
      <c r="G151" s="13">
        <f t="shared" si="12"/>
        <v>1.8270909152851011</v>
      </c>
    </row>
    <row r="152" spans="1:7" x14ac:dyDescent="0.2">
      <c r="A152" s="5">
        <f t="shared" si="13"/>
        <v>170</v>
      </c>
      <c r="B152" s="11">
        <f t="shared" si="7"/>
        <v>0.53527938524157181</v>
      </c>
      <c r="C152" s="12">
        <f t="shared" si="8"/>
        <v>-0.52714728861350846</v>
      </c>
      <c r="D152" s="12">
        <f t="shared" si="9"/>
        <v>9.2950289789873672E-2</v>
      </c>
      <c r="E152" s="11">
        <f t="shared" si="10"/>
        <v>-0.52529645545671177</v>
      </c>
      <c r="F152" s="11">
        <f t="shared" si="11"/>
        <v>9.2623937967540607E-2</v>
      </c>
      <c r="G152" s="13">
        <f t="shared" si="12"/>
        <v>1.8793852415718293</v>
      </c>
    </row>
    <row r="153" spans="1:7" x14ac:dyDescent="0.2">
      <c r="A153" s="5">
        <f t="shared" si="13"/>
        <v>172</v>
      </c>
      <c r="B153" s="11">
        <f t="shared" si="7"/>
        <v>0.53532252339187669</v>
      </c>
      <c r="C153" s="12">
        <f t="shared" si="8"/>
        <v>-0.53011280139313788</v>
      </c>
      <c r="D153" s="12">
        <f t="shared" si="9"/>
        <v>7.4502495594214582E-2</v>
      </c>
      <c r="E153" s="11">
        <f t="shared" si="10"/>
        <v>-0.52820898786675363</v>
      </c>
      <c r="F153" s="11">
        <f t="shared" si="11"/>
        <v>7.4234932052098843E-2</v>
      </c>
      <c r="G153" s="13">
        <f t="shared" si="12"/>
        <v>1.922523391876596</v>
      </c>
    </row>
    <row r="154" spans="1:7" x14ac:dyDescent="0.2">
      <c r="A154" s="5">
        <f t="shared" si="13"/>
        <v>174</v>
      </c>
      <c r="B154" s="11">
        <f t="shared" si="7"/>
        <v>0.53535629520146755</v>
      </c>
      <c r="C154" s="12">
        <f t="shared" si="8"/>
        <v>-0.53242355740110037</v>
      </c>
      <c r="D154" s="12">
        <f t="shared" si="9"/>
        <v>5.5959970838073789E-2</v>
      </c>
      <c r="E154" s="11">
        <f t="shared" si="10"/>
        <v>-0.53047797898943694</v>
      </c>
      <c r="F154" s="11">
        <f t="shared" si="11"/>
        <v>5.5755482306966503E-2</v>
      </c>
      <c r="G154" s="13">
        <f t="shared" si="12"/>
        <v>1.9562952014675616</v>
      </c>
    </row>
    <row r="155" spans="1:7" x14ac:dyDescent="0.2">
      <c r="A155" s="5">
        <f t="shared" si="13"/>
        <v>176</v>
      </c>
      <c r="B155" s="11">
        <f t="shared" si="7"/>
        <v>0.53538053613748315</v>
      </c>
      <c r="C155" s="12">
        <f t="shared" si="8"/>
        <v>-0.53407637605958391</v>
      </c>
      <c r="D155" s="12">
        <f t="shared" si="9"/>
        <v>3.7346258312190191E-2</v>
      </c>
      <c r="E155" s="11">
        <f t="shared" si="10"/>
        <v>-0.53210066440859016</v>
      </c>
      <c r="F155" s="11">
        <f t="shared" si="11"/>
        <v>3.7208103095116553E-2</v>
      </c>
      <c r="G155" s="13">
        <f t="shared" si="12"/>
        <v>1.9805361374832797</v>
      </c>
    </row>
    <row r="156" spans="1:7" x14ac:dyDescent="0.2">
      <c r="A156" s="5">
        <f t="shared" si="13"/>
        <v>178</v>
      </c>
      <c r="B156" s="11">
        <f t="shared" si="7"/>
        <v>0.5353951281005197</v>
      </c>
      <c r="C156" s="12">
        <f t="shared" si="8"/>
        <v>-0.53506897985437307</v>
      </c>
      <c r="D156" s="12">
        <f t="shared" si="9"/>
        <v>1.8685020507679263E-2</v>
      </c>
      <c r="E156" s="11">
        <f t="shared" si="10"/>
        <v>-0.53307506713198571</v>
      </c>
      <c r="F156" s="11">
        <f t="shared" si="11"/>
        <v>1.861539154111411E-2</v>
      </c>
      <c r="G156" s="13">
        <f t="shared" si="12"/>
        <v>1.9951281005196053</v>
      </c>
    </row>
    <row r="157" spans="1:7" x14ac:dyDescent="0.2">
      <c r="A157" s="5">
        <f t="shared" si="13"/>
        <v>180</v>
      </c>
      <c r="B157" s="11">
        <f t="shared" si="7"/>
        <v>0.53539999999999999</v>
      </c>
      <c r="C157" s="12">
        <f t="shared" si="8"/>
        <v>-0.53539999999999999</v>
      </c>
      <c r="D157" s="12">
        <f t="shared" si="9"/>
        <v>6.559444827580751E-17</v>
      </c>
      <c r="E157" s="11">
        <f t="shared" si="10"/>
        <v>-0.53339999999999999</v>
      </c>
      <c r="F157" s="11">
        <f t="shared" si="11"/>
        <v>6.5349418584825787E-17</v>
      </c>
      <c r="G157" s="13">
        <f t="shared" si="12"/>
        <v>2.0000000000000018</v>
      </c>
    </row>
    <row r="158" spans="1:7" x14ac:dyDescent="0.2">
      <c r="A158" s="5">
        <f t="shared" si="13"/>
        <v>182</v>
      </c>
      <c r="B158" s="11">
        <f t="shared" si="7"/>
        <v>0.5353951281005197</v>
      </c>
      <c r="C158" s="12">
        <f t="shared" si="8"/>
        <v>-0.53506897985437307</v>
      </c>
      <c r="D158" s="12">
        <f t="shared" si="9"/>
        <v>-1.8685020507679135E-2</v>
      </c>
      <c r="E158" s="11">
        <f t="shared" si="10"/>
        <v>-0.53307506713198571</v>
      </c>
      <c r="F158" s="11">
        <f t="shared" si="11"/>
        <v>-1.8615391541113979E-2</v>
      </c>
      <c r="G158" s="13">
        <f t="shared" si="12"/>
        <v>1.9951281005196053</v>
      </c>
    </row>
    <row r="159" spans="1:7" x14ac:dyDescent="0.2">
      <c r="A159" s="5">
        <f t="shared" si="13"/>
        <v>184</v>
      </c>
      <c r="B159" s="11">
        <f t="shared" si="7"/>
        <v>0.53538053613748315</v>
      </c>
      <c r="C159" s="12">
        <f t="shared" si="8"/>
        <v>-0.53407637605958391</v>
      </c>
      <c r="D159" s="12">
        <f t="shared" si="9"/>
        <v>-3.7346258312190059E-2</v>
      </c>
      <c r="E159" s="11">
        <f t="shared" si="10"/>
        <v>-0.53210066440859016</v>
      </c>
      <c r="F159" s="11">
        <f t="shared" si="11"/>
        <v>-3.7208103095116421E-2</v>
      </c>
      <c r="G159" s="13">
        <f t="shared" si="12"/>
        <v>1.9805361374832797</v>
      </c>
    </row>
    <row r="160" spans="1:7" x14ac:dyDescent="0.2">
      <c r="A160" s="5">
        <f t="shared" si="13"/>
        <v>186</v>
      </c>
      <c r="B160" s="11">
        <f t="shared" si="7"/>
        <v>0.53535629520146755</v>
      </c>
      <c r="C160" s="12">
        <f t="shared" si="8"/>
        <v>-0.53242355740110037</v>
      </c>
      <c r="D160" s="12">
        <f t="shared" si="9"/>
        <v>-5.5959970838073664E-2</v>
      </c>
      <c r="E160" s="11">
        <f t="shared" si="10"/>
        <v>-0.53047797898943694</v>
      </c>
      <c r="F160" s="11">
        <f t="shared" si="11"/>
        <v>-5.5755482306966378E-2</v>
      </c>
      <c r="G160" s="13">
        <f t="shared" si="12"/>
        <v>1.9562952014676727</v>
      </c>
    </row>
    <row r="161" spans="1:7" x14ac:dyDescent="0.2">
      <c r="A161" s="5">
        <f t="shared" si="13"/>
        <v>188</v>
      </c>
      <c r="B161" s="11">
        <f t="shared" si="7"/>
        <v>0.53532252339187669</v>
      </c>
      <c r="C161" s="12">
        <f t="shared" si="8"/>
        <v>-0.53011280139313777</v>
      </c>
      <c r="D161" s="12">
        <f t="shared" si="9"/>
        <v>-7.4502495594214693E-2</v>
      </c>
      <c r="E161" s="11">
        <f t="shared" si="10"/>
        <v>-0.52820898786675352</v>
      </c>
      <c r="F161" s="11">
        <f t="shared" si="11"/>
        <v>-7.4234932052098954E-2</v>
      </c>
      <c r="G161" s="13">
        <f t="shared" si="12"/>
        <v>1.922523391876596</v>
      </c>
    </row>
    <row r="162" spans="1:7" x14ac:dyDescent="0.2">
      <c r="A162" s="5">
        <f t="shared" si="13"/>
        <v>190</v>
      </c>
      <c r="B162" s="11">
        <f t="shared" si="7"/>
        <v>0.53527938524157181</v>
      </c>
      <c r="C162" s="12">
        <f t="shared" si="8"/>
        <v>-0.52714728861350846</v>
      </c>
      <c r="D162" s="12">
        <f t="shared" si="9"/>
        <v>-9.2950289789873783E-2</v>
      </c>
      <c r="E162" s="11">
        <f t="shared" si="10"/>
        <v>-0.52529645545671177</v>
      </c>
      <c r="F162" s="11">
        <f t="shared" si="11"/>
        <v>-9.2623937967540704E-2</v>
      </c>
      <c r="G162" s="13">
        <f t="shared" si="12"/>
        <v>1.8793852415719403</v>
      </c>
    </row>
    <row r="163" spans="1:7" x14ac:dyDescent="0.2">
      <c r="A163" s="5">
        <f t="shared" si="13"/>
        <v>192</v>
      </c>
      <c r="B163" s="11">
        <f t="shared" si="7"/>
        <v>0.5352270909152852</v>
      </c>
      <c r="C163" s="12">
        <f t="shared" si="8"/>
        <v>-0.5235310948265206</v>
      </c>
      <c r="D163" s="12">
        <f t="shared" si="9"/>
        <v>-0.11127996944366764</v>
      </c>
      <c r="E163" s="11">
        <f t="shared" si="10"/>
        <v>-0.52174393023141186</v>
      </c>
      <c r="F163" s="11">
        <f t="shared" si="11"/>
        <v>-0.11090009588219292</v>
      </c>
      <c r="G163" s="13">
        <f t="shared" si="12"/>
        <v>1.8270909152851011</v>
      </c>
    </row>
    <row r="164" spans="1:7" x14ac:dyDescent="0.2">
      <c r="A164" s="5">
        <f t="shared" si="13"/>
        <v>194</v>
      </c>
      <c r="B164" s="11">
        <f t="shared" si="7"/>
        <v>0.53516589518571789</v>
      </c>
      <c r="C164" s="12">
        <f t="shared" si="8"/>
        <v>-0.51926918094736996</v>
      </c>
      <c r="D164" s="12">
        <f t="shared" si="9"/>
        <v>-0.12946834782362185</v>
      </c>
      <c r="E164" s="11">
        <f t="shared" si="10"/>
        <v>-0.51755574039561647</v>
      </c>
      <c r="F164" s="11">
        <f t="shared" si="11"/>
        <v>-0.12904113911286264</v>
      </c>
      <c r="G164" s="13">
        <f t="shared" si="12"/>
        <v>1.7658951857180138</v>
      </c>
    </row>
    <row r="165" spans="1:7" x14ac:dyDescent="0.2">
      <c r="A165" s="5">
        <f t="shared" si="13"/>
        <v>196</v>
      </c>
      <c r="B165" s="11">
        <f t="shared" si="7"/>
        <v>0.5350960961923128</v>
      </c>
      <c r="C165" s="12">
        <f t="shared" si="8"/>
        <v>-0.51436738091579637</v>
      </c>
      <c r="D165" s="12">
        <f t="shared" si="9"/>
        <v>-0.14749247306244764</v>
      </c>
      <c r="E165" s="11">
        <f t="shared" si="10"/>
        <v>-0.51273698861349926</v>
      </c>
      <c r="F165" s="11">
        <f t="shared" si="11"/>
        <v>-0.14702496559278727</v>
      </c>
      <c r="G165" s="13">
        <f t="shared" si="12"/>
        <v>1.6960961923128126</v>
      </c>
    </row>
    <row r="166" spans="1:7" x14ac:dyDescent="0.2">
      <c r="A166" s="5">
        <f t="shared" si="13"/>
        <v>198</v>
      </c>
      <c r="B166" s="11">
        <f t="shared" si="7"/>
        <v>0.53501803398874981</v>
      </c>
      <c r="C166" s="12">
        <f t="shared" si="8"/>
        <v>-0.50883238756042248</v>
      </c>
      <c r="D166" s="12">
        <f t="shared" si="9"/>
        <v>-0.16532966479959685</v>
      </c>
      <c r="E166" s="11">
        <f t="shared" si="10"/>
        <v>-0.50729354579183494</v>
      </c>
      <c r="F166" s="11">
        <f t="shared" si="11"/>
        <v>-0.16482966479959688</v>
      </c>
      <c r="G166" s="13">
        <f t="shared" si="12"/>
        <v>1.618033988749823</v>
      </c>
    </row>
    <row r="167" spans="1:7" x14ac:dyDescent="0.2">
      <c r="A167" s="5">
        <f t="shared" si="13"/>
        <v>200</v>
      </c>
      <c r="B167" s="11">
        <f t="shared" si="7"/>
        <v>0.534932088886238</v>
      </c>
      <c r="C167" s="12">
        <f t="shared" si="8"/>
        <v>-0.50267173654798947</v>
      </c>
      <c r="D167" s="12">
        <f t="shared" si="9"/>
        <v>-0.18295754971037045</v>
      </c>
      <c r="E167" s="11">
        <f t="shared" si="10"/>
        <v>-0.50123204392720355</v>
      </c>
      <c r="F167" s="11">
        <f t="shared" si="11"/>
        <v>-0.18243354444991167</v>
      </c>
      <c r="G167" s="13">
        <f t="shared" si="12"/>
        <v>1.5320888862380144</v>
      </c>
    </row>
    <row r="168" spans="1:7" x14ac:dyDescent="0.2">
      <c r="A168" s="5">
        <f t="shared" si="13"/>
        <v>202</v>
      </c>
      <c r="B168" s="11">
        <f t="shared" si="7"/>
        <v>0.53483867960067721</v>
      </c>
      <c r="C168" s="12">
        <f t="shared" si="8"/>
        <v>-0.49589378852356691</v>
      </c>
      <c r="D168" s="12">
        <f t="shared" si="9"/>
        <v>-0.20035409579227412</v>
      </c>
      <c r="E168" s="11">
        <f t="shared" si="10"/>
        <v>-0.49455986802592439</v>
      </c>
      <c r="F168" s="11">
        <f t="shared" si="11"/>
        <v>-0.19981515692804747</v>
      </c>
      <c r="G168" s="13">
        <f t="shared" si="12"/>
        <v>1.4386796006772284</v>
      </c>
    </row>
    <row r="169" spans="1:7" x14ac:dyDescent="0.2">
      <c r="A169" s="5">
        <f t="shared" si="13"/>
        <v>204</v>
      </c>
      <c r="B169" s="11">
        <f t="shared" si="7"/>
        <v>0.53473826121271772</v>
      </c>
      <c r="C169" s="12">
        <f t="shared" si="8"/>
        <v>-0.48850770955858086</v>
      </c>
      <c r="D169" s="12">
        <f t="shared" si="9"/>
        <v>-0.21749764528985119</v>
      </c>
      <c r="E169" s="11">
        <f t="shared" si="10"/>
        <v>-0.48728514710656329</v>
      </c>
      <c r="F169" s="11">
        <f t="shared" si="11"/>
        <v>-0.21695332541663181</v>
      </c>
      <c r="G169" s="13">
        <f t="shared" si="12"/>
        <v>1.3382612127177396</v>
      </c>
    </row>
    <row r="170" spans="1:7" x14ac:dyDescent="0.2">
      <c r="A170" s="5">
        <f t="shared" si="13"/>
        <v>206</v>
      </c>
      <c r="B170" s="11">
        <f t="shared" si="7"/>
        <v>0.5346313229506513</v>
      </c>
      <c r="C170" s="12">
        <f t="shared" si="8"/>
        <v>-0.48052345003309255</v>
      </c>
      <c r="D170" s="12">
        <f t="shared" si="9"/>
        <v>-0.23436694615123863</v>
      </c>
      <c r="E170" s="11">
        <f t="shared" si="10"/>
        <v>-0.47941674429597564</v>
      </c>
      <c r="F170" s="11">
        <f t="shared" si="11"/>
        <v>-0.23382716969729392</v>
      </c>
      <c r="G170" s="13">
        <f t="shared" si="12"/>
        <v>1.2313229506513146</v>
      </c>
    </row>
    <row r="171" spans="1:7" x14ac:dyDescent="0.2">
      <c r="A171" s="5">
        <f t="shared" si="13"/>
        <v>208</v>
      </c>
      <c r="B171" s="11">
        <f t="shared" si="7"/>
        <v>0.53451838580694144</v>
      </c>
      <c r="C171" s="12">
        <f t="shared" si="8"/>
        <v>-0.47195172208707814</v>
      </c>
      <c r="D171" s="12">
        <f t="shared" si="9"/>
        <v>-0.25094118192257653</v>
      </c>
      <c r="E171" s="11">
        <f t="shared" si="10"/>
        <v>-0.47096424603095161</v>
      </c>
      <c r="F171" s="11">
        <f t="shared" si="11"/>
        <v>-0.25041613158999415</v>
      </c>
      <c r="G171" s="13">
        <f t="shared" si="12"/>
        <v>1.1183858069414576</v>
      </c>
    </row>
    <row r="172" spans="1:7" x14ac:dyDescent="0.2">
      <c r="A172" s="5">
        <f t="shared" si="13"/>
        <v>210</v>
      </c>
      <c r="B172" s="11">
        <f t="shared" si="7"/>
        <v>0.53439999999999999</v>
      </c>
      <c r="C172" s="12">
        <f t="shared" si="8"/>
        <v>-0.46280397578240395</v>
      </c>
      <c r="D172" s="12">
        <f t="shared" si="9"/>
        <v>-0.26720000000000005</v>
      </c>
      <c r="E172" s="11">
        <f t="shared" si="10"/>
        <v>-0.46193795037861951</v>
      </c>
      <c r="F172" s="11">
        <f t="shared" si="11"/>
        <v>-0.26670000000000005</v>
      </c>
      <c r="G172" s="13">
        <f t="shared" si="12"/>
        <v>1.0000000000000009</v>
      </c>
    </row>
    <row r="173" spans="1:7" x14ac:dyDescent="0.2">
      <c r="A173" s="5">
        <f t="shared" si="13"/>
        <v>212</v>
      </c>
      <c r="B173" s="11">
        <f t="shared" si="7"/>
        <v>0.53427674229357813</v>
      </c>
      <c r="C173" s="12">
        <f t="shared" si="8"/>
        <v>-0.4530923741227264</v>
      </c>
      <c r="D173" s="12">
        <f t="shared" si="9"/>
        <v>-0.28312353817312647</v>
      </c>
      <c r="E173" s="11">
        <f t="shared" si="10"/>
        <v>-0.45234885448983764</v>
      </c>
      <c r="F173" s="11">
        <f t="shared" si="11"/>
        <v>-0.28265893554199145</v>
      </c>
      <c r="G173" s="13">
        <f t="shared" si="12"/>
        <v>0.8767422935781477</v>
      </c>
    </row>
    <row r="174" spans="1:7" x14ac:dyDescent="0.2">
      <c r="A174" s="5">
        <f t="shared" si="13"/>
        <v>214</v>
      </c>
      <c r="B174" s="11">
        <f t="shared" si="7"/>
        <v>0.53414921318683184</v>
      </c>
      <c r="C174" s="12">
        <f t="shared" si="8"/>
        <v>-0.44282976708259664</v>
      </c>
      <c r="D174" s="12">
        <f t="shared" si="9"/>
        <v>-0.29869244940855932</v>
      </c>
      <c r="E174" s="11">
        <f t="shared" si="10"/>
        <v>-0.44220864120085929</v>
      </c>
      <c r="F174" s="11">
        <f t="shared" si="11"/>
        <v>-0.29827349471129627</v>
      </c>
      <c r="G174" s="13">
        <f t="shared" si="12"/>
        <v>0.74921318683185412</v>
      </c>
    </row>
    <row r="175" spans="1:7" x14ac:dyDescent="0.2">
      <c r="A175" s="5">
        <f t="shared" si="13"/>
        <v>216</v>
      </c>
      <c r="B175" s="11">
        <f t="shared" si="7"/>
        <v>0.53401803398874981</v>
      </c>
      <c r="C175" s="12">
        <f t="shared" si="8"/>
        <v>-0.43202966479959698</v>
      </c>
      <c r="D175" s="12">
        <f t="shared" si="9"/>
        <v>-0.31388792483680772</v>
      </c>
      <c r="E175" s="11">
        <f t="shared" si="10"/>
        <v>-0.43152966479959703</v>
      </c>
      <c r="F175" s="11">
        <f t="shared" si="11"/>
        <v>-0.31352465357280512</v>
      </c>
      <c r="G175" s="13">
        <f t="shared" si="12"/>
        <v>0.61803398874982207</v>
      </c>
    </row>
    <row r="176" spans="1:7" x14ac:dyDescent="0.2">
      <c r="A176" s="5">
        <f t="shared" si="13"/>
        <v>218</v>
      </c>
      <c r="B176" s="11">
        <f t="shared" si="7"/>
        <v>0.53388384379119924</v>
      </c>
      <c r="C176" s="12">
        <f t="shared" si="8"/>
        <v>-0.42070621008435638</v>
      </c>
      <c r="D176" s="12">
        <f t="shared" si="9"/>
        <v>-0.32869171492102295</v>
      </c>
      <c r="E176" s="11">
        <f t="shared" si="10"/>
        <v>-0.42032493597382553</v>
      </c>
      <c r="F176" s="11">
        <f t="shared" si="11"/>
        <v>-0.32839383093870606</v>
      </c>
      <c r="G176" s="13">
        <f t="shared" si="12"/>
        <v>0.48384379119925658</v>
      </c>
    </row>
    <row r="177" spans="1:7" x14ac:dyDescent="0.2">
      <c r="A177" s="5">
        <f t="shared" si="13"/>
        <v>220</v>
      </c>
      <c r="B177" s="11">
        <f t="shared" si="7"/>
        <v>0.5337472963553338</v>
      </c>
      <c r="C177" s="12">
        <f t="shared" si="8"/>
        <v>-0.4088741504027818</v>
      </c>
      <c r="D177" s="12">
        <f t="shared" si="9"/>
        <v>-0.34308614880089788</v>
      </c>
      <c r="E177" s="11">
        <f t="shared" si="10"/>
        <v>-0.40860810595966285</v>
      </c>
      <c r="F177" s="11">
        <f t="shared" si="11"/>
        <v>-0.34286291100680005</v>
      </c>
      <c r="G177" s="13">
        <f t="shared" si="12"/>
        <v>0.34729635533381487</v>
      </c>
    </row>
    <row r="178" spans="1:7" x14ac:dyDescent="0.2">
      <c r="A178" s="5">
        <f t="shared" si="13"/>
        <v>222</v>
      </c>
      <c r="B178" s="11">
        <f t="shared" si="7"/>
        <v>0.53360905692653526</v>
      </c>
      <c r="C178" s="12">
        <f t="shared" si="8"/>
        <v>-0.396548809482827</v>
      </c>
      <c r="D178" s="12">
        <f t="shared" si="9"/>
        <v>-0.35705415181983102</v>
      </c>
      <c r="E178" s="11">
        <f t="shared" si="10"/>
        <v>-0.39639344990964209</v>
      </c>
      <c r="F178" s="11">
        <f t="shared" si="11"/>
        <v>-0.35691426543181498</v>
      </c>
      <c r="G178" s="13">
        <f t="shared" si="12"/>
        <v>0.20905692653527819</v>
      </c>
    </row>
    <row r="179" spans="1:7" x14ac:dyDescent="0.2">
      <c r="A179" s="5">
        <f t="shared" si="13"/>
        <v>224</v>
      </c>
      <c r="B179" s="11">
        <f t="shared" si="7"/>
        <v>0.53346979899340508</v>
      </c>
      <c r="C179" s="12">
        <f t="shared" si="8"/>
        <v>-0.38374605869461631</v>
      </c>
      <c r="D179" s="12">
        <f t="shared" si="9"/>
        <v>-0.37057926125784763</v>
      </c>
      <c r="E179" s="11">
        <f t="shared" si="10"/>
        <v>-0.38369584950063645</v>
      </c>
      <c r="F179" s="11">
        <f t="shared" si="11"/>
        <v>-0.3705307748028292</v>
      </c>
      <c r="G179" s="13">
        <f t="shared" si="12"/>
        <v>6.9798993405090215E-2</v>
      </c>
    </row>
    <row r="180" spans="1:7" x14ac:dyDescent="0.2">
      <c r="A180" s="5">
        <f t="shared" si="13"/>
        <v>226</v>
      </c>
      <c r="B180" s="11">
        <f t="shared" si="7"/>
        <v>0.53333020100659501</v>
      </c>
      <c r="C180" s="12">
        <f t="shared" si="8"/>
        <v>-0.37048228834781072</v>
      </c>
      <c r="D180" s="12">
        <f t="shared" si="9"/>
        <v>-0.38364564030665677</v>
      </c>
      <c r="E180" s="11">
        <f t="shared" si="10"/>
        <v>-0.37053077480282914</v>
      </c>
      <c r="F180" s="11">
        <f t="shared" si="11"/>
        <v>-0.38369584950063651</v>
      </c>
      <c r="G180" s="13">
        <f t="shared" si="12"/>
        <v>-6.9798993404979193E-2</v>
      </c>
    </row>
    <row r="181" spans="1:7" x14ac:dyDescent="0.2">
      <c r="A181" s="5">
        <f t="shared" si="13"/>
        <v>228</v>
      </c>
      <c r="B181" s="11">
        <f t="shared" si="7"/>
        <v>0.53319094307346471</v>
      </c>
      <c r="C181" s="12">
        <f t="shared" si="8"/>
        <v>-0.35677437904379883</v>
      </c>
      <c r="D181" s="12">
        <f t="shared" si="9"/>
        <v>-0.39623809033645724</v>
      </c>
      <c r="E181" s="11">
        <f t="shared" si="10"/>
        <v>-0.35691426543181493</v>
      </c>
      <c r="F181" s="11">
        <f t="shared" si="11"/>
        <v>-0.39639344990964215</v>
      </c>
      <c r="G181" s="13">
        <f t="shared" si="12"/>
        <v>-0.20905692653527819</v>
      </c>
    </row>
    <row r="182" spans="1:7" x14ac:dyDescent="0.2">
      <c r="A182" s="5">
        <f t="shared" si="13"/>
        <v>230</v>
      </c>
      <c r="B182" s="11">
        <f t="shared" si="7"/>
        <v>0.53305270364466617</v>
      </c>
      <c r="C182" s="12">
        <f t="shared" si="8"/>
        <v>-0.34263967321270228</v>
      </c>
      <c r="D182" s="12">
        <f t="shared" si="9"/>
        <v>-0.40834206151654384</v>
      </c>
      <c r="E182" s="11">
        <f t="shared" si="10"/>
        <v>-0.34286291100680016</v>
      </c>
      <c r="F182" s="11">
        <f t="shared" si="11"/>
        <v>-0.40860810595966279</v>
      </c>
      <c r="G182" s="13">
        <f t="shared" si="12"/>
        <v>-0.34729635533381487</v>
      </c>
    </row>
    <row r="183" spans="1:7" x14ac:dyDescent="0.2">
      <c r="A183" s="5">
        <f t="shared" si="13"/>
        <v>232</v>
      </c>
      <c r="B183" s="11">
        <f t="shared" si="7"/>
        <v>0.53291615620880062</v>
      </c>
      <c r="C183" s="12">
        <f t="shared" si="8"/>
        <v>-0.32809594695638905</v>
      </c>
      <c r="D183" s="12">
        <f t="shared" si="9"/>
        <v>-0.41994366186329463</v>
      </c>
      <c r="E183" s="11">
        <f t="shared" si="10"/>
        <v>-0.328393830938706</v>
      </c>
      <c r="F183" s="11">
        <f t="shared" si="11"/>
        <v>-0.42032493597382559</v>
      </c>
      <c r="G183" s="13">
        <f t="shared" si="12"/>
        <v>-0.4838437911993676</v>
      </c>
    </row>
    <row r="184" spans="1:7" x14ac:dyDescent="0.2">
      <c r="A184" s="5">
        <f t="shared" si="13"/>
        <v>234</v>
      </c>
      <c r="B184" s="11">
        <f t="shared" si="7"/>
        <v>0.53278196601125005</v>
      </c>
      <c r="C184" s="12">
        <f t="shared" si="8"/>
        <v>-0.31316138230880253</v>
      </c>
      <c r="D184" s="12">
        <f t="shared" si="9"/>
        <v>-0.43102966479959687</v>
      </c>
      <c r="E184" s="11">
        <f t="shared" si="10"/>
        <v>-0.31352465357280523</v>
      </c>
      <c r="F184" s="11">
        <f t="shared" si="11"/>
        <v>-0.43152966479959692</v>
      </c>
      <c r="G184" s="13">
        <f t="shared" si="12"/>
        <v>-0.61803398874993309</v>
      </c>
    </row>
    <row r="185" spans="1:7" x14ac:dyDescent="0.2">
      <c r="A185" s="5">
        <f t="shared" si="13"/>
        <v>236</v>
      </c>
      <c r="B185" s="11">
        <f t="shared" si="7"/>
        <v>0.53265078681316813</v>
      </c>
      <c r="C185" s="12">
        <f t="shared" si="8"/>
        <v>-0.29785454001403316</v>
      </c>
      <c r="D185" s="12">
        <f t="shared" si="9"/>
        <v>-0.44158751531912199</v>
      </c>
      <c r="E185" s="11">
        <f t="shared" si="10"/>
        <v>-0.29827349471129622</v>
      </c>
      <c r="F185" s="11">
        <f t="shared" si="11"/>
        <v>-0.44220864120085929</v>
      </c>
      <c r="G185" s="13">
        <f t="shared" si="12"/>
        <v>-0.74921318683185412</v>
      </c>
    </row>
    <row r="186" spans="1:7" x14ac:dyDescent="0.2">
      <c r="A186" s="5">
        <f t="shared" si="13"/>
        <v>238</v>
      </c>
      <c r="B186" s="11">
        <f t="shared" si="7"/>
        <v>0.53252325770642184</v>
      </c>
      <c r="C186" s="12">
        <f t="shared" si="8"/>
        <v>-0.28219433291085649</v>
      </c>
      <c r="D186" s="12">
        <f t="shared" si="9"/>
        <v>-0.45160533485694881</v>
      </c>
      <c r="E186" s="11">
        <f t="shared" si="10"/>
        <v>-0.28265893554199156</v>
      </c>
      <c r="F186" s="11">
        <f t="shared" si="11"/>
        <v>-0.45234885448983758</v>
      </c>
      <c r="G186" s="13">
        <f t="shared" si="12"/>
        <v>-0.8767422935781477</v>
      </c>
    </row>
    <row r="187" spans="1:7" x14ac:dyDescent="0.2">
      <c r="A187" s="5">
        <f t="shared" si="13"/>
        <v>240</v>
      </c>
      <c r="B187" s="11">
        <f t="shared" si="7"/>
        <v>0.53239999999999998</v>
      </c>
      <c r="C187" s="12">
        <f t="shared" si="8"/>
        <v>-0.26620000000000021</v>
      </c>
      <c r="D187" s="12">
        <f t="shared" si="9"/>
        <v>-0.46107192497483496</v>
      </c>
      <c r="E187" s="11">
        <f t="shared" si="10"/>
        <v>-0.26670000000000021</v>
      </c>
      <c r="F187" s="11">
        <f t="shared" si="11"/>
        <v>-0.4619379503786194</v>
      </c>
      <c r="G187" s="13">
        <f t="shared" si="12"/>
        <v>-1.0000000000000009</v>
      </c>
    </row>
    <row r="188" spans="1:7" x14ac:dyDescent="0.2">
      <c r="A188" s="5">
        <f t="shared" si="13"/>
        <v>242</v>
      </c>
      <c r="B188" s="11">
        <f t="shared" si="7"/>
        <v>0.53228161419305853</v>
      </c>
      <c r="C188" s="12">
        <f t="shared" si="8"/>
        <v>-0.24989108125741175</v>
      </c>
      <c r="D188" s="12">
        <f t="shared" si="9"/>
        <v>-0.46997676997482507</v>
      </c>
      <c r="E188" s="11">
        <f t="shared" si="10"/>
        <v>-0.2504161315899941</v>
      </c>
      <c r="F188" s="11">
        <f t="shared" si="11"/>
        <v>-0.47096424603095166</v>
      </c>
      <c r="G188" s="13">
        <f t="shared" si="12"/>
        <v>-1.1183858069414576</v>
      </c>
    </row>
    <row r="189" spans="1:7" x14ac:dyDescent="0.2">
      <c r="A189" s="5">
        <f t="shared" si="13"/>
        <v>244</v>
      </c>
      <c r="B189" s="11">
        <f t="shared" si="7"/>
        <v>0.53216867704934867</v>
      </c>
      <c r="C189" s="12">
        <f t="shared" si="8"/>
        <v>-0.23328739324334932</v>
      </c>
      <c r="D189" s="12">
        <f t="shared" si="9"/>
        <v>-0.47831003855885862</v>
      </c>
      <c r="E189" s="11">
        <f t="shared" si="10"/>
        <v>-0.23382716969729406</v>
      </c>
      <c r="F189" s="11">
        <f t="shared" si="11"/>
        <v>-0.47941674429597558</v>
      </c>
      <c r="G189" s="13">
        <f t="shared" si="12"/>
        <v>-1.2313229506513146</v>
      </c>
    </row>
    <row r="190" spans="1:7" x14ac:dyDescent="0.2">
      <c r="A190" s="5">
        <f t="shared" si="13"/>
        <v>246</v>
      </c>
      <c r="B190" s="11">
        <f t="shared" si="7"/>
        <v>0.53206173878728225</v>
      </c>
      <c r="C190" s="12">
        <f t="shared" si="8"/>
        <v>-0.21640900554341241</v>
      </c>
      <c r="D190" s="12">
        <f t="shared" si="9"/>
        <v>-0.48606258465454577</v>
      </c>
      <c r="E190" s="11">
        <f t="shared" si="10"/>
        <v>-0.21695332541663176</v>
      </c>
      <c r="F190" s="11">
        <f t="shared" si="11"/>
        <v>-0.48728514710656334</v>
      </c>
      <c r="G190" s="13">
        <f t="shared" si="12"/>
        <v>-1.3382612127177396</v>
      </c>
    </row>
    <row r="191" spans="1:7" x14ac:dyDescent="0.2">
      <c r="A191" s="5">
        <f t="shared" si="13"/>
        <v>248</v>
      </c>
      <c r="B191" s="11">
        <f t="shared" si="7"/>
        <v>0.53196132039932276</v>
      </c>
      <c r="C191" s="12">
        <f t="shared" si="8"/>
        <v>-0.19927621806382095</v>
      </c>
      <c r="D191" s="12">
        <f t="shared" si="9"/>
        <v>-0.49322594752828181</v>
      </c>
      <c r="E191" s="11">
        <f t="shared" si="10"/>
        <v>-0.1998151569280476</v>
      </c>
      <c r="F191" s="11">
        <f t="shared" si="11"/>
        <v>-0.49455986802592433</v>
      </c>
      <c r="G191" s="13">
        <f t="shared" si="12"/>
        <v>-1.4386796006772284</v>
      </c>
    </row>
    <row r="192" spans="1:7" x14ac:dyDescent="0.2">
      <c r="A192" s="5">
        <f t="shared" si="13"/>
        <v>250</v>
      </c>
      <c r="B192" s="11">
        <f t="shared" si="7"/>
        <v>0.53186791111376197</v>
      </c>
      <c r="C192" s="12">
        <f t="shared" si="8"/>
        <v>-0.1819095391894528</v>
      </c>
      <c r="D192" s="12">
        <f t="shared" si="9"/>
        <v>-0.49979235130641758</v>
      </c>
      <c r="E192" s="11">
        <f t="shared" si="10"/>
        <v>-0.18243354444991161</v>
      </c>
      <c r="F192" s="11">
        <f t="shared" si="11"/>
        <v>-0.50123204392720355</v>
      </c>
      <c r="G192" s="13">
        <f t="shared" si="12"/>
        <v>-1.5320888862380144</v>
      </c>
    </row>
    <row r="193" spans="1:7" x14ac:dyDescent="0.2">
      <c r="A193" s="5">
        <f t="shared" si="13"/>
        <v>252</v>
      </c>
      <c r="B193" s="11">
        <f t="shared" si="7"/>
        <v>0.53178196601125005</v>
      </c>
      <c r="C193" s="12">
        <f t="shared" si="8"/>
        <v>-0.16432966479959701</v>
      </c>
      <c r="D193" s="12">
        <f t="shared" si="9"/>
        <v>-0.50575470402324718</v>
      </c>
      <c r="E193" s="11">
        <f t="shared" si="10"/>
        <v>-0.16482966479959701</v>
      </c>
      <c r="F193" s="11">
        <f t="shared" si="11"/>
        <v>-0.50729354579183483</v>
      </c>
      <c r="G193" s="13">
        <f t="shared" si="12"/>
        <v>-1.618033988749934</v>
      </c>
    </row>
    <row r="194" spans="1:7" x14ac:dyDescent="0.2">
      <c r="A194" s="5">
        <f t="shared" si="13"/>
        <v>254</v>
      </c>
      <c r="B194" s="11">
        <f t="shared" si="7"/>
        <v>0.53170390380768717</v>
      </c>
      <c r="C194" s="12">
        <f t="shared" si="8"/>
        <v>-0.14655745812312682</v>
      </c>
      <c r="D194" s="12">
        <f t="shared" si="9"/>
        <v>-0.51110659631120225</v>
      </c>
      <c r="E194" s="11">
        <f t="shared" si="10"/>
        <v>-0.14702496559278719</v>
      </c>
      <c r="F194" s="11">
        <f t="shared" si="11"/>
        <v>-0.51273698861349937</v>
      </c>
      <c r="G194" s="13">
        <f t="shared" si="12"/>
        <v>-1.6960961923127016</v>
      </c>
    </row>
    <row r="195" spans="1:7" x14ac:dyDescent="0.2">
      <c r="A195" s="5">
        <f t="shared" si="13"/>
        <v>256</v>
      </c>
      <c r="B195" s="11">
        <f t="shared" ref="B195:B247" si="14">$B$6/2*(1+$B$34*COS(RADIANS(2*A195)))</f>
        <v>0.53163410481428208</v>
      </c>
      <c r="C195" s="12">
        <f t="shared" si="8"/>
        <v>-0.12861393040210359</v>
      </c>
      <c r="D195" s="12">
        <f t="shared" si="9"/>
        <v>-0.51584229984386309</v>
      </c>
      <c r="E195" s="11">
        <f t="shared" si="10"/>
        <v>-0.1290411391128628</v>
      </c>
      <c r="F195" s="11">
        <f t="shared" si="11"/>
        <v>-0.51755574039561647</v>
      </c>
      <c r="G195" s="13">
        <f t="shared" si="12"/>
        <v>-1.7658951857179028</v>
      </c>
    </row>
    <row r="196" spans="1:7" x14ac:dyDescent="0.2">
      <c r="A196" s="5">
        <f t="shared" si="13"/>
        <v>258</v>
      </c>
      <c r="B196" s="11">
        <f t="shared" si="14"/>
        <v>0.53157290908471477</v>
      </c>
      <c r="C196" s="12">
        <f t="shared" ref="C196:C247" si="15">B196*COS(RADIANS(A196))</f>
        <v>-0.11052022232071836</v>
      </c>
      <c r="D196" s="12">
        <f t="shared" ref="D196:D247" si="16">B196*SIN(RADIANS(A196))</f>
        <v>-0.51995676563630311</v>
      </c>
      <c r="E196" s="11">
        <f t="shared" ref="E196:E247" si="17">$B$6/2*COS(RADIANS(A196))</f>
        <v>-0.11090009588219307</v>
      </c>
      <c r="F196" s="11">
        <f t="shared" ref="F196:F247" si="18">$B$6/2*SIN(RADIANS(A196))</f>
        <v>-0.52174393023141186</v>
      </c>
      <c r="G196" s="13">
        <f t="shared" ref="G196:G247" si="19">(SQRT(SUMSQ(C196,D196))-SQRT(SUMSQ(E196,F196)))*1000</f>
        <v>-1.8270909152852122</v>
      </c>
    </row>
    <row r="197" spans="1:7" x14ac:dyDescent="0.2">
      <c r="A197" s="5">
        <f t="shared" ref="A197:A247" si="20">A196+2</f>
        <v>260</v>
      </c>
      <c r="B197" s="11">
        <f t="shared" si="14"/>
        <v>0.53152061475842816</v>
      </c>
      <c r="C197" s="12">
        <f t="shared" si="15"/>
        <v>-9.2297586145207569E-2</v>
      </c>
      <c r="D197" s="12">
        <f t="shared" si="16"/>
        <v>-0.52344562229991509</v>
      </c>
      <c r="E197" s="11">
        <f t="shared" si="17"/>
        <v>-9.2623937967540634E-2</v>
      </c>
      <c r="F197" s="11">
        <f t="shared" si="18"/>
        <v>-0.52529645545671177</v>
      </c>
      <c r="G197" s="13">
        <f t="shared" si="19"/>
        <v>-1.8793852415718293</v>
      </c>
    </row>
    <row r="198" spans="1:7" x14ac:dyDescent="0.2">
      <c r="A198" s="5">
        <f t="shared" si="20"/>
        <v>262</v>
      </c>
      <c r="B198" s="11">
        <f t="shared" si="14"/>
        <v>0.53147747660812339</v>
      </c>
      <c r="C198" s="12">
        <f t="shared" si="15"/>
        <v>-7.3967368509983381E-2</v>
      </c>
      <c r="D198" s="12">
        <f t="shared" si="16"/>
        <v>-0.52630517434036939</v>
      </c>
      <c r="E198" s="11">
        <f t="shared" si="17"/>
        <v>-7.4234932052099106E-2</v>
      </c>
      <c r="F198" s="11">
        <f t="shared" si="18"/>
        <v>-0.52820898786675352</v>
      </c>
      <c r="G198" s="13">
        <f t="shared" si="19"/>
        <v>-1.922523391876596</v>
      </c>
    </row>
    <row r="199" spans="1:7" x14ac:dyDescent="0.2">
      <c r="A199" s="5">
        <f t="shared" si="20"/>
        <v>264</v>
      </c>
      <c r="B199" s="11">
        <f t="shared" si="14"/>
        <v>0.53144370479853242</v>
      </c>
      <c r="C199" s="12">
        <f t="shared" si="15"/>
        <v>-5.5550993775859009E-2</v>
      </c>
      <c r="D199" s="12">
        <f t="shared" si="16"/>
        <v>-0.52853240057777362</v>
      </c>
      <c r="E199" s="11">
        <f t="shared" si="17"/>
        <v>-5.5755482306966302E-2</v>
      </c>
      <c r="F199" s="11">
        <f t="shared" si="18"/>
        <v>-0.53047797898943705</v>
      </c>
      <c r="G199" s="13">
        <f t="shared" si="19"/>
        <v>-1.9562952014676727</v>
      </c>
    </row>
    <row r="200" spans="1:7" x14ac:dyDescent="0.2">
      <c r="A200" s="5">
        <f t="shared" si="20"/>
        <v>266</v>
      </c>
      <c r="B200" s="11">
        <f t="shared" si="14"/>
        <v>0.53141946386251682</v>
      </c>
      <c r="C200" s="12">
        <f t="shared" si="15"/>
        <v>-3.706994787804295E-2</v>
      </c>
      <c r="D200" s="12">
        <f t="shared" si="16"/>
        <v>-0.53012495275759652</v>
      </c>
      <c r="E200" s="11">
        <f t="shared" si="17"/>
        <v>-3.7208103095116581E-2</v>
      </c>
      <c r="F200" s="11">
        <f t="shared" si="18"/>
        <v>-0.53210066440859016</v>
      </c>
      <c r="G200" s="13">
        <f t="shared" si="19"/>
        <v>-1.9805361374830577</v>
      </c>
    </row>
    <row r="201" spans="1:7" x14ac:dyDescent="0.2">
      <c r="A201" s="5">
        <f t="shared" si="20"/>
        <v>268</v>
      </c>
      <c r="B201" s="11">
        <f t="shared" si="14"/>
        <v>0.53140487189948027</v>
      </c>
      <c r="C201" s="12">
        <f t="shared" si="15"/>
        <v>-1.8545762574548753E-2</v>
      </c>
      <c r="D201" s="12">
        <f t="shared" si="16"/>
        <v>-0.53108115440959824</v>
      </c>
      <c r="E201" s="11">
        <f t="shared" si="17"/>
        <v>-1.8615391541113906E-2</v>
      </c>
      <c r="F201" s="11">
        <f t="shared" si="18"/>
        <v>-0.53307506713198571</v>
      </c>
      <c r="G201" s="13">
        <f t="shared" si="19"/>
        <v>-1.9951281005198274</v>
      </c>
    </row>
    <row r="202" spans="1:7" x14ac:dyDescent="0.2">
      <c r="A202" s="5">
        <f t="shared" si="20"/>
        <v>270</v>
      </c>
      <c r="B202" s="11">
        <f t="shared" si="14"/>
        <v>0.53139999999999998</v>
      </c>
      <c r="C202" s="12">
        <f t="shared" si="15"/>
        <v>-9.7656583340766096E-17</v>
      </c>
      <c r="D202" s="12">
        <f t="shared" si="16"/>
        <v>-0.53139999999999998</v>
      </c>
      <c r="E202" s="11">
        <f t="shared" si="17"/>
        <v>-9.8024127877238681E-17</v>
      </c>
      <c r="F202" s="11">
        <f t="shared" si="18"/>
        <v>-0.53339999999999999</v>
      </c>
      <c r="G202" s="13">
        <f t="shared" si="19"/>
        <v>-2.0000000000000018</v>
      </c>
    </row>
    <row r="203" spans="1:7" x14ac:dyDescent="0.2">
      <c r="A203" s="5">
        <f t="shared" si="20"/>
        <v>272</v>
      </c>
      <c r="B203" s="11">
        <f t="shared" si="14"/>
        <v>0.53140487189948027</v>
      </c>
      <c r="C203" s="12">
        <f t="shared" si="15"/>
        <v>1.8545762574549027E-2</v>
      </c>
      <c r="D203" s="12">
        <f t="shared" si="16"/>
        <v>-0.53108115440959824</v>
      </c>
      <c r="E203" s="11">
        <f t="shared" si="17"/>
        <v>1.8615391541114183E-2</v>
      </c>
      <c r="F203" s="11">
        <f t="shared" si="18"/>
        <v>-0.53307506713198571</v>
      </c>
      <c r="G203" s="13">
        <f t="shared" si="19"/>
        <v>-1.9951281005198274</v>
      </c>
    </row>
    <row r="204" spans="1:7" x14ac:dyDescent="0.2">
      <c r="A204" s="5">
        <f t="shared" si="20"/>
        <v>274</v>
      </c>
      <c r="B204" s="11">
        <f t="shared" si="14"/>
        <v>0.53141946386251682</v>
      </c>
      <c r="C204" s="12">
        <f t="shared" si="15"/>
        <v>3.7069947878042755E-2</v>
      </c>
      <c r="D204" s="12">
        <f t="shared" si="16"/>
        <v>-0.53012495275759663</v>
      </c>
      <c r="E204" s="11">
        <f t="shared" si="17"/>
        <v>3.7208103095116393E-2</v>
      </c>
      <c r="F204" s="11">
        <f t="shared" si="18"/>
        <v>-0.53210066440859027</v>
      </c>
      <c r="G204" s="13">
        <f t="shared" si="19"/>
        <v>-1.9805361374830577</v>
      </c>
    </row>
    <row r="205" spans="1:7" x14ac:dyDescent="0.2">
      <c r="A205" s="5">
        <f t="shared" si="20"/>
        <v>276</v>
      </c>
      <c r="B205" s="11">
        <f t="shared" si="14"/>
        <v>0.53144370479853242</v>
      </c>
      <c r="C205" s="12">
        <f t="shared" si="15"/>
        <v>5.5550993775858815E-2</v>
      </c>
      <c r="D205" s="12">
        <f t="shared" si="16"/>
        <v>-0.52853240057777362</v>
      </c>
      <c r="E205" s="11">
        <f t="shared" si="17"/>
        <v>5.57554823069661E-2</v>
      </c>
      <c r="F205" s="11">
        <f t="shared" si="18"/>
        <v>-0.53047797898943705</v>
      </c>
      <c r="G205" s="13">
        <f t="shared" si="19"/>
        <v>-1.9562952014676727</v>
      </c>
    </row>
    <row r="206" spans="1:7" x14ac:dyDescent="0.2">
      <c r="A206" s="5">
        <f t="shared" si="20"/>
        <v>278</v>
      </c>
      <c r="B206" s="11">
        <f t="shared" si="14"/>
        <v>0.53147747660812339</v>
      </c>
      <c r="C206" s="12">
        <f t="shared" si="15"/>
        <v>7.3967368509983186E-2</v>
      </c>
      <c r="D206" s="12">
        <f t="shared" si="16"/>
        <v>-0.5263051743403695</v>
      </c>
      <c r="E206" s="11">
        <f t="shared" si="17"/>
        <v>7.4234932052098912E-2</v>
      </c>
      <c r="F206" s="11">
        <f t="shared" si="18"/>
        <v>-0.52820898786675363</v>
      </c>
      <c r="G206" s="13">
        <f t="shared" si="19"/>
        <v>-1.9225233918767071</v>
      </c>
    </row>
    <row r="207" spans="1:7" x14ac:dyDescent="0.2">
      <c r="A207" s="5">
        <f t="shared" si="20"/>
        <v>280</v>
      </c>
      <c r="B207" s="11">
        <f t="shared" si="14"/>
        <v>0.53152061475842816</v>
      </c>
      <c r="C207" s="12">
        <f t="shared" si="15"/>
        <v>9.2297586145207375E-2</v>
      </c>
      <c r="D207" s="12">
        <f t="shared" si="16"/>
        <v>-0.52344562229991509</v>
      </c>
      <c r="E207" s="11">
        <f t="shared" si="17"/>
        <v>9.262393796754044E-2</v>
      </c>
      <c r="F207" s="11">
        <f t="shared" si="18"/>
        <v>-0.52529645545671177</v>
      </c>
      <c r="G207" s="13">
        <f t="shared" si="19"/>
        <v>-1.8793852415718293</v>
      </c>
    </row>
    <row r="208" spans="1:7" x14ac:dyDescent="0.2">
      <c r="A208" s="5">
        <f t="shared" si="20"/>
        <v>282</v>
      </c>
      <c r="B208" s="11">
        <f t="shared" si="14"/>
        <v>0.53157290908471477</v>
      </c>
      <c r="C208" s="12">
        <f t="shared" si="15"/>
        <v>0.11052022232071816</v>
      </c>
      <c r="D208" s="12">
        <f t="shared" si="16"/>
        <v>-0.51995676563630311</v>
      </c>
      <c r="E208" s="11">
        <f t="shared" si="17"/>
        <v>0.11090009588219288</v>
      </c>
      <c r="F208" s="11">
        <f t="shared" si="18"/>
        <v>-0.52174393023141186</v>
      </c>
      <c r="G208" s="13">
        <f t="shared" si="19"/>
        <v>-1.8270909152852122</v>
      </c>
    </row>
    <row r="209" spans="1:7" x14ac:dyDescent="0.2">
      <c r="A209" s="5">
        <f t="shared" si="20"/>
        <v>284</v>
      </c>
      <c r="B209" s="11">
        <f t="shared" si="14"/>
        <v>0.53163410481428208</v>
      </c>
      <c r="C209" s="12">
        <f t="shared" si="15"/>
        <v>0.12861393040210342</v>
      </c>
      <c r="D209" s="12">
        <f t="shared" si="16"/>
        <v>-0.51584229984386309</v>
      </c>
      <c r="E209" s="11">
        <f t="shared" si="17"/>
        <v>0.12904113911286261</v>
      </c>
      <c r="F209" s="11">
        <f t="shared" si="18"/>
        <v>-0.51755574039561658</v>
      </c>
      <c r="G209" s="13">
        <f t="shared" si="19"/>
        <v>-1.7658951857180138</v>
      </c>
    </row>
    <row r="210" spans="1:7" x14ac:dyDescent="0.2">
      <c r="A210" s="5">
        <f t="shared" si="20"/>
        <v>286</v>
      </c>
      <c r="B210" s="11">
        <f t="shared" si="14"/>
        <v>0.53170390380768717</v>
      </c>
      <c r="C210" s="12">
        <f t="shared" si="15"/>
        <v>0.14655745812312709</v>
      </c>
      <c r="D210" s="12">
        <f t="shared" si="16"/>
        <v>-0.51110659631120203</v>
      </c>
      <c r="E210" s="11">
        <f t="shared" si="17"/>
        <v>0.14702496559278747</v>
      </c>
      <c r="F210" s="11">
        <f t="shared" si="18"/>
        <v>-0.51273698861349926</v>
      </c>
      <c r="G210" s="13">
        <f t="shared" si="19"/>
        <v>-1.6960961923129236</v>
      </c>
    </row>
    <row r="211" spans="1:7" x14ac:dyDescent="0.2">
      <c r="A211" s="5">
        <f t="shared" si="20"/>
        <v>288</v>
      </c>
      <c r="B211" s="11">
        <f t="shared" si="14"/>
        <v>0.53178196601125005</v>
      </c>
      <c r="C211" s="12">
        <f t="shared" si="15"/>
        <v>0.16432966479959685</v>
      </c>
      <c r="D211" s="12">
        <f t="shared" si="16"/>
        <v>-0.50575470402324729</v>
      </c>
      <c r="E211" s="11">
        <f t="shared" si="17"/>
        <v>0.16482966479959685</v>
      </c>
      <c r="F211" s="11">
        <f t="shared" si="18"/>
        <v>-0.50729354579183494</v>
      </c>
      <c r="G211" s="13">
        <f t="shared" si="19"/>
        <v>-1.618033988749934</v>
      </c>
    </row>
    <row r="212" spans="1:7" x14ac:dyDescent="0.2">
      <c r="A212" s="5">
        <f t="shared" si="20"/>
        <v>290</v>
      </c>
      <c r="B212" s="11">
        <f t="shared" si="14"/>
        <v>0.53186791111376197</v>
      </c>
      <c r="C212" s="12">
        <f t="shared" si="15"/>
        <v>0.18190953918945305</v>
      </c>
      <c r="D212" s="12">
        <f t="shared" si="16"/>
        <v>-0.49979235130641753</v>
      </c>
      <c r="E212" s="11">
        <f t="shared" si="17"/>
        <v>0.18243354444991183</v>
      </c>
      <c r="F212" s="11">
        <f t="shared" si="18"/>
        <v>-0.50123204392720344</v>
      </c>
      <c r="G212" s="13">
        <f t="shared" si="19"/>
        <v>-1.5320888862380144</v>
      </c>
    </row>
    <row r="213" spans="1:7" x14ac:dyDescent="0.2">
      <c r="A213" s="5">
        <f t="shared" si="20"/>
        <v>292</v>
      </c>
      <c r="B213" s="11">
        <f t="shared" si="14"/>
        <v>0.53196132039932265</v>
      </c>
      <c r="C213" s="12">
        <f t="shared" si="15"/>
        <v>0.19927621806382073</v>
      </c>
      <c r="D213" s="12">
        <f t="shared" si="16"/>
        <v>-0.49322594752828175</v>
      </c>
      <c r="E213" s="11">
        <f t="shared" si="17"/>
        <v>0.19981515692804744</v>
      </c>
      <c r="F213" s="11">
        <f t="shared" si="18"/>
        <v>-0.49455986802592439</v>
      </c>
      <c r="G213" s="13">
        <f t="shared" si="19"/>
        <v>-1.4386796006773395</v>
      </c>
    </row>
    <row r="214" spans="1:7" x14ac:dyDescent="0.2">
      <c r="A214" s="5">
        <f t="shared" si="20"/>
        <v>294</v>
      </c>
      <c r="B214" s="11">
        <f t="shared" si="14"/>
        <v>0.53206173878728225</v>
      </c>
      <c r="C214" s="12">
        <f t="shared" si="15"/>
        <v>0.21640900554341222</v>
      </c>
      <c r="D214" s="12">
        <f t="shared" si="16"/>
        <v>-0.48606258465454583</v>
      </c>
      <c r="E214" s="11">
        <f t="shared" si="17"/>
        <v>0.21695332541663159</v>
      </c>
      <c r="F214" s="11">
        <f t="shared" si="18"/>
        <v>-0.4872851471065634</v>
      </c>
      <c r="G214" s="13">
        <f t="shared" si="19"/>
        <v>-1.3382612127177396</v>
      </c>
    </row>
    <row r="215" spans="1:7" x14ac:dyDescent="0.2">
      <c r="A215" s="5">
        <f t="shared" si="20"/>
        <v>296</v>
      </c>
      <c r="B215" s="11">
        <f t="shared" si="14"/>
        <v>0.53216867704934867</v>
      </c>
      <c r="C215" s="12">
        <f t="shared" si="15"/>
        <v>0.23328739324334916</v>
      </c>
      <c r="D215" s="12">
        <f t="shared" si="16"/>
        <v>-0.47831003855885879</v>
      </c>
      <c r="E215" s="11">
        <f t="shared" si="17"/>
        <v>0.23382716969729389</v>
      </c>
      <c r="F215" s="11">
        <f t="shared" si="18"/>
        <v>-0.47941674429597569</v>
      </c>
      <c r="G215" s="13">
        <f t="shared" si="19"/>
        <v>-1.2313229506513146</v>
      </c>
    </row>
    <row r="216" spans="1:7" x14ac:dyDescent="0.2">
      <c r="A216" s="5">
        <f t="shared" si="20"/>
        <v>298</v>
      </c>
      <c r="B216" s="11">
        <f t="shared" si="14"/>
        <v>0.53228161419305853</v>
      </c>
      <c r="C216" s="12">
        <f t="shared" si="15"/>
        <v>0.24989108125741158</v>
      </c>
      <c r="D216" s="12">
        <f t="shared" si="16"/>
        <v>-0.46997676997482513</v>
      </c>
      <c r="E216" s="11">
        <f t="shared" si="17"/>
        <v>0.25041613158999393</v>
      </c>
      <c r="F216" s="11">
        <f t="shared" si="18"/>
        <v>-0.47096424603095172</v>
      </c>
      <c r="G216" s="13">
        <f t="shared" si="19"/>
        <v>-1.1183858069414576</v>
      </c>
    </row>
    <row r="217" spans="1:7" x14ac:dyDescent="0.2">
      <c r="A217" s="5">
        <f t="shared" si="20"/>
        <v>300</v>
      </c>
      <c r="B217" s="11">
        <f t="shared" si="14"/>
        <v>0.53239999999999998</v>
      </c>
      <c r="C217" s="12">
        <f t="shared" si="15"/>
        <v>0.26620000000000005</v>
      </c>
      <c r="D217" s="12">
        <f t="shared" si="16"/>
        <v>-0.46107192497483507</v>
      </c>
      <c r="E217" s="11">
        <f t="shared" si="17"/>
        <v>0.26670000000000005</v>
      </c>
      <c r="F217" s="11">
        <f t="shared" si="18"/>
        <v>-0.46193795037861951</v>
      </c>
      <c r="G217" s="13">
        <f t="shared" si="19"/>
        <v>-1.0000000000000009</v>
      </c>
    </row>
    <row r="218" spans="1:7" x14ac:dyDescent="0.2">
      <c r="A218" s="5">
        <f t="shared" si="20"/>
        <v>302</v>
      </c>
      <c r="B218" s="11">
        <f t="shared" si="14"/>
        <v>0.53252325770642184</v>
      </c>
      <c r="C218" s="12">
        <f t="shared" si="15"/>
        <v>0.28219433291085633</v>
      </c>
      <c r="D218" s="12">
        <f t="shared" si="16"/>
        <v>-0.45160533485694893</v>
      </c>
      <c r="E218" s="11">
        <f t="shared" si="17"/>
        <v>0.28265893554199134</v>
      </c>
      <c r="F218" s="11">
        <f t="shared" si="18"/>
        <v>-0.45234885448983769</v>
      </c>
      <c r="G218" s="13">
        <f t="shared" si="19"/>
        <v>-0.8767422935781477</v>
      </c>
    </row>
    <row r="219" spans="1:7" x14ac:dyDescent="0.2">
      <c r="A219" s="5">
        <f t="shared" si="20"/>
        <v>304</v>
      </c>
      <c r="B219" s="11">
        <f t="shared" si="14"/>
        <v>0.53265078681316813</v>
      </c>
      <c r="C219" s="12">
        <f t="shared" si="15"/>
        <v>0.29785454001403339</v>
      </c>
      <c r="D219" s="12">
        <f t="shared" si="16"/>
        <v>-0.44158751531912188</v>
      </c>
      <c r="E219" s="11">
        <f t="shared" si="17"/>
        <v>0.29827349471129644</v>
      </c>
      <c r="F219" s="11">
        <f t="shared" si="18"/>
        <v>-0.44220864120085918</v>
      </c>
      <c r="G219" s="13">
        <f t="shared" si="19"/>
        <v>-0.74921318683174309</v>
      </c>
    </row>
    <row r="220" spans="1:7" x14ac:dyDescent="0.2">
      <c r="A220" s="5">
        <f t="shared" si="20"/>
        <v>306</v>
      </c>
      <c r="B220" s="11">
        <f t="shared" si="14"/>
        <v>0.53278196601125005</v>
      </c>
      <c r="C220" s="12">
        <f t="shared" si="15"/>
        <v>0.31316138230880236</v>
      </c>
      <c r="D220" s="12">
        <f t="shared" si="16"/>
        <v>-0.43102966479959698</v>
      </c>
      <c r="E220" s="11">
        <f t="shared" si="17"/>
        <v>0.31352465357280507</v>
      </c>
      <c r="F220" s="11">
        <f t="shared" si="18"/>
        <v>-0.43152966479959703</v>
      </c>
      <c r="G220" s="13">
        <f t="shared" si="19"/>
        <v>-0.61803398874993309</v>
      </c>
    </row>
    <row r="221" spans="1:7" x14ac:dyDescent="0.2">
      <c r="A221" s="5">
        <f t="shared" si="20"/>
        <v>308</v>
      </c>
      <c r="B221" s="11">
        <f t="shared" si="14"/>
        <v>0.53291615620880062</v>
      </c>
      <c r="C221" s="12">
        <f t="shared" si="15"/>
        <v>0.32809594695638927</v>
      </c>
      <c r="D221" s="12">
        <f t="shared" si="16"/>
        <v>-0.41994366186329446</v>
      </c>
      <c r="E221" s="11">
        <f t="shared" si="17"/>
        <v>0.32839383093870622</v>
      </c>
      <c r="F221" s="11">
        <f t="shared" si="18"/>
        <v>-0.42032493597382542</v>
      </c>
      <c r="G221" s="13">
        <f t="shared" si="19"/>
        <v>-0.4838437911993676</v>
      </c>
    </row>
    <row r="222" spans="1:7" x14ac:dyDescent="0.2">
      <c r="A222" s="5">
        <f t="shared" si="20"/>
        <v>310</v>
      </c>
      <c r="B222" s="11">
        <f t="shared" si="14"/>
        <v>0.53305270364466617</v>
      </c>
      <c r="C222" s="12">
        <f t="shared" si="15"/>
        <v>0.34263967321270217</v>
      </c>
      <c r="D222" s="12">
        <f t="shared" si="16"/>
        <v>-0.40834206151654395</v>
      </c>
      <c r="E222" s="11">
        <f t="shared" si="17"/>
        <v>0.34286291100680005</v>
      </c>
      <c r="F222" s="11">
        <f t="shared" si="18"/>
        <v>-0.4086081059596629</v>
      </c>
      <c r="G222" s="13">
        <f t="shared" si="19"/>
        <v>-0.34729635533381487</v>
      </c>
    </row>
    <row r="223" spans="1:7" x14ac:dyDescent="0.2">
      <c r="A223" s="5">
        <f t="shared" si="20"/>
        <v>312</v>
      </c>
      <c r="B223" s="11">
        <f t="shared" si="14"/>
        <v>0.53319094307346471</v>
      </c>
      <c r="C223" s="12">
        <f t="shared" si="15"/>
        <v>0.35677437904379866</v>
      </c>
      <c r="D223" s="12">
        <f t="shared" si="16"/>
        <v>-0.39623809033645735</v>
      </c>
      <c r="E223" s="11">
        <f t="shared" si="17"/>
        <v>0.35691426543181476</v>
      </c>
      <c r="F223" s="11">
        <f t="shared" si="18"/>
        <v>-0.39639344990964226</v>
      </c>
      <c r="G223" s="13">
        <f t="shared" si="19"/>
        <v>-0.20905692653527819</v>
      </c>
    </row>
    <row r="224" spans="1:7" x14ac:dyDescent="0.2">
      <c r="A224" s="5">
        <f t="shared" si="20"/>
        <v>314</v>
      </c>
      <c r="B224" s="11">
        <f t="shared" si="14"/>
        <v>0.53333020100659501</v>
      </c>
      <c r="C224" s="12">
        <f t="shared" si="15"/>
        <v>0.37048228834781072</v>
      </c>
      <c r="D224" s="12">
        <f t="shared" si="16"/>
        <v>-0.38364564030665677</v>
      </c>
      <c r="E224" s="11">
        <f t="shared" si="17"/>
        <v>0.37053077480282914</v>
      </c>
      <c r="F224" s="11">
        <f t="shared" si="18"/>
        <v>-0.38369584950063651</v>
      </c>
      <c r="G224" s="13">
        <f t="shared" si="19"/>
        <v>-6.9798993404979193E-2</v>
      </c>
    </row>
    <row r="225" spans="1:7" x14ac:dyDescent="0.2">
      <c r="A225" s="5">
        <f t="shared" si="20"/>
        <v>316</v>
      </c>
      <c r="B225" s="11">
        <f t="shared" si="14"/>
        <v>0.53346979899340508</v>
      </c>
      <c r="C225" s="12">
        <f t="shared" si="15"/>
        <v>0.3837460586946162</v>
      </c>
      <c r="D225" s="12">
        <f t="shared" si="16"/>
        <v>-0.37057926125784774</v>
      </c>
      <c r="E225" s="11">
        <f t="shared" si="17"/>
        <v>0.38369584950063634</v>
      </c>
      <c r="F225" s="11">
        <f t="shared" si="18"/>
        <v>-0.37053077480282931</v>
      </c>
      <c r="G225" s="13">
        <f t="shared" si="19"/>
        <v>6.9798993405090215E-2</v>
      </c>
    </row>
    <row r="226" spans="1:7" x14ac:dyDescent="0.2">
      <c r="A226" s="5">
        <f t="shared" si="20"/>
        <v>318</v>
      </c>
      <c r="B226" s="11">
        <f t="shared" si="14"/>
        <v>0.53360905692653526</v>
      </c>
      <c r="C226" s="12">
        <f t="shared" si="15"/>
        <v>0.396548809482827</v>
      </c>
      <c r="D226" s="12">
        <f t="shared" si="16"/>
        <v>-0.35705415181983097</v>
      </c>
      <c r="E226" s="11">
        <f t="shared" si="17"/>
        <v>0.39639344990964209</v>
      </c>
      <c r="F226" s="11">
        <f t="shared" si="18"/>
        <v>-0.35691426543181493</v>
      </c>
      <c r="G226" s="13">
        <f t="shared" si="19"/>
        <v>0.20905692653527819</v>
      </c>
    </row>
    <row r="227" spans="1:7" x14ac:dyDescent="0.2">
      <c r="A227" s="5">
        <f t="shared" si="20"/>
        <v>320</v>
      </c>
      <c r="B227" s="11">
        <f t="shared" si="14"/>
        <v>0.5337472963553338</v>
      </c>
      <c r="C227" s="12">
        <f t="shared" si="15"/>
        <v>0.40887415040278169</v>
      </c>
      <c r="D227" s="12">
        <f t="shared" si="16"/>
        <v>-0.34308614880089805</v>
      </c>
      <c r="E227" s="11">
        <f t="shared" si="17"/>
        <v>0.40860810595966274</v>
      </c>
      <c r="F227" s="11">
        <f t="shared" si="18"/>
        <v>-0.34286291100680022</v>
      </c>
      <c r="G227" s="13">
        <f t="shared" si="19"/>
        <v>0.34729635533381487</v>
      </c>
    </row>
    <row r="228" spans="1:7" x14ac:dyDescent="0.2">
      <c r="A228" s="5">
        <f t="shared" si="20"/>
        <v>322</v>
      </c>
      <c r="B228" s="11">
        <f t="shared" si="14"/>
        <v>0.53388384379119924</v>
      </c>
      <c r="C228" s="12">
        <f t="shared" si="15"/>
        <v>0.42070621008435638</v>
      </c>
      <c r="D228" s="12">
        <f t="shared" si="16"/>
        <v>-0.32869171492102295</v>
      </c>
      <c r="E228" s="11">
        <f t="shared" si="17"/>
        <v>0.42032493597382553</v>
      </c>
      <c r="F228" s="11">
        <f t="shared" si="18"/>
        <v>-0.32839383093870606</v>
      </c>
      <c r="G228" s="13">
        <f t="shared" si="19"/>
        <v>0.48384379119925658</v>
      </c>
    </row>
    <row r="229" spans="1:7" x14ac:dyDescent="0.2">
      <c r="A229" s="5">
        <f t="shared" si="20"/>
        <v>324</v>
      </c>
      <c r="B229" s="11">
        <f t="shared" si="14"/>
        <v>0.53401803398874981</v>
      </c>
      <c r="C229" s="12">
        <f t="shared" si="15"/>
        <v>0.43202966479959681</v>
      </c>
      <c r="D229" s="12">
        <f t="shared" si="16"/>
        <v>-0.31388792483680794</v>
      </c>
      <c r="E229" s="11">
        <f t="shared" si="17"/>
        <v>0.43152966479959692</v>
      </c>
      <c r="F229" s="11">
        <f t="shared" si="18"/>
        <v>-0.31352465357280529</v>
      </c>
      <c r="G229" s="13">
        <f t="shared" si="19"/>
        <v>0.61803398874971105</v>
      </c>
    </row>
    <row r="230" spans="1:7" x14ac:dyDescent="0.2">
      <c r="A230" s="5">
        <f t="shared" si="20"/>
        <v>326</v>
      </c>
      <c r="B230" s="11">
        <f t="shared" si="14"/>
        <v>0.53414921318683184</v>
      </c>
      <c r="C230" s="12">
        <f t="shared" si="15"/>
        <v>0.44282976708259664</v>
      </c>
      <c r="D230" s="12">
        <f t="shared" si="16"/>
        <v>-0.29869244940855927</v>
      </c>
      <c r="E230" s="11">
        <f t="shared" si="17"/>
        <v>0.44220864120085929</v>
      </c>
      <c r="F230" s="11">
        <f t="shared" si="18"/>
        <v>-0.29827349471129622</v>
      </c>
      <c r="G230" s="13">
        <f t="shared" si="19"/>
        <v>0.74921318683185412</v>
      </c>
    </row>
    <row r="231" spans="1:7" x14ac:dyDescent="0.2">
      <c r="A231" s="5">
        <f t="shared" si="20"/>
        <v>328</v>
      </c>
      <c r="B231" s="11">
        <f t="shared" si="14"/>
        <v>0.53427674229357813</v>
      </c>
      <c r="C231" s="12">
        <f t="shared" si="15"/>
        <v>0.45309237412272635</v>
      </c>
      <c r="D231" s="12">
        <f t="shared" si="16"/>
        <v>-0.28312353817312663</v>
      </c>
      <c r="E231" s="11">
        <f t="shared" si="17"/>
        <v>0.45234885448983758</v>
      </c>
      <c r="F231" s="11">
        <f t="shared" si="18"/>
        <v>-0.28265893554199156</v>
      </c>
      <c r="G231" s="13">
        <f t="shared" si="19"/>
        <v>0.8767422935781477</v>
      </c>
    </row>
    <row r="232" spans="1:7" x14ac:dyDescent="0.2">
      <c r="A232" s="5">
        <f t="shared" si="20"/>
        <v>330</v>
      </c>
      <c r="B232" s="11">
        <f t="shared" si="14"/>
        <v>0.53439999999999999</v>
      </c>
      <c r="C232" s="12">
        <f t="shared" si="15"/>
        <v>0.46280397578240384</v>
      </c>
      <c r="D232" s="12">
        <f t="shared" si="16"/>
        <v>-0.26720000000000022</v>
      </c>
      <c r="E232" s="11">
        <f t="shared" si="17"/>
        <v>0.4619379503786194</v>
      </c>
      <c r="F232" s="11">
        <f t="shared" si="18"/>
        <v>-0.26670000000000021</v>
      </c>
      <c r="G232" s="13">
        <f t="shared" si="19"/>
        <v>1.0000000000000009</v>
      </c>
    </row>
    <row r="233" spans="1:7" x14ac:dyDescent="0.2">
      <c r="A233" s="5">
        <f t="shared" si="20"/>
        <v>332</v>
      </c>
      <c r="B233" s="11">
        <f t="shared" si="14"/>
        <v>0.53451838580694144</v>
      </c>
      <c r="C233" s="12">
        <f t="shared" si="15"/>
        <v>0.47195172208707814</v>
      </c>
      <c r="D233" s="12">
        <f t="shared" si="16"/>
        <v>-0.25094118192257653</v>
      </c>
      <c r="E233" s="11">
        <f t="shared" si="17"/>
        <v>0.47096424603095161</v>
      </c>
      <c r="F233" s="11">
        <f t="shared" si="18"/>
        <v>-0.25041613158999415</v>
      </c>
      <c r="G233" s="13">
        <f t="shared" si="19"/>
        <v>1.1183858069414576</v>
      </c>
    </row>
    <row r="234" spans="1:7" x14ac:dyDescent="0.2">
      <c r="A234" s="5">
        <f t="shared" si="20"/>
        <v>334</v>
      </c>
      <c r="B234" s="11">
        <f t="shared" si="14"/>
        <v>0.5346313229506513</v>
      </c>
      <c r="C234" s="12">
        <f t="shared" si="15"/>
        <v>0.48052345003309249</v>
      </c>
      <c r="D234" s="12">
        <f t="shared" si="16"/>
        <v>-0.23436694615123882</v>
      </c>
      <c r="E234" s="11">
        <f t="shared" si="17"/>
        <v>0.47941674429597558</v>
      </c>
      <c r="F234" s="11">
        <f t="shared" si="18"/>
        <v>-0.23382716969729408</v>
      </c>
      <c r="G234" s="13">
        <f t="shared" si="19"/>
        <v>1.2313229506513146</v>
      </c>
    </row>
    <row r="235" spans="1:7" x14ac:dyDescent="0.2">
      <c r="A235" s="5">
        <f t="shared" si="20"/>
        <v>336</v>
      </c>
      <c r="B235" s="11">
        <f t="shared" si="14"/>
        <v>0.53473826121271772</v>
      </c>
      <c r="C235" s="12">
        <f t="shared" si="15"/>
        <v>0.48850770955858092</v>
      </c>
      <c r="D235" s="12">
        <f t="shared" si="16"/>
        <v>-0.21749764528985116</v>
      </c>
      <c r="E235" s="11">
        <f t="shared" si="17"/>
        <v>0.48728514710656334</v>
      </c>
      <c r="F235" s="11">
        <f t="shared" si="18"/>
        <v>-0.21695332541663179</v>
      </c>
      <c r="G235" s="13">
        <f t="shared" si="19"/>
        <v>1.3382612127177396</v>
      </c>
    </row>
    <row r="236" spans="1:7" x14ac:dyDescent="0.2">
      <c r="A236" s="5">
        <f t="shared" si="20"/>
        <v>338</v>
      </c>
      <c r="B236" s="11">
        <f t="shared" si="14"/>
        <v>0.53483867960067721</v>
      </c>
      <c r="C236" s="12">
        <f t="shared" si="15"/>
        <v>0.49589378852356686</v>
      </c>
      <c r="D236" s="12">
        <f t="shared" si="16"/>
        <v>-0.20035409579227431</v>
      </c>
      <c r="E236" s="11">
        <f t="shared" si="17"/>
        <v>0.49455986802592433</v>
      </c>
      <c r="F236" s="11">
        <f t="shared" si="18"/>
        <v>-0.19981515692804763</v>
      </c>
      <c r="G236" s="13">
        <f t="shared" si="19"/>
        <v>1.4386796006772284</v>
      </c>
    </row>
    <row r="237" spans="1:7" x14ac:dyDescent="0.2">
      <c r="A237" s="5">
        <f t="shared" si="20"/>
        <v>340</v>
      </c>
      <c r="B237" s="11">
        <f t="shared" si="14"/>
        <v>0.534932088886238</v>
      </c>
      <c r="C237" s="12">
        <f t="shared" si="15"/>
        <v>0.50267173654798947</v>
      </c>
      <c r="D237" s="12">
        <f t="shared" si="16"/>
        <v>-0.18295754971037043</v>
      </c>
      <c r="E237" s="11">
        <f t="shared" si="17"/>
        <v>0.50123204392720355</v>
      </c>
      <c r="F237" s="11">
        <f t="shared" si="18"/>
        <v>-0.18243354444991164</v>
      </c>
      <c r="G237" s="13">
        <f t="shared" si="19"/>
        <v>1.5320888862380144</v>
      </c>
    </row>
    <row r="238" spans="1:7" x14ac:dyDescent="0.2">
      <c r="A238" s="5">
        <f t="shared" si="20"/>
        <v>342</v>
      </c>
      <c r="B238" s="11">
        <f t="shared" si="14"/>
        <v>0.53501803398874981</v>
      </c>
      <c r="C238" s="12">
        <f t="shared" si="15"/>
        <v>0.50883238756042248</v>
      </c>
      <c r="D238" s="12">
        <f t="shared" si="16"/>
        <v>-0.16532966479959704</v>
      </c>
      <c r="E238" s="11">
        <f t="shared" si="17"/>
        <v>0.50729354579183483</v>
      </c>
      <c r="F238" s="11">
        <f t="shared" si="18"/>
        <v>-0.16482966479959704</v>
      </c>
      <c r="G238" s="13">
        <f t="shared" si="19"/>
        <v>1.618033988749934</v>
      </c>
    </row>
    <row r="239" spans="1:7" x14ac:dyDescent="0.2">
      <c r="A239" s="5">
        <f t="shared" si="20"/>
        <v>344</v>
      </c>
      <c r="B239" s="11">
        <f t="shared" si="14"/>
        <v>0.5350960961923128</v>
      </c>
      <c r="C239" s="12">
        <f t="shared" si="15"/>
        <v>0.51436738091579637</v>
      </c>
      <c r="D239" s="12">
        <f t="shared" si="16"/>
        <v>-0.14749247306244762</v>
      </c>
      <c r="E239" s="11">
        <f t="shared" si="17"/>
        <v>0.51273698861349926</v>
      </c>
      <c r="F239" s="11">
        <f t="shared" si="18"/>
        <v>-0.14702496559278724</v>
      </c>
      <c r="G239" s="13">
        <f t="shared" si="19"/>
        <v>1.6960961923128126</v>
      </c>
    </row>
    <row r="240" spans="1:7" x14ac:dyDescent="0.2">
      <c r="A240" s="5">
        <f t="shared" si="20"/>
        <v>346</v>
      </c>
      <c r="B240" s="11">
        <f t="shared" si="14"/>
        <v>0.53516589518571789</v>
      </c>
      <c r="C240" s="12">
        <f t="shared" si="15"/>
        <v>0.51926918094736996</v>
      </c>
      <c r="D240" s="12">
        <f t="shared" si="16"/>
        <v>-0.12946834782362204</v>
      </c>
      <c r="E240" s="11">
        <f t="shared" si="17"/>
        <v>0.51755574039561647</v>
      </c>
      <c r="F240" s="11">
        <f t="shared" si="18"/>
        <v>-0.12904113911286283</v>
      </c>
      <c r="G240" s="13">
        <f t="shared" si="19"/>
        <v>1.7658951857180138</v>
      </c>
    </row>
    <row r="241" spans="1:7" x14ac:dyDescent="0.2">
      <c r="A241" s="5">
        <f t="shared" si="20"/>
        <v>348</v>
      </c>
      <c r="B241" s="11">
        <f t="shared" si="14"/>
        <v>0.5352270909152852</v>
      </c>
      <c r="C241" s="12">
        <f t="shared" si="15"/>
        <v>0.5235310948265206</v>
      </c>
      <c r="D241" s="12">
        <f t="shared" si="16"/>
        <v>-0.11127996944366783</v>
      </c>
      <c r="E241" s="11">
        <f t="shared" si="17"/>
        <v>0.52174393023141186</v>
      </c>
      <c r="F241" s="11">
        <f t="shared" si="18"/>
        <v>-0.11090009588219311</v>
      </c>
      <c r="G241" s="13">
        <f t="shared" si="19"/>
        <v>1.8270909152852122</v>
      </c>
    </row>
    <row r="242" spans="1:7" x14ac:dyDescent="0.2">
      <c r="A242" s="5">
        <f t="shared" si="20"/>
        <v>350</v>
      </c>
      <c r="B242" s="11">
        <f t="shared" si="14"/>
        <v>0.53527938524157181</v>
      </c>
      <c r="C242" s="12">
        <f t="shared" si="15"/>
        <v>0.52714728861350846</v>
      </c>
      <c r="D242" s="12">
        <f t="shared" si="16"/>
        <v>-9.2950289789873741E-2</v>
      </c>
      <c r="E242" s="11">
        <f t="shared" si="17"/>
        <v>0.52529645545671177</v>
      </c>
      <c r="F242" s="11">
        <f t="shared" si="18"/>
        <v>-9.2623937967540662E-2</v>
      </c>
      <c r="G242" s="13">
        <f t="shared" si="19"/>
        <v>1.8793852415719403</v>
      </c>
    </row>
    <row r="243" spans="1:7" x14ac:dyDescent="0.2">
      <c r="A243" s="5">
        <f t="shared" si="20"/>
        <v>352</v>
      </c>
      <c r="B243" s="11">
        <f t="shared" si="14"/>
        <v>0.53532252339187669</v>
      </c>
      <c r="C243" s="12">
        <f t="shared" si="15"/>
        <v>0.53011280139313777</v>
      </c>
      <c r="D243" s="12">
        <f t="shared" si="16"/>
        <v>-7.4502495594214888E-2</v>
      </c>
      <c r="E243" s="11">
        <f t="shared" si="17"/>
        <v>0.52820898786675352</v>
      </c>
      <c r="F243" s="11">
        <f t="shared" si="18"/>
        <v>-7.4234932052099134E-2</v>
      </c>
      <c r="G243" s="13">
        <f t="shared" si="19"/>
        <v>1.9225233918767071</v>
      </c>
    </row>
    <row r="244" spans="1:7" x14ac:dyDescent="0.2">
      <c r="A244" s="5">
        <f t="shared" si="20"/>
        <v>354</v>
      </c>
      <c r="B244" s="11">
        <f t="shared" si="14"/>
        <v>0.53535629520146755</v>
      </c>
      <c r="C244" s="12">
        <f t="shared" si="15"/>
        <v>0.53242355740110037</v>
      </c>
      <c r="D244" s="12">
        <f t="shared" si="16"/>
        <v>-5.5959970838073622E-2</v>
      </c>
      <c r="E244" s="11">
        <f t="shared" si="17"/>
        <v>0.53047797898943694</v>
      </c>
      <c r="F244" s="11">
        <f t="shared" si="18"/>
        <v>-5.5755482306966329E-2</v>
      </c>
      <c r="G244" s="13">
        <f t="shared" si="19"/>
        <v>1.9562952014676727</v>
      </c>
    </row>
    <row r="245" spans="1:7" x14ac:dyDescent="0.2">
      <c r="A245" s="5">
        <f t="shared" si="20"/>
        <v>356</v>
      </c>
      <c r="B245" s="11">
        <f t="shared" si="14"/>
        <v>0.53538053613748315</v>
      </c>
      <c r="C245" s="12">
        <f t="shared" si="15"/>
        <v>0.53407637605958391</v>
      </c>
      <c r="D245" s="12">
        <f t="shared" si="16"/>
        <v>-3.7346258312190253E-2</v>
      </c>
      <c r="E245" s="11">
        <f t="shared" si="17"/>
        <v>0.53210066440859016</v>
      </c>
      <c r="F245" s="11">
        <f t="shared" si="18"/>
        <v>-3.7208103095116615E-2</v>
      </c>
      <c r="G245" s="13">
        <f t="shared" si="19"/>
        <v>1.9805361374832797</v>
      </c>
    </row>
    <row r="246" spans="1:7" x14ac:dyDescent="0.2">
      <c r="A246" s="5">
        <f t="shared" si="20"/>
        <v>358</v>
      </c>
      <c r="B246" s="11">
        <f t="shared" si="14"/>
        <v>0.5353951281005197</v>
      </c>
      <c r="C246" s="12">
        <f t="shared" si="15"/>
        <v>0.53506897985437307</v>
      </c>
      <c r="D246" s="12">
        <f t="shared" si="16"/>
        <v>-1.8685020507679093E-2</v>
      </c>
      <c r="E246" s="11">
        <f t="shared" si="17"/>
        <v>0.53307506713198571</v>
      </c>
      <c r="F246" s="11">
        <f t="shared" si="18"/>
        <v>-1.861539154111394E-2</v>
      </c>
      <c r="G246" s="13">
        <f t="shared" si="19"/>
        <v>1.9951281005196053</v>
      </c>
    </row>
    <row r="247" spans="1:7" x14ac:dyDescent="0.2">
      <c r="A247" s="5">
        <f t="shared" si="20"/>
        <v>360</v>
      </c>
      <c r="B247" s="11">
        <f t="shared" si="14"/>
        <v>0.53539999999999999</v>
      </c>
      <c r="C247" s="12">
        <f t="shared" si="15"/>
        <v>0.53539999999999999</v>
      </c>
      <c r="D247" s="12">
        <f t="shared" si="16"/>
        <v>-1.3118889655161502E-16</v>
      </c>
      <c r="E247" s="11">
        <f t="shared" si="17"/>
        <v>0.53339999999999999</v>
      </c>
      <c r="F247" s="11">
        <f t="shared" si="18"/>
        <v>-1.3069883716965157E-16</v>
      </c>
      <c r="G247" s="13">
        <f t="shared" si="19"/>
        <v>2.0000000000000018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C65:D65"/>
    <mergeCell ref="E65:F65"/>
    <mergeCell ref="G65:H6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zoomScale="93" zoomScaleNormal="93" workbookViewId="0">
      <selection activeCell="B17" sqref="B17"/>
    </sheetView>
  </sheetViews>
  <sheetFormatPr defaultRowHeight="12.75" x14ac:dyDescent="0.2"/>
  <cols>
    <col min="1" max="1" width="32.85546875" customWidth="1"/>
    <col min="2" max="2" width="10" bestFit="1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42</v>
      </c>
      <c r="C5" t="s">
        <v>18</v>
      </c>
    </row>
    <row r="6" spans="1:4" x14ac:dyDescent="0.2">
      <c r="B6">
        <f>B5*0.0254</f>
        <v>1.0668</v>
      </c>
      <c r="C6" t="s">
        <v>19</v>
      </c>
    </row>
    <row r="7" spans="1:4" x14ac:dyDescent="0.2">
      <c r="B7">
        <f>B6*1000</f>
        <v>1066.8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16.001999999999999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30">
        <v>6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6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67.2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8.0009999999999994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2" x14ac:dyDescent="0.2">
      <c r="A33" t="s">
        <v>23</v>
      </c>
      <c r="B33" s="10">
        <f>B19/B7</f>
        <v>5.6242969628796406E-3</v>
      </c>
    </row>
    <row r="34" spans="1:2" x14ac:dyDescent="0.2">
      <c r="A34" t="s">
        <v>22</v>
      </c>
      <c r="B34" s="10">
        <f>B33/2</f>
        <v>2.8121484814398203E-3</v>
      </c>
    </row>
    <row r="35" spans="1:2" x14ac:dyDescent="0.2">
      <c r="B35" s="10"/>
    </row>
    <row r="36" spans="1:2" x14ac:dyDescent="0.2">
      <c r="A36" t="s">
        <v>37</v>
      </c>
      <c r="B36" s="10"/>
    </row>
    <row r="37" spans="1:2" x14ac:dyDescent="0.2">
      <c r="B37" s="10"/>
    </row>
    <row r="38" spans="1:2" x14ac:dyDescent="0.2">
      <c r="B38" s="10"/>
    </row>
    <row r="39" spans="1:2" x14ac:dyDescent="0.2">
      <c r="B39" s="10"/>
    </row>
    <row r="40" spans="1:2" x14ac:dyDescent="0.2">
      <c r="B40" s="10"/>
    </row>
    <row r="41" spans="1:2" x14ac:dyDescent="0.2">
      <c r="B41" s="10"/>
    </row>
    <row r="42" spans="1:2" x14ac:dyDescent="0.2">
      <c r="B42" s="10"/>
    </row>
    <row r="43" spans="1:2" x14ac:dyDescent="0.2">
      <c r="B43" s="10"/>
    </row>
    <row r="44" spans="1:2" x14ac:dyDescent="0.2">
      <c r="B44" s="10"/>
    </row>
    <row r="45" spans="1:2" x14ac:dyDescent="0.2">
      <c r="B45" s="10"/>
    </row>
    <row r="46" spans="1:2" x14ac:dyDescent="0.2">
      <c r="B46" s="10"/>
    </row>
    <row r="47" spans="1:2" x14ac:dyDescent="0.2">
      <c r="B47" s="10"/>
    </row>
    <row r="48" spans="1:2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29">
        <f>MAX(C67:C247)</f>
        <v>0.53490000000000004</v>
      </c>
      <c r="C51" t="s">
        <v>19</v>
      </c>
      <c r="D51" s="18" t="s">
        <v>43</v>
      </c>
      <c r="G51" s="23"/>
    </row>
    <row r="52" spans="1:7" x14ac:dyDescent="0.2">
      <c r="A52" s="5" t="s">
        <v>39</v>
      </c>
      <c r="B52" s="29">
        <f>MAX(D67:D247)</f>
        <v>0.53189999999999993</v>
      </c>
      <c r="C52" t="s">
        <v>19</v>
      </c>
      <c r="D52" s="18" t="s">
        <v>44</v>
      </c>
      <c r="G52" s="23"/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0.89382492454451545</v>
      </c>
      <c r="C61" s="5" t="s">
        <v>42</v>
      </c>
    </row>
    <row r="62" spans="1:7" x14ac:dyDescent="0.2">
      <c r="A62" s="5" t="s">
        <v>29</v>
      </c>
      <c r="B62" s="12">
        <f>PI()*(B6/2)^2</f>
        <v>0.893831993127986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19" t="s">
        <v>25</v>
      </c>
      <c r="B66" s="19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130" si="0">$B$6/2*(1+$B$34*COS(RADIANS(2*A67)))</f>
        <v>0.53490000000000004</v>
      </c>
      <c r="C67" s="12">
        <f>B67*COS(RADIANS(A67))</f>
        <v>0.53490000000000004</v>
      </c>
      <c r="D67" s="12">
        <f>B67*SIN(RADIANS(A67))</f>
        <v>0</v>
      </c>
      <c r="E67" s="11">
        <f>$B$6/2*COS(RADIANS(A67))</f>
        <v>0.53339999999999999</v>
      </c>
      <c r="F67" s="11">
        <f>$B$6/2*SIN(RADIANS(A67))</f>
        <v>0</v>
      </c>
      <c r="G67" s="13">
        <f>(SQRT(SUMSQ(C67,D67))-SQRT(SUMSQ(E67,F67)))*1000</f>
        <v>1.5000000000000568</v>
      </c>
      <c r="H67" s="14">
        <f>MAX(G67:G247)</f>
        <v>1.5000000000000568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0.53489634607538972</v>
      </c>
      <c r="C68" s="12">
        <f t="shared" ref="C68:C131" si="1">B68*COS(RADIANS(A68))</f>
        <v>0.53457050167377618</v>
      </c>
      <c r="D68" s="12">
        <f t="shared" ref="D68:D131" si="2">B68*SIN(RADIANS(A68))</f>
        <v>1.8667613266037882E-2</v>
      </c>
      <c r="E68" s="11">
        <f t="shared" ref="E68:E131" si="3">$B$6/2*COS(RADIANS(A68))</f>
        <v>0.53307506713198571</v>
      </c>
      <c r="F68" s="11">
        <f t="shared" ref="F68:F131" si="4">$B$6/2*SIN(RADIANS(A68))</f>
        <v>1.8615391541114017E-2</v>
      </c>
      <c r="G68" s="13">
        <f t="shared" ref="G68:G131" si="5">(SQRT(SUMSQ(C68,D68))-SQRT(SUMSQ(E68,F68)))*1000</f>
        <v>1.4963460753896207</v>
      </c>
      <c r="H68" s="14">
        <f>MIN(G67:G247)</f>
        <v>-1.5000000000000568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0.53488540210311231</v>
      </c>
      <c r="C69" s="12">
        <f t="shared" si="1"/>
        <v>0.53358244814683542</v>
      </c>
      <c r="D69" s="12">
        <f t="shared" si="2"/>
        <v>3.7311719507921656E-2</v>
      </c>
      <c r="E69" s="11">
        <f t="shared" si="3"/>
        <v>0.53210066440859016</v>
      </c>
      <c r="F69" s="11">
        <f t="shared" si="4"/>
        <v>3.7208103095116435E-2</v>
      </c>
      <c r="G69" s="13">
        <f t="shared" si="5"/>
        <v>1.485402103112432</v>
      </c>
      <c r="H69" s="14">
        <f>(H67-H68)*2</f>
        <v>6.0000000000002274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0.53486722140110077</v>
      </c>
      <c r="C70" s="12">
        <f t="shared" si="1"/>
        <v>0.53193716279818459</v>
      </c>
      <c r="D70" s="12">
        <f t="shared" si="2"/>
        <v>5.5908848705296839E-2</v>
      </c>
      <c r="E70" s="11">
        <f t="shared" si="3"/>
        <v>0.53047797898943694</v>
      </c>
      <c r="F70" s="11">
        <f t="shared" si="4"/>
        <v>5.5755482306966357E-2</v>
      </c>
      <c r="G70" s="13">
        <f t="shared" si="5"/>
        <v>1.4672214011008933</v>
      </c>
    </row>
    <row r="71" spans="1:9" x14ac:dyDescent="0.2">
      <c r="A71" s="5">
        <f t="shared" si="6"/>
        <v>8</v>
      </c>
      <c r="B71" s="11">
        <f t="shared" si="0"/>
        <v>0.53484189254390746</v>
      </c>
      <c r="C71" s="12">
        <f t="shared" si="1"/>
        <v>0.52963684801154176</v>
      </c>
      <c r="D71" s="12">
        <f t="shared" si="2"/>
        <v>7.443560470868571E-2</v>
      </c>
      <c r="E71" s="11">
        <f t="shared" si="3"/>
        <v>0.52820898786675363</v>
      </c>
      <c r="F71" s="11">
        <f t="shared" si="4"/>
        <v>7.4234932052098898E-2</v>
      </c>
      <c r="G71" s="13">
        <f t="shared" si="5"/>
        <v>1.4418925439073638</v>
      </c>
    </row>
    <row r="72" spans="1:9" x14ac:dyDescent="0.2">
      <c r="A72" s="5">
        <f t="shared" si="6"/>
        <v>10</v>
      </c>
      <c r="B72" s="11">
        <f t="shared" si="0"/>
        <v>0.53480953893117877</v>
      </c>
      <c r="C72" s="12">
        <f t="shared" si="1"/>
        <v>0.5266845803243092</v>
      </c>
      <c r="D72" s="12">
        <f t="shared" si="2"/>
        <v>9.2868701834290426E-2</v>
      </c>
      <c r="E72" s="11">
        <f t="shared" si="3"/>
        <v>0.52529645545671177</v>
      </c>
      <c r="F72" s="11">
        <f t="shared" si="4"/>
        <v>9.2623937967540634E-2</v>
      </c>
      <c r="G72" s="13">
        <f t="shared" si="5"/>
        <v>1.4095389311787887</v>
      </c>
    </row>
    <row r="73" spans="1:9" x14ac:dyDescent="0.2">
      <c r="A73" s="5">
        <f t="shared" si="6"/>
        <v>12</v>
      </c>
      <c r="B73" s="11">
        <f t="shared" si="0"/>
        <v>0.53477031818646392</v>
      </c>
      <c r="C73" s="12">
        <f t="shared" si="1"/>
        <v>0.5230843036777435</v>
      </c>
      <c r="D73" s="12">
        <f t="shared" si="2"/>
        <v>0.11118500105329887</v>
      </c>
      <c r="E73" s="11">
        <f t="shared" si="3"/>
        <v>0.52174393023141197</v>
      </c>
      <c r="F73" s="11">
        <f t="shared" si="4"/>
        <v>0.11090009588219284</v>
      </c>
      <c r="G73" s="13">
        <f t="shared" si="5"/>
        <v>1.3703181864638259</v>
      </c>
    </row>
    <row r="74" spans="1:9" x14ac:dyDescent="0.2">
      <c r="A74" s="5">
        <f t="shared" si="6"/>
        <v>14</v>
      </c>
      <c r="B74" s="11">
        <f t="shared" si="0"/>
        <v>0.53472442138928844</v>
      </c>
      <c r="C74" s="12">
        <f t="shared" si="1"/>
        <v>0.51884082080943161</v>
      </c>
      <c r="D74" s="12">
        <f t="shared" si="2"/>
        <v>0.12936154564593216</v>
      </c>
      <c r="E74" s="11">
        <f t="shared" si="3"/>
        <v>0.51755574039561647</v>
      </c>
      <c r="F74" s="11">
        <f t="shared" si="4"/>
        <v>0.12904113911286277</v>
      </c>
      <c r="G74" s="13">
        <f t="shared" si="5"/>
        <v>1.3244213892884549</v>
      </c>
    </row>
    <row r="75" spans="1:9" x14ac:dyDescent="0.2">
      <c r="A75" s="5">
        <f t="shared" si="6"/>
        <v>16</v>
      </c>
      <c r="B75" s="11">
        <f t="shared" si="0"/>
        <v>0.53467207214423462</v>
      </c>
      <c r="C75" s="12">
        <f t="shared" si="1"/>
        <v>0.51395978284022215</v>
      </c>
      <c r="D75" s="12">
        <f t="shared" si="2"/>
        <v>0.14737559619503265</v>
      </c>
      <c r="E75" s="11">
        <f t="shared" si="3"/>
        <v>0.51273698861349926</v>
      </c>
      <c r="F75" s="11">
        <f t="shared" si="4"/>
        <v>0.14702496559278735</v>
      </c>
      <c r="G75" s="13">
        <f t="shared" si="5"/>
        <v>1.2720721442346372</v>
      </c>
    </row>
    <row r="76" spans="1:9" x14ac:dyDescent="0.2">
      <c r="A76" s="5">
        <f t="shared" si="6"/>
        <v>18</v>
      </c>
      <c r="B76" s="11">
        <f t="shared" si="0"/>
        <v>0.53461352549156238</v>
      </c>
      <c r="C76" s="12">
        <f t="shared" si="1"/>
        <v>0.50844767711827554</v>
      </c>
      <c r="D76" s="12">
        <f t="shared" si="2"/>
        <v>0.16520466479959692</v>
      </c>
      <c r="E76" s="11">
        <f t="shared" si="3"/>
        <v>0.50729354579183483</v>
      </c>
      <c r="F76" s="11">
        <f t="shared" si="4"/>
        <v>0.16482966479959693</v>
      </c>
      <c r="G76" s="13">
        <f t="shared" si="5"/>
        <v>1.213525491562395</v>
      </c>
    </row>
    <row r="77" spans="1:9" x14ac:dyDescent="0.2">
      <c r="A77" s="5">
        <f t="shared" si="6"/>
        <v>20</v>
      </c>
      <c r="B77" s="11">
        <f t="shared" si="0"/>
        <v>0.5345490666646785</v>
      </c>
      <c r="C77" s="12">
        <f t="shared" si="1"/>
        <v>0.50231181339279296</v>
      </c>
      <c r="D77" s="12">
        <f t="shared" si="2"/>
        <v>0.18282654839525578</v>
      </c>
      <c r="E77" s="11">
        <f t="shared" si="3"/>
        <v>0.50123204392720355</v>
      </c>
      <c r="F77" s="11">
        <f t="shared" si="4"/>
        <v>0.18243354444991169</v>
      </c>
      <c r="G77" s="13">
        <f t="shared" si="5"/>
        <v>1.1490666646785108</v>
      </c>
    </row>
    <row r="78" spans="1:9" x14ac:dyDescent="0.2">
      <c r="A78" s="5">
        <f t="shared" si="6"/>
        <v>22</v>
      </c>
      <c r="B78" s="11">
        <f t="shared" si="0"/>
        <v>0.53447900970050799</v>
      </c>
      <c r="C78" s="12">
        <f t="shared" si="1"/>
        <v>0.49556030839915638</v>
      </c>
      <c r="D78" s="12">
        <f t="shared" si="2"/>
        <v>0.20021936107621749</v>
      </c>
      <c r="E78" s="11">
        <f t="shared" si="3"/>
        <v>0.49455986802592439</v>
      </c>
      <c r="F78" s="11">
        <f t="shared" si="4"/>
        <v>0.19981515692804747</v>
      </c>
      <c r="G78" s="13">
        <f t="shared" si="5"/>
        <v>1.0790097005080046</v>
      </c>
    </row>
    <row r="79" spans="1:9" x14ac:dyDescent="0.2">
      <c r="A79" s="5">
        <f t="shared" si="6"/>
        <v>24</v>
      </c>
      <c r="B79" s="11">
        <f t="shared" si="0"/>
        <v>0.53440369590953829</v>
      </c>
      <c r="C79" s="12">
        <f t="shared" si="1"/>
        <v>0.48820206894557644</v>
      </c>
      <c r="D79" s="12">
        <f t="shared" si="2"/>
        <v>0.21736156532154635</v>
      </c>
      <c r="E79" s="11">
        <f t="shared" si="3"/>
        <v>0.48728514710656329</v>
      </c>
      <c r="F79" s="11">
        <f t="shared" si="4"/>
        <v>0.21695332541663181</v>
      </c>
      <c r="G79" s="13">
        <f t="shared" si="5"/>
        <v>1.0036959095383047</v>
      </c>
    </row>
    <row r="80" spans="1:9" x14ac:dyDescent="0.2">
      <c r="A80" s="5">
        <f t="shared" si="6"/>
        <v>26</v>
      </c>
      <c r="B80" s="11">
        <f t="shared" si="0"/>
        <v>0.53432349221298858</v>
      </c>
      <c r="C80" s="12">
        <f t="shared" si="1"/>
        <v>0.48024677359881346</v>
      </c>
      <c r="D80" s="12">
        <f t="shared" si="2"/>
        <v>0.23423200203775246</v>
      </c>
      <c r="E80" s="11">
        <f t="shared" si="3"/>
        <v>0.47941674429597569</v>
      </c>
      <c r="F80" s="11">
        <f t="shared" si="4"/>
        <v>0.23382716969729389</v>
      </c>
      <c r="G80" s="13">
        <f t="shared" si="5"/>
        <v>0.92349221298859696</v>
      </c>
    </row>
    <row r="81" spans="1:7" x14ac:dyDescent="0.2">
      <c r="A81" s="5">
        <f t="shared" si="6"/>
        <v>28</v>
      </c>
      <c r="B81" s="11">
        <f t="shared" si="0"/>
        <v>0.53423878935520619</v>
      </c>
      <c r="C81" s="12">
        <f t="shared" si="1"/>
        <v>0.47170485307304666</v>
      </c>
      <c r="D81" s="12">
        <f t="shared" si="2"/>
        <v>0.25080991933943098</v>
      </c>
      <c r="E81" s="11">
        <f t="shared" si="3"/>
        <v>0.47096424603095166</v>
      </c>
      <c r="F81" s="11">
        <f t="shared" si="4"/>
        <v>0.25041613158999415</v>
      </c>
      <c r="G81" s="13">
        <f t="shared" si="5"/>
        <v>0.83878935520620423</v>
      </c>
    </row>
    <row r="82" spans="1:7" x14ac:dyDescent="0.2">
      <c r="A82" s="5">
        <f t="shared" si="6"/>
        <v>30</v>
      </c>
      <c r="B82" s="11">
        <f t="shared" si="0"/>
        <v>0.5341499999999999</v>
      </c>
      <c r="C82" s="12">
        <f t="shared" si="1"/>
        <v>0.46258746943145784</v>
      </c>
      <c r="D82" s="12">
        <f t="shared" si="2"/>
        <v>0.2670749999999999</v>
      </c>
      <c r="E82" s="11">
        <f t="shared" si="3"/>
        <v>0.46193795037861957</v>
      </c>
      <c r="F82" s="11">
        <f t="shared" si="4"/>
        <v>0.26669999999999994</v>
      </c>
      <c r="G82" s="13">
        <f t="shared" si="5"/>
        <v>0.7499999999999174</v>
      </c>
    </row>
    <row r="83" spans="1:7" x14ac:dyDescent="0.2">
      <c r="A83" s="5">
        <f t="shared" si="6"/>
        <v>32</v>
      </c>
      <c r="B83" s="11">
        <f t="shared" si="0"/>
        <v>0.53405755672018351</v>
      </c>
      <c r="C83" s="12">
        <f t="shared" si="1"/>
        <v>0.45290649421450407</v>
      </c>
      <c r="D83" s="12">
        <f t="shared" si="2"/>
        <v>0.28300738751534277</v>
      </c>
      <c r="E83" s="11">
        <f t="shared" si="3"/>
        <v>0.45234885448983758</v>
      </c>
      <c r="F83" s="11">
        <f t="shared" si="4"/>
        <v>0.28265893554199151</v>
      </c>
      <c r="G83" s="13">
        <f t="shared" si="5"/>
        <v>0.65755672018352751</v>
      </c>
    </row>
    <row r="84" spans="1:7" x14ac:dyDescent="0.2">
      <c r="A84" s="5">
        <f t="shared" si="6"/>
        <v>34</v>
      </c>
      <c r="B84" s="11">
        <f t="shared" si="0"/>
        <v>0.53396190989012382</v>
      </c>
      <c r="C84" s="12">
        <f t="shared" si="1"/>
        <v>0.44267448561216211</v>
      </c>
      <c r="D84" s="12">
        <f t="shared" si="2"/>
        <v>0.29858771073424367</v>
      </c>
      <c r="E84" s="11">
        <f t="shared" si="3"/>
        <v>0.44220864120085918</v>
      </c>
      <c r="F84" s="11">
        <f t="shared" si="4"/>
        <v>0.29827349471129638</v>
      </c>
      <c r="G84" s="13">
        <f t="shared" si="5"/>
        <v>0.56190989012383508</v>
      </c>
    </row>
    <row r="85" spans="1:7" x14ac:dyDescent="0.2">
      <c r="A85" s="5">
        <f t="shared" si="6"/>
        <v>36</v>
      </c>
      <c r="B85" s="11">
        <f t="shared" si="0"/>
        <v>0.53386352549156235</v>
      </c>
      <c r="C85" s="12">
        <f t="shared" si="1"/>
        <v>0.43190466479959694</v>
      </c>
      <c r="D85" s="12">
        <f t="shared" si="2"/>
        <v>0.31379710702080715</v>
      </c>
      <c r="E85" s="11">
        <f t="shared" si="3"/>
        <v>0.43152966479959698</v>
      </c>
      <c r="F85" s="11">
        <f t="shared" si="4"/>
        <v>0.31352465357280518</v>
      </c>
      <c r="G85" s="13">
        <f t="shared" si="5"/>
        <v>0.46352549156236655</v>
      </c>
    </row>
    <row r="86" spans="1:7" x14ac:dyDescent="0.2">
      <c r="A86" s="5">
        <f t="shared" si="6"/>
        <v>38</v>
      </c>
      <c r="B86" s="11">
        <f t="shared" si="0"/>
        <v>0.53376288284339946</v>
      </c>
      <c r="C86" s="12">
        <f t="shared" si="1"/>
        <v>0.4206108915567236</v>
      </c>
      <c r="D86" s="12">
        <f t="shared" si="2"/>
        <v>0.32861724392544384</v>
      </c>
      <c r="E86" s="11">
        <f t="shared" si="3"/>
        <v>0.42032493597382548</v>
      </c>
      <c r="F86" s="11">
        <f t="shared" si="4"/>
        <v>0.32839383093870611</v>
      </c>
      <c r="G86" s="13">
        <f t="shared" si="5"/>
        <v>0.36288284339947019</v>
      </c>
    </row>
    <row r="87" spans="1:7" x14ac:dyDescent="0.2">
      <c r="A87" s="5">
        <f t="shared" si="6"/>
        <v>40</v>
      </c>
      <c r="B87" s="11">
        <f t="shared" si="0"/>
        <v>0.53366047226650037</v>
      </c>
      <c r="C87" s="12">
        <f t="shared" si="1"/>
        <v>0.40880763929200209</v>
      </c>
      <c r="D87" s="12">
        <f t="shared" si="2"/>
        <v>0.34303033935237343</v>
      </c>
      <c r="E87" s="11">
        <f t="shared" si="3"/>
        <v>0.40860810595966285</v>
      </c>
      <c r="F87" s="11">
        <f t="shared" si="4"/>
        <v>0.34286291100680005</v>
      </c>
      <c r="G87" s="13">
        <f t="shared" si="5"/>
        <v>0.26047226650027788</v>
      </c>
    </row>
    <row r="88" spans="1:7" x14ac:dyDescent="0.2">
      <c r="A88" s="5">
        <f t="shared" si="6"/>
        <v>42</v>
      </c>
      <c r="B88" s="11">
        <f t="shared" si="0"/>
        <v>0.53355679269490142</v>
      </c>
      <c r="C88" s="12">
        <f t="shared" si="1"/>
        <v>0.39650996958953072</v>
      </c>
      <c r="D88" s="12">
        <f t="shared" si="2"/>
        <v>0.35701918022282703</v>
      </c>
      <c r="E88" s="11">
        <f t="shared" si="3"/>
        <v>0.39639344990964209</v>
      </c>
      <c r="F88" s="11">
        <f t="shared" si="4"/>
        <v>0.35691426543181498</v>
      </c>
      <c r="G88" s="13">
        <f t="shared" si="5"/>
        <v>0.15679269490143088</v>
      </c>
    </row>
    <row r="89" spans="1:7" x14ac:dyDescent="0.2">
      <c r="A89" s="5">
        <f t="shared" si="6"/>
        <v>44</v>
      </c>
      <c r="B89" s="11">
        <f t="shared" si="0"/>
        <v>0.53345234924505369</v>
      </c>
      <c r="C89" s="12">
        <f t="shared" si="1"/>
        <v>0.38373350639612136</v>
      </c>
      <c r="D89" s="12">
        <f t="shared" si="2"/>
        <v>0.37056713964409288</v>
      </c>
      <c r="E89" s="11">
        <f t="shared" si="3"/>
        <v>0.38369584950063651</v>
      </c>
      <c r="F89" s="11">
        <f t="shared" si="4"/>
        <v>0.37053077480282914</v>
      </c>
      <c r="G89" s="13">
        <f t="shared" si="5"/>
        <v>5.2349245053706639E-2</v>
      </c>
    </row>
    <row r="90" spans="1:7" x14ac:dyDescent="0.2">
      <c r="A90" s="5">
        <f t="shared" si="6"/>
        <v>46</v>
      </c>
      <c r="B90" s="11">
        <f t="shared" si="0"/>
        <v>0.53334765075494628</v>
      </c>
      <c r="C90" s="12">
        <f t="shared" si="1"/>
        <v>0.37049440996156535</v>
      </c>
      <c r="D90" s="12">
        <f t="shared" si="2"/>
        <v>0.38365819260515166</v>
      </c>
      <c r="E90" s="11">
        <f t="shared" si="3"/>
        <v>0.37053077480282914</v>
      </c>
      <c r="F90" s="11">
        <f t="shared" si="4"/>
        <v>0.38369584950063645</v>
      </c>
      <c r="G90" s="13">
        <f t="shared" si="5"/>
        <v>-5.2349245053706639E-2</v>
      </c>
    </row>
    <row r="91" spans="1:7" x14ac:dyDescent="0.2">
      <c r="A91" s="5">
        <f t="shared" si="6"/>
        <v>48</v>
      </c>
      <c r="B91" s="11">
        <f t="shared" si="0"/>
        <v>0.53324320730509855</v>
      </c>
      <c r="C91" s="12">
        <f t="shared" si="1"/>
        <v>0.35680935064080294</v>
      </c>
      <c r="D91" s="12">
        <f t="shared" si="2"/>
        <v>0.39627693022975341</v>
      </c>
      <c r="E91" s="11">
        <f t="shared" si="3"/>
        <v>0.35691426543181498</v>
      </c>
      <c r="F91" s="11">
        <f t="shared" si="4"/>
        <v>0.39639344990964209</v>
      </c>
      <c r="G91" s="13">
        <f t="shared" si="5"/>
        <v>-0.15679269490143088</v>
      </c>
    </row>
    <row r="92" spans="1:7" x14ac:dyDescent="0.2">
      <c r="A92" s="5">
        <f t="shared" si="6"/>
        <v>50</v>
      </c>
      <c r="B92" s="11">
        <f t="shared" si="0"/>
        <v>0.5331395277334996</v>
      </c>
      <c r="C92" s="12">
        <f t="shared" si="1"/>
        <v>0.34269548266122668</v>
      </c>
      <c r="D92" s="12">
        <f t="shared" si="2"/>
        <v>0.40840857262732361</v>
      </c>
      <c r="E92" s="11">
        <f t="shared" si="3"/>
        <v>0.34286291100680011</v>
      </c>
      <c r="F92" s="11">
        <f t="shared" si="4"/>
        <v>0.40860810595966285</v>
      </c>
      <c r="G92" s="13">
        <f t="shared" si="5"/>
        <v>-0.2604722665003889</v>
      </c>
    </row>
    <row r="93" spans="1:7" x14ac:dyDescent="0.2">
      <c r="A93" s="5">
        <f t="shared" si="6"/>
        <v>52</v>
      </c>
      <c r="B93" s="11">
        <f t="shared" si="0"/>
        <v>0.53303711715660052</v>
      </c>
      <c r="C93" s="12">
        <f t="shared" si="1"/>
        <v>0.32817041795196844</v>
      </c>
      <c r="D93" s="12">
        <f t="shared" si="2"/>
        <v>0.42003898039092735</v>
      </c>
      <c r="E93" s="11">
        <f t="shared" si="3"/>
        <v>0.32839383093870611</v>
      </c>
      <c r="F93" s="11">
        <f t="shared" si="4"/>
        <v>0.42032493597382553</v>
      </c>
      <c r="G93" s="13">
        <f t="shared" si="5"/>
        <v>-0.36288284339935917</v>
      </c>
    </row>
    <row r="94" spans="1:7" x14ac:dyDescent="0.2">
      <c r="A94" s="5">
        <f t="shared" si="6"/>
        <v>54</v>
      </c>
      <c r="B94" s="11">
        <f t="shared" si="0"/>
        <v>0.53293647450843751</v>
      </c>
      <c r="C94" s="12">
        <f t="shared" si="1"/>
        <v>0.31325220012480309</v>
      </c>
      <c r="D94" s="12">
        <f t="shared" si="2"/>
        <v>0.43115466479959691</v>
      </c>
      <c r="E94" s="11">
        <f t="shared" si="3"/>
        <v>0.31352465357280518</v>
      </c>
      <c r="F94" s="11">
        <f t="shared" si="4"/>
        <v>0.43152966479959698</v>
      </c>
      <c r="G94" s="13">
        <f t="shared" si="5"/>
        <v>-0.4635254915625886</v>
      </c>
    </row>
    <row r="95" spans="1:7" x14ac:dyDescent="0.2">
      <c r="A95" s="5">
        <f t="shared" si="6"/>
        <v>56</v>
      </c>
      <c r="B95" s="11">
        <f t="shared" si="0"/>
        <v>0.53283809010987615</v>
      </c>
      <c r="C95" s="12">
        <f t="shared" si="1"/>
        <v>0.29795927868834904</v>
      </c>
      <c r="D95" s="12">
        <f t="shared" si="2"/>
        <v>0.4417427967895563</v>
      </c>
      <c r="E95" s="11">
        <f t="shared" si="3"/>
        <v>0.29827349471129633</v>
      </c>
      <c r="F95" s="11">
        <f t="shared" si="4"/>
        <v>0.44220864120085923</v>
      </c>
      <c r="G95" s="13">
        <f t="shared" si="5"/>
        <v>-0.56190989012383508</v>
      </c>
    </row>
    <row r="96" spans="1:7" x14ac:dyDescent="0.2">
      <c r="A96" s="5">
        <f t="shared" si="6"/>
        <v>58</v>
      </c>
      <c r="B96" s="11">
        <f t="shared" si="0"/>
        <v>0.53274244327981635</v>
      </c>
      <c r="C96" s="12">
        <f t="shared" si="1"/>
        <v>0.28231048356864019</v>
      </c>
      <c r="D96" s="12">
        <f t="shared" si="2"/>
        <v>0.45179121476517098</v>
      </c>
      <c r="E96" s="11">
        <f t="shared" si="3"/>
        <v>0.28265893554199151</v>
      </c>
      <c r="F96" s="11">
        <f t="shared" si="4"/>
        <v>0.45234885448983758</v>
      </c>
      <c r="G96" s="13">
        <f t="shared" si="5"/>
        <v>-0.65755672018363853</v>
      </c>
    </row>
    <row r="97" spans="1:8" x14ac:dyDescent="0.2">
      <c r="A97" s="5">
        <f t="shared" si="6"/>
        <v>60</v>
      </c>
      <c r="B97" s="11">
        <f t="shared" si="0"/>
        <v>0.53264999999999996</v>
      </c>
      <c r="C97" s="12">
        <f t="shared" si="1"/>
        <v>0.26632500000000003</v>
      </c>
      <c r="D97" s="12">
        <f t="shared" si="2"/>
        <v>0.46128843132578118</v>
      </c>
      <c r="E97" s="11">
        <f t="shared" si="3"/>
        <v>0.26670000000000005</v>
      </c>
      <c r="F97" s="11">
        <f t="shared" si="4"/>
        <v>0.46193795037861951</v>
      </c>
      <c r="G97" s="13">
        <f t="shared" si="5"/>
        <v>-0.75000000000002842</v>
      </c>
    </row>
    <row r="98" spans="1:8" x14ac:dyDescent="0.2">
      <c r="A98" s="5">
        <f t="shared" si="6"/>
        <v>62</v>
      </c>
      <c r="B98" s="11">
        <f t="shared" si="0"/>
        <v>0.53256121064479389</v>
      </c>
      <c r="C98" s="12">
        <f t="shared" si="1"/>
        <v>0.25002234384055738</v>
      </c>
      <c r="D98" s="12">
        <f t="shared" si="2"/>
        <v>0.47022363898885666</v>
      </c>
      <c r="E98" s="11">
        <f t="shared" si="3"/>
        <v>0.25041613158999415</v>
      </c>
      <c r="F98" s="11">
        <f t="shared" si="4"/>
        <v>0.47096424603095161</v>
      </c>
      <c r="G98" s="13">
        <f t="shared" si="5"/>
        <v>-0.83878935520609321</v>
      </c>
    </row>
    <row r="99" spans="1:8" x14ac:dyDescent="0.2">
      <c r="A99" s="5">
        <f t="shared" si="6"/>
        <v>64</v>
      </c>
      <c r="B99" s="11">
        <f t="shared" si="0"/>
        <v>0.5324765077870115</v>
      </c>
      <c r="C99" s="12">
        <f t="shared" si="1"/>
        <v>0.23342233735683537</v>
      </c>
      <c r="D99" s="12">
        <f t="shared" si="2"/>
        <v>0.47858671499313798</v>
      </c>
      <c r="E99" s="11">
        <f t="shared" si="3"/>
        <v>0.23382716969729392</v>
      </c>
      <c r="F99" s="11">
        <f t="shared" si="4"/>
        <v>0.47941674429597569</v>
      </c>
      <c r="G99" s="13">
        <f t="shared" si="5"/>
        <v>-0.92349221298848594</v>
      </c>
    </row>
    <row r="100" spans="1:8" x14ac:dyDescent="0.2">
      <c r="A100" s="5">
        <f t="shared" si="6"/>
        <v>66</v>
      </c>
      <c r="B100" s="11">
        <f t="shared" si="0"/>
        <v>0.53239630409046168</v>
      </c>
      <c r="C100" s="12">
        <f t="shared" si="1"/>
        <v>0.21654508551171731</v>
      </c>
      <c r="D100" s="12">
        <f t="shared" si="2"/>
        <v>0.48636822526755014</v>
      </c>
      <c r="E100" s="11">
        <f t="shared" si="3"/>
        <v>0.21695332541663181</v>
      </c>
      <c r="F100" s="11">
        <f t="shared" si="4"/>
        <v>0.48728514710656329</v>
      </c>
      <c r="G100" s="13">
        <f t="shared" si="5"/>
        <v>-1.0036959095383047</v>
      </c>
    </row>
    <row r="101" spans="1:8" x14ac:dyDescent="0.2">
      <c r="A101" s="5">
        <f t="shared" si="6"/>
        <v>68</v>
      </c>
      <c r="B101" s="11">
        <f t="shared" si="0"/>
        <v>0.53232099029949198</v>
      </c>
      <c r="C101" s="12">
        <f t="shared" si="1"/>
        <v>0.19941095277987742</v>
      </c>
      <c r="D101" s="12">
        <f t="shared" si="2"/>
        <v>0.49355942765269245</v>
      </c>
      <c r="E101" s="11">
        <f t="shared" si="3"/>
        <v>0.19981515692804744</v>
      </c>
      <c r="F101" s="11">
        <f t="shared" si="4"/>
        <v>0.49455986802592439</v>
      </c>
      <c r="G101" s="13">
        <f t="shared" si="5"/>
        <v>-1.0790097005080046</v>
      </c>
    </row>
    <row r="102" spans="1:8" x14ac:dyDescent="0.2">
      <c r="A102" s="5">
        <f t="shared" si="6"/>
        <v>70</v>
      </c>
      <c r="B102" s="11">
        <f t="shared" si="0"/>
        <v>0.53225093333532147</v>
      </c>
      <c r="C102" s="12">
        <f t="shared" si="1"/>
        <v>0.18204054050456767</v>
      </c>
      <c r="D102" s="12">
        <f t="shared" si="2"/>
        <v>0.50015227446161403</v>
      </c>
      <c r="E102" s="11">
        <f t="shared" si="3"/>
        <v>0.18243354444991175</v>
      </c>
      <c r="F102" s="11">
        <f t="shared" si="4"/>
        <v>0.50123204392720344</v>
      </c>
      <c r="G102" s="13">
        <f t="shared" si="5"/>
        <v>-1.1490666646785108</v>
      </c>
    </row>
    <row r="103" spans="1:8" x14ac:dyDescent="0.2">
      <c r="A103" s="5">
        <f t="shared" si="6"/>
        <v>72</v>
      </c>
      <c r="B103" s="11">
        <f t="shared" si="0"/>
        <v>0.53218647450843759</v>
      </c>
      <c r="C103" s="12">
        <f t="shared" si="1"/>
        <v>0.16445466479959697</v>
      </c>
      <c r="D103" s="12">
        <f t="shared" si="2"/>
        <v>0.50613941446539423</v>
      </c>
      <c r="E103" s="11">
        <f t="shared" si="3"/>
        <v>0.16482966479959696</v>
      </c>
      <c r="F103" s="11">
        <f t="shared" si="4"/>
        <v>0.50729354579183483</v>
      </c>
      <c r="G103" s="13">
        <f t="shared" si="5"/>
        <v>-1.213525491562284</v>
      </c>
    </row>
    <row r="104" spans="1:8" x14ac:dyDescent="0.2">
      <c r="A104" s="5">
        <f t="shared" si="6"/>
        <v>74</v>
      </c>
      <c r="B104" s="11">
        <f t="shared" si="0"/>
        <v>0.53212792785576535</v>
      </c>
      <c r="C104" s="12">
        <f t="shared" si="1"/>
        <v>0.14667433499054205</v>
      </c>
      <c r="D104" s="12">
        <f t="shared" si="2"/>
        <v>0.51151419438677637</v>
      </c>
      <c r="E104" s="11">
        <f t="shared" si="3"/>
        <v>0.14702496559278735</v>
      </c>
      <c r="F104" s="11">
        <f t="shared" si="4"/>
        <v>0.51273698861349926</v>
      </c>
      <c r="G104" s="13">
        <f t="shared" si="5"/>
        <v>-1.2720721442346372</v>
      </c>
    </row>
    <row r="105" spans="1:8" x14ac:dyDescent="0.2">
      <c r="A105" s="5">
        <f t="shared" si="6"/>
        <v>76</v>
      </c>
      <c r="B105" s="11">
        <f t="shared" si="0"/>
        <v>0.53207557861071164</v>
      </c>
      <c r="C105" s="12">
        <f t="shared" si="1"/>
        <v>0.12872073257979336</v>
      </c>
      <c r="D105" s="12">
        <f t="shared" si="2"/>
        <v>0.51627065998180155</v>
      </c>
      <c r="E105" s="11">
        <f t="shared" si="3"/>
        <v>0.12904113911286275</v>
      </c>
      <c r="F105" s="11">
        <f t="shared" si="4"/>
        <v>0.51755574039561647</v>
      </c>
      <c r="G105" s="13">
        <f t="shared" si="5"/>
        <v>-1.3244213892882328</v>
      </c>
    </row>
    <row r="106" spans="1:8" x14ac:dyDescent="0.2">
      <c r="A106" s="5">
        <f t="shared" si="6"/>
        <v>78</v>
      </c>
      <c r="B106" s="11">
        <f t="shared" si="0"/>
        <v>0.53202968181353605</v>
      </c>
      <c r="C106" s="12">
        <f t="shared" si="1"/>
        <v>0.11061519071108684</v>
      </c>
      <c r="D106" s="12">
        <f t="shared" si="2"/>
        <v>0.52040355678508032</v>
      </c>
      <c r="E106" s="11">
        <f t="shared" si="3"/>
        <v>0.11090009588219289</v>
      </c>
      <c r="F106" s="11">
        <f t="shared" si="4"/>
        <v>0.52174393023141186</v>
      </c>
      <c r="G106" s="13">
        <f t="shared" si="5"/>
        <v>-1.3703181864639369</v>
      </c>
    </row>
    <row r="107" spans="1:8" x14ac:dyDescent="0.2">
      <c r="A107" s="5">
        <f t="shared" si="6"/>
        <v>80</v>
      </c>
      <c r="B107" s="11">
        <f t="shared" si="0"/>
        <v>0.53199046106882109</v>
      </c>
      <c r="C107" s="12">
        <f t="shared" si="1"/>
        <v>9.237917410079087E-2</v>
      </c>
      <c r="D107" s="12">
        <f t="shared" si="2"/>
        <v>0.52390833058911424</v>
      </c>
      <c r="E107" s="11">
        <f t="shared" si="3"/>
        <v>9.2623937967540676E-2</v>
      </c>
      <c r="F107" s="11">
        <f t="shared" si="4"/>
        <v>0.52529645545671177</v>
      </c>
      <c r="G107" s="13">
        <f t="shared" si="5"/>
        <v>-1.4095389311788997</v>
      </c>
    </row>
    <row r="108" spans="1:8" x14ac:dyDescent="0.2">
      <c r="A108" s="5">
        <f t="shared" si="6"/>
        <v>82</v>
      </c>
      <c r="B108" s="11">
        <f t="shared" si="0"/>
        <v>0.53195810745609251</v>
      </c>
      <c r="C108" s="12">
        <f t="shared" si="1"/>
        <v>7.4034259395512114E-2</v>
      </c>
      <c r="D108" s="12">
        <f t="shared" si="2"/>
        <v>0.5267811277219655</v>
      </c>
      <c r="E108" s="11">
        <f t="shared" si="3"/>
        <v>7.4234932052098912E-2</v>
      </c>
      <c r="F108" s="11">
        <f t="shared" si="4"/>
        <v>0.52820898786675363</v>
      </c>
      <c r="G108" s="13">
        <f t="shared" si="5"/>
        <v>-1.4418925439075858</v>
      </c>
    </row>
    <row r="109" spans="1:8" x14ac:dyDescent="0.2">
      <c r="A109" s="5">
        <f t="shared" si="6"/>
        <v>84</v>
      </c>
      <c r="B109" s="11">
        <f t="shared" si="0"/>
        <v>0.53193277859889931</v>
      </c>
      <c r="C109" s="12">
        <f t="shared" si="1"/>
        <v>5.5602115908635889E-2</v>
      </c>
      <c r="D109" s="12">
        <f t="shared" si="2"/>
        <v>0.52901879518068939</v>
      </c>
      <c r="E109" s="11">
        <f t="shared" si="3"/>
        <v>5.575548230696635E-2</v>
      </c>
      <c r="F109" s="11">
        <f t="shared" si="4"/>
        <v>0.53047797898943694</v>
      </c>
      <c r="G109" s="13">
        <f t="shared" si="5"/>
        <v>-1.4672214011006712</v>
      </c>
    </row>
    <row r="110" spans="1:8" x14ac:dyDescent="0.2">
      <c r="A110" s="5">
        <f t="shared" si="6"/>
        <v>86</v>
      </c>
      <c r="B110" s="11">
        <f t="shared" si="0"/>
        <v>0.53191459789688766</v>
      </c>
      <c r="C110" s="12">
        <f t="shared" si="1"/>
        <v>3.7104486682311172E-2</v>
      </c>
      <c r="D110" s="12">
        <f t="shared" si="2"/>
        <v>0.53061888067034502</v>
      </c>
      <c r="E110" s="11">
        <f t="shared" si="3"/>
        <v>3.72081030951164E-2</v>
      </c>
      <c r="F110" s="11">
        <f t="shared" si="4"/>
        <v>0.53210066440859016</v>
      </c>
      <c r="G110" s="13">
        <f t="shared" si="5"/>
        <v>-1.48540210311221</v>
      </c>
    </row>
    <row r="111" spans="1:8" x14ac:dyDescent="0.2">
      <c r="A111" s="5">
        <f t="shared" si="6"/>
        <v>88</v>
      </c>
      <c r="B111" s="11">
        <f t="shared" si="0"/>
        <v>0.53190365392461025</v>
      </c>
      <c r="C111" s="12">
        <f t="shared" si="1"/>
        <v>1.856316981619021E-2</v>
      </c>
      <c r="D111" s="12">
        <f t="shared" si="2"/>
        <v>0.53157963259019514</v>
      </c>
      <c r="E111" s="11">
        <f t="shared" si="3"/>
        <v>1.8615391541114076E-2</v>
      </c>
      <c r="F111" s="11">
        <f t="shared" si="4"/>
        <v>0.53307506713198571</v>
      </c>
      <c r="G111" s="13">
        <f t="shared" si="5"/>
        <v>-1.4963460753898428</v>
      </c>
    </row>
    <row r="112" spans="1:8" x14ac:dyDescent="0.2">
      <c r="A112" s="5">
        <f t="shared" si="6"/>
        <v>90</v>
      </c>
      <c r="B112" s="11">
        <f t="shared" si="0"/>
        <v>0.53189999999999993</v>
      </c>
      <c r="C112" s="12">
        <f t="shared" si="1"/>
        <v>3.2582823158294744E-17</v>
      </c>
      <c r="D112" s="12">
        <f t="shared" si="2"/>
        <v>0.53189999999999993</v>
      </c>
      <c r="E112" s="11">
        <f t="shared" si="3"/>
        <v>3.2674709292412894E-17</v>
      </c>
      <c r="F112" s="11">
        <f t="shared" si="4"/>
        <v>0.53339999999999999</v>
      </c>
      <c r="G112" s="13">
        <f t="shared" si="5"/>
        <v>-1.5000000000000568</v>
      </c>
      <c r="H112" s="10"/>
    </row>
    <row r="113" spans="1:7" x14ac:dyDescent="0.2">
      <c r="A113" s="5">
        <f t="shared" si="6"/>
        <v>92</v>
      </c>
      <c r="B113" s="11">
        <f t="shared" si="0"/>
        <v>0.53190365392461025</v>
      </c>
      <c r="C113" s="12">
        <f t="shared" si="1"/>
        <v>-1.8563169816190144E-2</v>
      </c>
      <c r="D113" s="12">
        <f t="shared" si="2"/>
        <v>0.53157963259019514</v>
      </c>
      <c r="E113" s="11">
        <f t="shared" si="3"/>
        <v>-1.861539154111401E-2</v>
      </c>
      <c r="F113" s="11">
        <f t="shared" si="4"/>
        <v>0.53307506713198571</v>
      </c>
      <c r="G113" s="13">
        <f t="shared" si="5"/>
        <v>-1.4963460753898428</v>
      </c>
    </row>
    <row r="114" spans="1:7" x14ac:dyDescent="0.2">
      <c r="A114" s="5">
        <f t="shared" si="6"/>
        <v>94</v>
      </c>
      <c r="B114" s="11">
        <f t="shared" si="0"/>
        <v>0.53191459789688766</v>
      </c>
      <c r="C114" s="12">
        <f t="shared" si="1"/>
        <v>-3.7104486682311227E-2</v>
      </c>
      <c r="D114" s="12">
        <f t="shared" si="2"/>
        <v>0.53061888067034502</v>
      </c>
      <c r="E114" s="11">
        <f t="shared" si="3"/>
        <v>-3.7208103095116449E-2</v>
      </c>
      <c r="F114" s="11">
        <f t="shared" si="4"/>
        <v>0.53210066440859016</v>
      </c>
      <c r="G114" s="13">
        <f t="shared" si="5"/>
        <v>-1.48540210311221</v>
      </c>
    </row>
    <row r="115" spans="1:7" x14ac:dyDescent="0.2">
      <c r="A115" s="5">
        <f t="shared" si="6"/>
        <v>96</v>
      </c>
      <c r="B115" s="11">
        <f t="shared" si="0"/>
        <v>0.53193277859889931</v>
      </c>
      <c r="C115" s="12">
        <f t="shared" si="1"/>
        <v>-5.5602115908635938E-2</v>
      </c>
      <c r="D115" s="12">
        <f t="shared" si="2"/>
        <v>0.52901879518068939</v>
      </c>
      <c r="E115" s="11">
        <f t="shared" si="3"/>
        <v>-5.5755482306966406E-2</v>
      </c>
      <c r="F115" s="11">
        <f t="shared" si="4"/>
        <v>0.53047797898943694</v>
      </c>
      <c r="G115" s="13">
        <f t="shared" si="5"/>
        <v>-1.4672214011007823</v>
      </c>
    </row>
    <row r="116" spans="1:7" x14ac:dyDescent="0.2">
      <c r="A116" s="5">
        <f t="shared" si="6"/>
        <v>98</v>
      </c>
      <c r="B116" s="11">
        <f t="shared" si="0"/>
        <v>0.53195810745609251</v>
      </c>
      <c r="C116" s="12">
        <f t="shared" si="1"/>
        <v>-7.4034259395512059E-2</v>
      </c>
      <c r="D116" s="12">
        <f t="shared" si="2"/>
        <v>0.5267811277219655</v>
      </c>
      <c r="E116" s="11">
        <f t="shared" si="3"/>
        <v>-7.4234932052098856E-2</v>
      </c>
      <c r="F116" s="11">
        <f t="shared" si="4"/>
        <v>0.52820898786675363</v>
      </c>
      <c r="G116" s="13">
        <f t="shared" si="5"/>
        <v>-1.4418925439075858</v>
      </c>
    </row>
    <row r="117" spans="1:7" x14ac:dyDescent="0.2">
      <c r="A117" s="5">
        <f t="shared" si="6"/>
        <v>100</v>
      </c>
      <c r="B117" s="11">
        <f t="shared" si="0"/>
        <v>0.53199046106882109</v>
      </c>
      <c r="C117" s="12">
        <f t="shared" si="1"/>
        <v>-9.2379174100790815E-2</v>
      </c>
      <c r="D117" s="12">
        <f t="shared" si="2"/>
        <v>0.52390833058911424</v>
      </c>
      <c r="E117" s="11">
        <f t="shared" si="3"/>
        <v>-9.262393796754062E-2</v>
      </c>
      <c r="F117" s="11">
        <f t="shared" si="4"/>
        <v>0.52529645545671177</v>
      </c>
      <c r="G117" s="13">
        <f t="shared" si="5"/>
        <v>-1.4095389311788997</v>
      </c>
    </row>
    <row r="118" spans="1:7" x14ac:dyDescent="0.2">
      <c r="A118" s="5">
        <f t="shared" si="6"/>
        <v>102</v>
      </c>
      <c r="B118" s="11">
        <f t="shared" si="0"/>
        <v>0.53202968181353605</v>
      </c>
      <c r="C118" s="12">
        <f t="shared" si="1"/>
        <v>-0.11061519071108679</v>
      </c>
      <c r="D118" s="12">
        <f t="shared" si="2"/>
        <v>0.52040355678508032</v>
      </c>
      <c r="E118" s="11">
        <f t="shared" si="3"/>
        <v>-0.11090009588219284</v>
      </c>
      <c r="F118" s="11">
        <f t="shared" si="4"/>
        <v>0.52174393023141197</v>
      </c>
      <c r="G118" s="13">
        <f t="shared" si="5"/>
        <v>-1.3703181864640479</v>
      </c>
    </row>
    <row r="119" spans="1:7" x14ac:dyDescent="0.2">
      <c r="A119" s="5">
        <f t="shared" si="6"/>
        <v>104</v>
      </c>
      <c r="B119" s="11">
        <f t="shared" si="0"/>
        <v>0.53207557861071164</v>
      </c>
      <c r="C119" s="12">
        <f t="shared" si="1"/>
        <v>-0.12872073257979341</v>
      </c>
      <c r="D119" s="12">
        <f t="shared" si="2"/>
        <v>0.51627065998180155</v>
      </c>
      <c r="E119" s="11">
        <f t="shared" si="3"/>
        <v>-0.1290411391128628</v>
      </c>
      <c r="F119" s="11">
        <f t="shared" si="4"/>
        <v>0.51755574039561647</v>
      </c>
      <c r="G119" s="13">
        <f t="shared" si="5"/>
        <v>-1.3244213892882328</v>
      </c>
    </row>
    <row r="120" spans="1:7" x14ac:dyDescent="0.2">
      <c r="A120" s="5">
        <f t="shared" si="6"/>
        <v>106</v>
      </c>
      <c r="B120" s="11">
        <f t="shared" si="0"/>
        <v>0.53212792785576535</v>
      </c>
      <c r="C120" s="12">
        <f t="shared" si="1"/>
        <v>-0.146674334990542</v>
      </c>
      <c r="D120" s="12">
        <f t="shared" si="2"/>
        <v>0.51151419438677637</v>
      </c>
      <c r="E120" s="11">
        <f t="shared" si="3"/>
        <v>-0.1470249655927873</v>
      </c>
      <c r="F120" s="11">
        <f t="shared" si="4"/>
        <v>0.51273698861349926</v>
      </c>
      <c r="G120" s="13">
        <f t="shared" si="5"/>
        <v>-1.2720721442346372</v>
      </c>
    </row>
    <row r="121" spans="1:7" x14ac:dyDescent="0.2">
      <c r="A121" s="5">
        <f t="shared" si="6"/>
        <v>108</v>
      </c>
      <c r="B121" s="11">
        <f t="shared" si="0"/>
        <v>0.53218647450843759</v>
      </c>
      <c r="C121" s="12">
        <f t="shared" si="1"/>
        <v>-0.16445466479959692</v>
      </c>
      <c r="D121" s="12">
        <f t="shared" si="2"/>
        <v>0.50613941446539423</v>
      </c>
      <c r="E121" s="11">
        <f t="shared" si="3"/>
        <v>-0.1648296647995969</v>
      </c>
      <c r="F121" s="11">
        <f t="shared" si="4"/>
        <v>0.50729354579183494</v>
      </c>
      <c r="G121" s="13">
        <f t="shared" si="5"/>
        <v>-1.213525491562395</v>
      </c>
    </row>
    <row r="122" spans="1:7" x14ac:dyDescent="0.2">
      <c r="A122" s="5">
        <f t="shared" si="6"/>
        <v>110</v>
      </c>
      <c r="B122" s="11">
        <f t="shared" si="0"/>
        <v>0.53225093333532147</v>
      </c>
      <c r="C122" s="12">
        <f t="shared" si="1"/>
        <v>-0.18204054050456758</v>
      </c>
      <c r="D122" s="12">
        <f t="shared" si="2"/>
        <v>0.50015227446161403</v>
      </c>
      <c r="E122" s="11">
        <f t="shared" si="3"/>
        <v>-0.18243354444991169</v>
      </c>
      <c r="F122" s="11">
        <f t="shared" si="4"/>
        <v>0.50123204392720355</v>
      </c>
      <c r="G122" s="13">
        <f t="shared" si="5"/>
        <v>-1.1490666646786218</v>
      </c>
    </row>
    <row r="123" spans="1:7" x14ac:dyDescent="0.2">
      <c r="A123" s="5">
        <f t="shared" si="6"/>
        <v>112</v>
      </c>
      <c r="B123" s="11">
        <f t="shared" si="0"/>
        <v>0.53232099029949198</v>
      </c>
      <c r="C123" s="12">
        <f t="shared" si="1"/>
        <v>-0.19941095277987747</v>
      </c>
      <c r="D123" s="12">
        <f t="shared" si="2"/>
        <v>0.49355942765269245</v>
      </c>
      <c r="E123" s="11">
        <f t="shared" si="3"/>
        <v>-0.19981515692804749</v>
      </c>
      <c r="F123" s="11">
        <f t="shared" si="4"/>
        <v>0.49455986802592439</v>
      </c>
      <c r="G123" s="13">
        <f t="shared" si="5"/>
        <v>-1.0790097005080046</v>
      </c>
    </row>
    <row r="124" spans="1:7" x14ac:dyDescent="0.2">
      <c r="A124" s="5">
        <f t="shared" si="6"/>
        <v>114</v>
      </c>
      <c r="B124" s="11">
        <f t="shared" si="0"/>
        <v>0.53239630409046168</v>
      </c>
      <c r="C124" s="12">
        <f t="shared" si="1"/>
        <v>-0.21654508551171733</v>
      </c>
      <c r="D124" s="12">
        <f t="shared" si="2"/>
        <v>0.48636822526755014</v>
      </c>
      <c r="E124" s="11">
        <f t="shared" si="3"/>
        <v>-0.21695332541663184</v>
      </c>
      <c r="F124" s="11">
        <f t="shared" si="4"/>
        <v>0.48728514710656329</v>
      </c>
      <c r="G124" s="13">
        <f t="shared" si="5"/>
        <v>-1.0036959095383047</v>
      </c>
    </row>
    <row r="125" spans="1:7" x14ac:dyDescent="0.2">
      <c r="A125" s="5">
        <f t="shared" si="6"/>
        <v>116</v>
      </c>
      <c r="B125" s="11">
        <f t="shared" si="0"/>
        <v>0.5324765077870115</v>
      </c>
      <c r="C125" s="12">
        <f t="shared" si="1"/>
        <v>-0.2334223373568354</v>
      </c>
      <c r="D125" s="12">
        <f t="shared" si="2"/>
        <v>0.47858671499313793</v>
      </c>
      <c r="E125" s="11">
        <f t="shared" si="3"/>
        <v>-0.23382716969729395</v>
      </c>
      <c r="F125" s="11">
        <f t="shared" si="4"/>
        <v>0.47941674429597564</v>
      </c>
      <c r="G125" s="13">
        <f t="shared" si="5"/>
        <v>-0.92349221298848594</v>
      </c>
    </row>
    <row r="126" spans="1:7" x14ac:dyDescent="0.2">
      <c r="A126" s="5">
        <f t="shared" si="6"/>
        <v>118</v>
      </c>
      <c r="B126" s="11">
        <f t="shared" si="0"/>
        <v>0.53256121064479389</v>
      </c>
      <c r="C126" s="12">
        <f t="shared" si="1"/>
        <v>-0.25002234384055744</v>
      </c>
      <c r="D126" s="12">
        <f t="shared" si="2"/>
        <v>0.47022363898885666</v>
      </c>
      <c r="E126" s="11">
        <f t="shared" si="3"/>
        <v>-0.25041613158999421</v>
      </c>
      <c r="F126" s="11">
        <f t="shared" si="4"/>
        <v>0.47096424603095161</v>
      </c>
      <c r="G126" s="13">
        <f t="shared" si="5"/>
        <v>-0.83878935520609321</v>
      </c>
    </row>
    <row r="127" spans="1:7" x14ac:dyDescent="0.2">
      <c r="A127" s="5">
        <f t="shared" si="6"/>
        <v>120</v>
      </c>
      <c r="B127" s="11">
        <f t="shared" si="0"/>
        <v>0.53264999999999996</v>
      </c>
      <c r="C127" s="12">
        <f t="shared" si="1"/>
        <v>-0.26632499999999987</v>
      </c>
      <c r="D127" s="12">
        <f t="shared" si="2"/>
        <v>0.46128843132578123</v>
      </c>
      <c r="E127" s="11">
        <f t="shared" si="3"/>
        <v>-0.26669999999999988</v>
      </c>
      <c r="F127" s="11">
        <f t="shared" si="4"/>
        <v>0.46193795037861957</v>
      </c>
      <c r="G127" s="13">
        <f t="shared" si="5"/>
        <v>-0.75000000000002842</v>
      </c>
    </row>
    <row r="128" spans="1:7" x14ac:dyDescent="0.2">
      <c r="A128" s="5">
        <f t="shared" si="6"/>
        <v>122</v>
      </c>
      <c r="B128" s="11">
        <f t="shared" si="0"/>
        <v>0.53274244327981635</v>
      </c>
      <c r="C128" s="12">
        <f t="shared" si="1"/>
        <v>-0.28231048356864014</v>
      </c>
      <c r="D128" s="12">
        <f t="shared" si="2"/>
        <v>0.45179121476517103</v>
      </c>
      <c r="E128" s="11">
        <f t="shared" si="3"/>
        <v>-0.28265893554199145</v>
      </c>
      <c r="F128" s="11">
        <f t="shared" si="4"/>
        <v>0.45234885448983764</v>
      </c>
      <c r="G128" s="13">
        <f t="shared" si="5"/>
        <v>-0.65755672018363853</v>
      </c>
    </row>
    <row r="129" spans="1:7" x14ac:dyDescent="0.2">
      <c r="A129" s="5">
        <f t="shared" si="6"/>
        <v>124</v>
      </c>
      <c r="B129" s="11">
        <f t="shared" si="0"/>
        <v>0.53283809010987615</v>
      </c>
      <c r="C129" s="12">
        <f t="shared" si="1"/>
        <v>-0.29795927868834898</v>
      </c>
      <c r="D129" s="12">
        <f t="shared" si="2"/>
        <v>0.4417427967895563</v>
      </c>
      <c r="E129" s="11">
        <f t="shared" si="3"/>
        <v>-0.29827349471129627</v>
      </c>
      <c r="F129" s="11">
        <f t="shared" si="4"/>
        <v>0.44220864120085923</v>
      </c>
      <c r="G129" s="13">
        <f t="shared" si="5"/>
        <v>-0.56190989012383508</v>
      </c>
    </row>
    <row r="130" spans="1:7" x14ac:dyDescent="0.2">
      <c r="A130" s="5">
        <f t="shared" si="6"/>
        <v>126</v>
      </c>
      <c r="B130" s="11">
        <f t="shared" si="0"/>
        <v>0.53293647450843751</v>
      </c>
      <c r="C130" s="12">
        <f t="shared" si="1"/>
        <v>-0.31325220012480304</v>
      </c>
      <c r="D130" s="12">
        <f t="shared" si="2"/>
        <v>0.43115466479959691</v>
      </c>
      <c r="E130" s="11">
        <f t="shared" si="3"/>
        <v>-0.31352465357280512</v>
      </c>
      <c r="F130" s="11">
        <f t="shared" si="4"/>
        <v>0.43152966479959698</v>
      </c>
      <c r="G130" s="13">
        <f t="shared" si="5"/>
        <v>-0.46352549156247758</v>
      </c>
    </row>
    <row r="131" spans="1:7" x14ac:dyDescent="0.2">
      <c r="A131" s="5">
        <f t="shared" si="6"/>
        <v>128</v>
      </c>
      <c r="B131" s="11">
        <f t="shared" ref="B131:B194" si="7">$B$6/2*(1+$B$34*COS(RADIANS(2*A131)))</f>
        <v>0.53303711715660052</v>
      </c>
      <c r="C131" s="12">
        <f t="shared" si="1"/>
        <v>-0.32817041795196844</v>
      </c>
      <c r="D131" s="12">
        <f t="shared" si="2"/>
        <v>0.42003898039092735</v>
      </c>
      <c r="E131" s="11">
        <f t="shared" si="3"/>
        <v>-0.32839383093870611</v>
      </c>
      <c r="F131" s="11">
        <f t="shared" si="4"/>
        <v>0.42032493597382553</v>
      </c>
      <c r="G131" s="13">
        <f t="shared" si="5"/>
        <v>-0.36288284339935917</v>
      </c>
    </row>
    <row r="132" spans="1:7" x14ac:dyDescent="0.2">
      <c r="A132" s="5">
        <f t="shared" si="6"/>
        <v>130</v>
      </c>
      <c r="B132" s="11">
        <f t="shared" si="7"/>
        <v>0.5331395277334996</v>
      </c>
      <c r="C132" s="12">
        <f t="shared" ref="C132:C195" si="8">B132*COS(RADIANS(A132))</f>
        <v>-0.34269548266122668</v>
      </c>
      <c r="D132" s="12">
        <f t="shared" ref="D132:D195" si="9">B132*SIN(RADIANS(A132))</f>
        <v>0.40840857262732361</v>
      </c>
      <c r="E132" s="11">
        <f t="shared" ref="E132:E195" si="10">$B$6/2*COS(RADIANS(A132))</f>
        <v>-0.34286291100680011</v>
      </c>
      <c r="F132" s="11">
        <f t="shared" ref="F132:F195" si="11">$B$6/2*SIN(RADIANS(A132))</f>
        <v>0.40860810595966285</v>
      </c>
      <c r="G132" s="13">
        <f t="shared" ref="G132:G195" si="12">(SQRT(SUMSQ(C132,D132))-SQRT(SUMSQ(E132,F132)))*1000</f>
        <v>-0.2604722665003889</v>
      </c>
    </row>
    <row r="133" spans="1:7" x14ac:dyDescent="0.2">
      <c r="A133" s="5">
        <f t="shared" ref="A133:A196" si="13">A132+2</f>
        <v>132</v>
      </c>
      <c r="B133" s="11">
        <f t="shared" si="7"/>
        <v>0.53324320730509855</v>
      </c>
      <c r="C133" s="12">
        <f t="shared" si="8"/>
        <v>-0.35680935064080294</v>
      </c>
      <c r="D133" s="12">
        <f t="shared" si="9"/>
        <v>0.39627693022975341</v>
      </c>
      <c r="E133" s="11">
        <f t="shared" si="10"/>
        <v>-0.35691426543181498</v>
      </c>
      <c r="F133" s="11">
        <f t="shared" si="11"/>
        <v>0.39639344990964209</v>
      </c>
      <c r="G133" s="13">
        <f t="shared" si="12"/>
        <v>-0.15679269490143088</v>
      </c>
    </row>
    <row r="134" spans="1:7" x14ac:dyDescent="0.2">
      <c r="A134" s="5">
        <f t="shared" si="13"/>
        <v>134</v>
      </c>
      <c r="B134" s="11">
        <f t="shared" si="7"/>
        <v>0.53334765075494628</v>
      </c>
      <c r="C134" s="12">
        <f t="shared" si="8"/>
        <v>-0.37049440996156541</v>
      </c>
      <c r="D134" s="12">
        <f t="shared" si="9"/>
        <v>0.38365819260515166</v>
      </c>
      <c r="E134" s="11">
        <f t="shared" si="10"/>
        <v>-0.3705307748028292</v>
      </c>
      <c r="F134" s="11">
        <f t="shared" si="11"/>
        <v>0.38369584950063645</v>
      </c>
      <c r="G134" s="13">
        <f t="shared" si="12"/>
        <v>-5.2349245053706639E-2</v>
      </c>
    </row>
    <row r="135" spans="1:7" x14ac:dyDescent="0.2">
      <c r="A135" s="5">
        <f t="shared" si="13"/>
        <v>136</v>
      </c>
      <c r="B135" s="11">
        <f t="shared" si="7"/>
        <v>0.53345234924505369</v>
      </c>
      <c r="C135" s="12">
        <f t="shared" si="8"/>
        <v>-0.38373350639612136</v>
      </c>
      <c r="D135" s="12">
        <f t="shared" si="9"/>
        <v>0.37056713964409282</v>
      </c>
      <c r="E135" s="11">
        <f t="shared" si="10"/>
        <v>-0.38369584950063651</v>
      </c>
      <c r="F135" s="11">
        <f t="shared" si="11"/>
        <v>0.37053077480282909</v>
      </c>
      <c r="G135" s="13">
        <f t="shared" si="12"/>
        <v>5.2349245053706639E-2</v>
      </c>
    </row>
    <row r="136" spans="1:7" x14ac:dyDescent="0.2">
      <c r="A136" s="5">
        <f t="shared" si="13"/>
        <v>138</v>
      </c>
      <c r="B136" s="11">
        <f t="shared" si="7"/>
        <v>0.53355679269490142</v>
      </c>
      <c r="C136" s="12">
        <f t="shared" si="8"/>
        <v>-0.39650996958953061</v>
      </c>
      <c r="D136" s="12">
        <f t="shared" si="9"/>
        <v>0.35701918022282708</v>
      </c>
      <c r="E136" s="11">
        <f t="shared" si="10"/>
        <v>-0.39639344990964198</v>
      </c>
      <c r="F136" s="11">
        <f t="shared" si="11"/>
        <v>0.35691426543181504</v>
      </c>
      <c r="G136" s="13">
        <f t="shared" si="12"/>
        <v>0.15679269490143088</v>
      </c>
    </row>
    <row r="137" spans="1:7" x14ac:dyDescent="0.2">
      <c r="A137" s="5">
        <f t="shared" si="13"/>
        <v>140</v>
      </c>
      <c r="B137" s="11">
        <f t="shared" si="7"/>
        <v>0.53366047226650037</v>
      </c>
      <c r="C137" s="12">
        <f t="shared" si="8"/>
        <v>-0.40880763929200203</v>
      </c>
      <c r="D137" s="12">
        <f t="shared" si="9"/>
        <v>0.34303033935237359</v>
      </c>
      <c r="E137" s="11">
        <f t="shared" si="10"/>
        <v>-0.40860810595966279</v>
      </c>
      <c r="F137" s="11">
        <f t="shared" si="11"/>
        <v>0.34286291100680016</v>
      </c>
      <c r="G137" s="13">
        <f t="shared" si="12"/>
        <v>0.2604722665003889</v>
      </c>
    </row>
    <row r="138" spans="1:7" x14ac:dyDescent="0.2">
      <c r="A138" s="5">
        <f t="shared" si="13"/>
        <v>142</v>
      </c>
      <c r="B138" s="11">
        <f t="shared" si="7"/>
        <v>0.53376288284339946</v>
      </c>
      <c r="C138" s="12">
        <f t="shared" si="8"/>
        <v>-0.4206108915567236</v>
      </c>
      <c r="D138" s="12">
        <f t="shared" si="9"/>
        <v>0.32861724392544389</v>
      </c>
      <c r="E138" s="11">
        <f t="shared" si="10"/>
        <v>-0.42032493597382548</v>
      </c>
      <c r="F138" s="11">
        <f t="shared" si="11"/>
        <v>0.32839383093870617</v>
      </c>
      <c r="G138" s="13">
        <f t="shared" si="12"/>
        <v>0.36288284339947019</v>
      </c>
    </row>
    <row r="139" spans="1:7" x14ac:dyDescent="0.2">
      <c r="A139" s="5">
        <f t="shared" si="13"/>
        <v>144</v>
      </c>
      <c r="B139" s="11">
        <f t="shared" si="7"/>
        <v>0.53386352549156235</v>
      </c>
      <c r="C139" s="12">
        <f t="shared" si="8"/>
        <v>-0.43190466479959688</v>
      </c>
      <c r="D139" s="12">
        <f t="shared" si="9"/>
        <v>0.31379710702080721</v>
      </c>
      <c r="E139" s="11">
        <f t="shared" si="10"/>
        <v>-0.43152966479959692</v>
      </c>
      <c r="F139" s="11">
        <f t="shared" si="11"/>
        <v>0.31352465357280523</v>
      </c>
      <c r="G139" s="13">
        <f t="shared" si="12"/>
        <v>0.46352549156236655</v>
      </c>
    </row>
    <row r="140" spans="1:7" x14ac:dyDescent="0.2">
      <c r="A140" s="5">
        <f t="shared" si="13"/>
        <v>146</v>
      </c>
      <c r="B140" s="11">
        <f t="shared" si="7"/>
        <v>0.53396190989012382</v>
      </c>
      <c r="C140" s="12">
        <f t="shared" si="8"/>
        <v>-0.44267448561216211</v>
      </c>
      <c r="D140" s="12">
        <f t="shared" si="9"/>
        <v>0.29858771073424367</v>
      </c>
      <c r="E140" s="11">
        <f t="shared" si="10"/>
        <v>-0.44220864120085918</v>
      </c>
      <c r="F140" s="11">
        <f t="shared" si="11"/>
        <v>0.29827349471129638</v>
      </c>
      <c r="G140" s="13">
        <f t="shared" si="12"/>
        <v>0.56190989012383508</v>
      </c>
    </row>
    <row r="141" spans="1:7" x14ac:dyDescent="0.2">
      <c r="A141" s="5">
        <f t="shared" si="13"/>
        <v>148</v>
      </c>
      <c r="B141" s="11">
        <f t="shared" si="7"/>
        <v>0.53405755672018351</v>
      </c>
      <c r="C141" s="12">
        <f t="shared" si="8"/>
        <v>-0.45290649421450407</v>
      </c>
      <c r="D141" s="12">
        <f t="shared" si="9"/>
        <v>0.28300738751534277</v>
      </c>
      <c r="E141" s="11">
        <f t="shared" si="10"/>
        <v>-0.45234885448983758</v>
      </c>
      <c r="F141" s="11">
        <f t="shared" si="11"/>
        <v>0.28265893554199151</v>
      </c>
      <c r="G141" s="13">
        <f t="shared" si="12"/>
        <v>0.65755672018352751</v>
      </c>
    </row>
    <row r="142" spans="1:7" x14ac:dyDescent="0.2">
      <c r="A142" s="5">
        <f t="shared" si="13"/>
        <v>150</v>
      </c>
      <c r="B142" s="11">
        <f t="shared" si="7"/>
        <v>0.5341499999999999</v>
      </c>
      <c r="C142" s="12">
        <f t="shared" si="8"/>
        <v>-0.46258746943145784</v>
      </c>
      <c r="D142" s="12">
        <f t="shared" si="9"/>
        <v>0.2670749999999999</v>
      </c>
      <c r="E142" s="11">
        <f t="shared" si="10"/>
        <v>-0.46193795037861957</v>
      </c>
      <c r="F142" s="11">
        <f t="shared" si="11"/>
        <v>0.26669999999999994</v>
      </c>
      <c r="G142" s="13">
        <f t="shared" si="12"/>
        <v>0.7499999999999174</v>
      </c>
    </row>
    <row r="143" spans="1:7" x14ac:dyDescent="0.2">
      <c r="A143" s="5">
        <f t="shared" si="13"/>
        <v>152</v>
      </c>
      <c r="B143" s="11">
        <f t="shared" si="7"/>
        <v>0.53423878935520619</v>
      </c>
      <c r="C143" s="12">
        <f t="shared" si="8"/>
        <v>-0.47170485307304666</v>
      </c>
      <c r="D143" s="12">
        <f t="shared" si="9"/>
        <v>0.25080991933943092</v>
      </c>
      <c r="E143" s="11">
        <f t="shared" si="10"/>
        <v>-0.47096424603095166</v>
      </c>
      <c r="F143" s="11">
        <f t="shared" si="11"/>
        <v>0.2504161315899941</v>
      </c>
      <c r="G143" s="13">
        <f t="shared" si="12"/>
        <v>0.83878935520620423</v>
      </c>
    </row>
    <row r="144" spans="1:7" x14ac:dyDescent="0.2">
      <c r="A144" s="5">
        <f t="shared" si="13"/>
        <v>154</v>
      </c>
      <c r="B144" s="11">
        <f t="shared" si="7"/>
        <v>0.53432349221298858</v>
      </c>
      <c r="C144" s="12">
        <f t="shared" si="8"/>
        <v>-0.48024677359881346</v>
      </c>
      <c r="D144" s="12">
        <f t="shared" si="9"/>
        <v>0.23423200203775241</v>
      </c>
      <c r="E144" s="11">
        <f t="shared" si="10"/>
        <v>-0.47941674429597569</v>
      </c>
      <c r="F144" s="11">
        <f t="shared" si="11"/>
        <v>0.23382716969729384</v>
      </c>
      <c r="G144" s="13">
        <f t="shared" si="12"/>
        <v>0.92349221298859696</v>
      </c>
    </row>
    <row r="145" spans="1:7" x14ac:dyDescent="0.2">
      <c r="A145" s="5">
        <f t="shared" si="13"/>
        <v>156</v>
      </c>
      <c r="B145" s="11">
        <f t="shared" si="7"/>
        <v>0.53440369590953829</v>
      </c>
      <c r="C145" s="12">
        <f t="shared" si="8"/>
        <v>-0.48820206894557638</v>
      </c>
      <c r="D145" s="12">
        <f t="shared" si="9"/>
        <v>0.21736156532154646</v>
      </c>
      <c r="E145" s="11">
        <f t="shared" si="10"/>
        <v>-0.48728514710656323</v>
      </c>
      <c r="F145" s="11">
        <f t="shared" si="11"/>
        <v>0.21695332541663195</v>
      </c>
      <c r="G145" s="13">
        <f t="shared" si="12"/>
        <v>1.0036959095383047</v>
      </c>
    </row>
    <row r="146" spans="1:7" x14ac:dyDescent="0.2">
      <c r="A146" s="5">
        <f t="shared" si="13"/>
        <v>158</v>
      </c>
      <c r="B146" s="11">
        <f t="shared" si="7"/>
        <v>0.53447900970050799</v>
      </c>
      <c r="C146" s="12">
        <f t="shared" si="8"/>
        <v>-0.49556030839915632</v>
      </c>
      <c r="D146" s="12">
        <f t="shared" si="9"/>
        <v>0.2002193610762176</v>
      </c>
      <c r="E146" s="11">
        <f t="shared" si="10"/>
        <v>-0.49455986802592433</v>
      </c>
      <c r="F146" s="11">
        <f t="shared" si="11"/>
        <v>0.19981515692804758</v>
      </c>
      <c r="G146" s="13">
        <f t="shared" si="12"/>
        <v>1.0790097005080046</v>
      </c>
    </row>
    <row r="147" spans="1:7" x14ac:dyDescent="0.2">
      <c r="A147" s="5">
        <f t="shared" si="13"/>
        <v>160</v>
      </c>
      <c r="B147" s="11">
        <f t="shared" si="7"/>
        <v>0.5345490666646785</v>
      </c>
      <c r="C147" s="12">
        <f t="shared" si="8"/>
        <v>-0.50231181339279296</v>
      </c>
      <c r="D147" s="12">
        <f t="shared" si="9"/>
        <v>0.18282654839525586</v>
      </c>
      <c r="E147" s="11">
        <f t="shared" si="10"/>
        <v>-0.50123204392720344</v>
      </c>
      <c r="F147" s="11">
        <f t="shared" si="11"/>
        <v>0.18243354444991178</v>
      </c>
      <c r="G147" s="13">
        <f t="shared" si="12"/>
        <v>1.1490666646785108</v>
      </c>
    </row>
    <row r="148" spans="1:7" x14ac:dyDescent="0.2">
      <c r="A148" s="5">
        <f t="shared" si="13"/>
        <v>162</v>
      </c>
      <c r="B148" s="11">
        <f t="shared" si="7"/>
        <v>0.53461352549156238</v>
      </c>
      <c r="C148" s="12">
        <f t="shared" si="8"/>
        <v>-0.50844767711827554</v>
      </c>
      <c r="D148" s="12">
        <f t="shared" si="9"/>
        <v>0.165204664799597</v>
      </c>
      <c r="E148" s="11">
        <f t="shared" si="10"/>
        <v>-0.50729354579183483</v>
      </c>
      <c r="F148" s="11">
        <f t="shared" si="11"/>
        <v>0.16482966479959699</v>
      </c>
      <c r="G148" s="13">
        <f t="shared" si="12"/>
        <v>1.213525491562506</v>
      </c>
    </row>
    <row r="149" spans="1:7" x14ac:dyDescent="0.2">
      <c r="A149" s="5">
        <f t="shared" si="13"/>
        <v>164</v>
      </c>
      <c r="B149" s="11">
        <f t="shared" si="7"/>
        <v>0.53467207214423462</v>
      </c>
      <c r="C149" s="12">
        <f t="shared" si="8"/>
        <v>-0.51395978284022215</v>
      </c>
      <c r="D149" s="12">
        <f t="shared" si="9"/>
        <v>0.14737559619503268</v>
      </c>
      <c r="E149" s="11">
        <f t="shared" si="10"/>
        <v>-0.51273698861349926</v>
      </c>
      <c r="F149" s="11">
        <f t="shared" si="11"/>
        <v>0.14702496559278738</v>
      </c>
      <c r="G149" s="13">
        <f t="shared" si="12"/>
        <v>1.2720721442346372</v>
      </c>
    </row>
    <row r="150" spans="1:7" x14ac:dyDescent="0.2">
      <c r="A150" s="5">
        <f t="shared" si="13"/>
        <v>166</v>
      </c>
      <c r="B150" s="11">
        <f t="shared" si="7"/>
        <v>0.53472442138928844</v>
      </c>
      <c r="C150" s="12">
        <f t="shared" si="8"/>
        <v>-0.51884082080943161</v>
      </c>
      <c r="D150" s="12">
        <f t="shared" si="9"/>
        <v>0.12936154564593216</v>
      </c>
      <c r="E150" s="11">
        <f t="shared" si="10"/>
        <v>-0.51755574039561647</v>
      </c>
      <c r="F150" s="11">
        <f t="shared" si="11"/>
        <v>0.12904113911286277</v>
      </c>
      <c r="G150" s="13">
        <f t="shared" si="12"/>
        <v>1.3244213892884549</v>
      </c>
    </row>
    <row r="151" spans="1:7" x14ac:dyDescent="0.2">
      <c r="A151" s="5">
        <f t="shared" si="13"/>
        <v>168</v>
      </c>
      <c r="B151" s="11">
        <f t="shared" si="7"/>
        <v>0.53477031818646392</v>
      </c>
      <c r="C151" s="12">
        <f t="shared" si="8"/>
        <v>-0.5230843036777435</v>
      </c>
      <c r="D151" s="12">
        <f t="shared" si="9"/>
        <v>0.11118500105329886</v>
      </c>
      <c r="E151" s="11">
        <f t="shared" si="10"/>
        <v>-0.52174393023141197</v>
      </c>
      <c r="F151" s="11">
        <f t="shared" si="11"/>
        <v>0.11090009588219281</v>
      </c>
      <c r="G151" s="13">
        <f t="shared" si="12"/>
        <v>1.3703181864638259</v>
      </c>
    </row>
    <row r="152" spans="1:7" x14ac:dyDescent="0.2">
      <c r="A152" s="5">
        <f t="shared" si="13"/>
        <v>170</v>
      </c>
      <c r="B152" s="11">
        <f t="shared" si="7"/>
        <v>0.53480953893117877</v>
      </c>
      <c r="C152" s="12">
        <f t="shared" si="8"/>
        <v>-0.5266845803243092</v>
      </c>
      <c r="D152" s="12">
        <f t="shared" si="9"/>
        <v>9.2868701834290399E-2</v>
      </c>
      <c r="E152" s="11">
        <f t="shared" si="10"/>
        <v>-0.52529645545671177</v>
      </c>
      <c r="F152" s="11">
        <f t="shared" si="11"/>
        <v>9.2623937967540607E-2</v>
      </c>
      <c r="G152" s="13">
        <f t="shared" si="12"/>
        <v>1.4095389311787887</v>
      </c>
    </row>
    <row r="153" spans="1:7" x14ac:dyDescent="0.2">
      <c r="A153" s="5">
        <f t="shared" si="13"/>
        <v>172</v>
      </c>
      <c r="B153" s="11">
        <f t="shared" si="7"/>
        <v>0.53484189254390746</v>
      </c>
      <c r="C153" s="12">
        <f t="shared" si="8"/>
        <v>-0.52963684801154176</v>
      </c>
      <c r="D153" s="12">
        <f t="shared" si="9"/>
        <v>7.443560470868564E-2</v>
      </c>
      <c r="E153" s="11">
        <f t="shared" si="10"/>
        <v>-0.52820898786675363</v>
      </c>
      <c r="F153" s="11">
        <f t="shared" si="11"/>
        <v>7.4234932052098843E-2</v>
      </c>
      <c r="G153" s="13">
        <f t="shared" si="12"/>
        <v>1.4418925439073638</v>
      </c>
    </row>
    <row r="154" spans="1:7" x14ac:dyDescent="0.2">
      <c r="A154" s="5">
        <f t="shared" si="13"/>
        <v>174</v>
      </c>
      <c r="B154" s="11">
        <f t="shared" si="7"/>
        <v>0.53486722140110077</v>
      </c>
      <c r="C154" s="12">
        <f t="shared" si="8"/>
        <v>-0.53193716279818459</v>
      </c>
      <c r="D154" s="12">
        <f t="shared" si="9"/>
        <v>5.5908848705296978E-2</v>
      </c>
      <c r="E154" s="11">
        <f t="shared" si="10"/>
        <v>-0.53047797898943694</v>
      </c>
      <c r="F154" s="11">
        <f t="shared" si="11"/>
        <v>5.5755482306966503E-2</v>
      </c>
      <c r="G154" s="13">
        <f t="shared" si="12"/>
        <v>1.4672214011007823</v>
      </c>
    </row>
    <row r="155" spans="1:7" x14ac:dyDescent="0.2">
      <c r="A155" s="5">
        <f t="shared" si="13"/>
        <v>176</v>
      </c>
      <c r="B155" s="11">
        <f t="shared" si="7"/>
        <v>0.53488540210311231</v>
      </c>
      <c r="C155" s="12">
        <f t="shared" si="8"/>
        <v>-0.53358244814683542</v>
      </c>
      <c r="D155" s="12">
        <f t="shared" si="9"/>
        <v>3.7311719507921774E-2</v>
      </c>
      <c r="E155" s="11">
        <f t="shared" si="10"/>
        <v>-0.53210066440859016</v>
      </c>
      <c r="F155" s="11">
        <f t="shared" si="11"/>
        <v>3.7208103095116553E-2</v>
      </c>
      <c r="G155" s="13">
        <f t="shared" si="12"/>
        <v>1.485402103112432</v>
      </c>
    </row>
    <row r="156" spans="1:7" x14ac:dyDescent="0.2">
      <c r="A156" s="5">
        <f t="shared" si="13"/>
        <v>178</v>
      </c>
      <c r="B156" s="11">
        <f t="shared" si="7"/>
        <v>0.53489634607538972</v>
      </c>
      <c r="C156" s="12">
        <f t="shared" si="8"/>
        <v>-0.53457050167377618</v>
      </c>
      <c r="D156" s="12">
        <f t="shared" si="9"/>
        <v>1.8667613266037972E-2</v>
      </c>
      <c r="E156" s="11">
        <f t="shared" si="10"/>
        <v>-0.53307506713198571</v>
      </c>
      <c r="F156" s="11">
        <f t="shared" si="11"/>
        <v>1.861539154111411E-2</v>
      </c>
      <c r="G156" s="13">
        <f t="shared" si="12"/>
        <v>1.4963460753896207</v>
      </c>
    </row>
    <row r="157" spans="1:7" x14ac:dyDescent="0.2">
      <c r="A157" s="5">
        <f t="shared" si="13"/>
        <v>180</v>
      </c>
      <c r="B157" s="11">
        <f t="shared" si="7"/>
        <v>0.53490000000000004</v>
      </c>
      <c r="C157" s="12">
        <f t="shared" si="8"/>
        <v>-0.53490000000000004</v>
      </c>
      <c r="D157" s="12">
        <f t="shared" si="9"/>
        <v>6.5533190853062086E-17</v>
      </c>
      <c r="E157" s="11">
        <f t="shared" si="10"/>
        <v>-0.53339999999999999</v>
      </c>
      <c r="F157" s="11">
        <f t="shared" si="11"/>
        <v>6.5349418584825787E-17</v>
      </c>
      <c r="G157" s="13">
        <f t="shared" si="12"/>
        <v>1.5000000000000568</v>
      </c>
    </row>
    <row r="158" spans="1:7" x14ac:dyDescent="0.2">
      <c r="A158" s="5">
        <f t="shared" si="13"/>
        <v>182</v>
      </c>
      <c r="B158" s="11">
        <f t="shared" si="7"/>
        <v>0.53489634607538972</v>
      </c>
      <c r="C158" s="12">
        <f t="shared" si="8"/>
        <v>-0.53457050167377618</v>
      </c>
      <c r="D158" s="12">
        <f t="shared" si="9"/>
        <v>-1.8667613266037844E-2</v>
      </c>
      <c r="E158" s="11">
        <f t="shared" si="10"/>
        <v>-0.53307506713198571</v>
      </c>
      <c r="F158" s="11">
        <f t="shared" si="11"/>
        <v>-1.8615391541113979E-2</v>
      </c>
      <c r="G158" s="13">
        <f t="shared" si="12"/>
        <v>1.4963460753896207</v>
      </c>
    </row>
    <row r="159" spans="1:7" x14ac:dyDescent="0.2">
      <c r="A159" s="5">
        <f t="shared" si="13"/>
        <v>184</v>
      </c>
      <c r="B159" s="11">
        <f t="shared" si="7"/>
        <v>0.53488540210311231</v>
      </c>
      <c r="C159" s="12">
        <f t="shared" si="8"/>
        <v>-0.53358244814683542</v>
      </c>
      <c r="D159" s="12">
        <f t="shared" si="9"/>
        <v>-3.7311719507921642E-2</v>
      </c>
      <c r="E159" s="11">
        <f t="shared" si="10"/>
        <v>-0.53210066440859016</v>
      </c>
      <c r="F159" s="11">
        <f t="shared" si="11"/>
        <v>-3.7208103095116421E-2</v>
      </c>
      <c r="G159" s="13">
        <f t="shared" si="12"/>
        <v>1.485402103112432</v>
      </c>
    </row>
    <row r="160" spans="1:7" x14ac:dyDescent="0.2">
      <c r="A160" s="5">
        <f t="shared" si="13"/>
        <v>186</v>
      </c>
      <c r="B160" s="11">
        <f t="shared" si="7"/>
        <v>0.53486722140110077</v>
      </c>
      <c r="C160" s="12">
        <f t="shared" si="8"/>
        <v>-0.53193716279818459</v>
      </c>
      <c r="D160" s="12">
        <f t="shared" si="9"/>
        <v>-5.5908848705296853E-2</v>
      </c>
      <c r="E160" s="11">
        <f t="shared" si="10"/>
        <v>-0.53047797898943694</v>
      </c>
      <c r="F160" s="11">
        <f t="shared" si="11"/>
        <v>-5.5755482306966378E-2</v>
      </c>
      <c r="G160" s="13">
        <f t="shared" si="12"/>
        <v>1.4672214011008933</v>
      </c>
    </row>
    <row r="161" spans="1:7" x14ac:dyDescent="0.2">
      <c r="A161" s="5">
        <f t="shared" si="13"/>
        <v>188</v>
      </c>
      <c r="B161" s="11">
        <f t="shared" si="7"/>
        <v>0.53484189254390746</v>
      </c>
      <c r="C161" s="12">
        <f t="shared" si="8"/>
        <v>-0.52963684801154165</v>
      </c>
      <c r="D161" s="12">
        <f t="shared" si="9"/>
        <v>-7.4435604708685751E-2</v>
      </c>
      <c r="E161" s="11">
        <f t="shared" si="10"/>
        <v>-0.52820898786675352</v>
      </c>
      <c r="F161" s="11">
        <f t="shared" si="11"/>
        <v>-7.4234932052098954E-2</v>
      </c>
      <c r="G161" s="13">
        <f t="shared" si="12"/>
        <v>1.4418925439074748</v>
      </c>
    </row>
    <row r="162" spans="1:7" x14ac:dyDescent="0.2">
      <c r="A162" s="5">
        <f t="shared" si="13"/>
        <v>190</v>
      </c>
      <c r="B162" s="11">
        <f t="shared" si="7"/>
        <v>0.53480953893117877</v>
      </c>
      <c r="C162" s="12">
        <f t="shared" si="8"/>
        <v>-0.5266845803243092</v>
      </c>
      <c r="D162" s="12">
        <f t="shared" si="9"/>
        <v>-9.2868701834290496E-2</v>
      </c>
      <c r="E162" s="11">
        <f t="shared" si="10"/>
        <v>-0.52529645545671177</v>
      </c>
      <c r="F162" s="11">
        <f t="shared" si="11"/>
        <v>-9.2623937967540704E-2</v>
      </c>
      <c r="G162" s="13">
        <f t="shared" si="12"/>
        <v>1.4095389311788997</v>
      </c>
    </row>
    <row r="163" spans="1:7" x14ac:dyDescent="0.2">
      <c r="A163" s="5">
        <f t="shared" si="13"/>
        <v>192</v>
      </c>
      <c r="B163" s="11">
        <f t="shared" si="7"/>
        <v>0.53477031818646392</v>
      </c>
      <c r="C163" s="12">
        <f t="shared" si="8"/>
        <v>-0.5230843036777435</v>
      </c>
      <c r="D163" s="12">
        <f t="shared" si="9"/>
        <v>-0.11118500105329897</v>
      </c>
      <c r="E163" s="11">
        <f t="shared" si="10"/>
        <v>-0.52174393023141186</v>
      </c>
      <c r="F163" s="11">
        <f t="shared" si="11"/>
        <v>-0.11090009588219292</v>
      </c>
      <c r="G163" s="13">
        <f t="shared" si="12"/>
        <v>1.3703181864639369</v>
      </c>
    </row>
    <row r="164" spans="1:7" x14ac:dyDescent="0.2">
      <c r="A164" s="5">
        <f t="shared" si="13"/>
        <v>194</v>
      </c>
      <c r="B164" s="11">
        <f t="shared" si="7"/>
        <v>0.53472442138928844</v>
      </c>
      <c r="C164" s="12">
        <f t="shared" si="8"/>
        <v>-0.51884082080943161</v>
      </c>
      <c r="D164" s="12">
        <f t="shared" si="9"/>
        <v>-0.12936154564593205</v>
      </c>
      <c r="E164" s="11">
        <f t="shared" si="10"/>
        <v>-0.51755574039561647</v>
      </c>
      <c r="F164" s="11">
        <f t="shared" si="11"/>
        <v>-0.12904113911286264</v>
      </c>
      <c r="G164" s="13">
        <f t="shared" si="12"/>
        <v>1.3244213892885659</v>
      </c>
    </row>
    <row r="165" spans="1:7" x14ac:dyDescent="0.2">
      <c r="A165" s="5">
        <f t="shared" si="13"/>
        <v>196</v>
      </c>
      <c r="B165" s="11">
        <f t="shared" si="7"/>
        <v>0.53467207214423462</v>
      </c>
      <c r="C165" s="12">
        <f t="shared" si="8"/>
        <v>-0.51395978284022215</v>
      </c>
      <c r="D165" s="12">
        <f t="shared" si="9"/>
        <v>-0.14737559619503254</v>
      </c>
      <c r="E165" s="11">
        <f t="shared" si="10"/>
        <v>-0.51273698861349926</v>
      </c>
      <c r="F165" s="11">
        <f t="shared" si="11"/>
        <v>-0.14702496559278727</v>
      </c>
      <c r="G165" s="13">
        <f t="shared" si="12"/>
        <v>1.2720721442346372</v>
      </c>
    </row>
    <row r="166" spans="1:7" x14ac:dyDescent="0.2">
      <c r="A166" s="5">
        <f t="shared" si="13"/>
        <v>198</v>
      </c>
      <c r="B166" s="11">
        <f t="shared" si="7"/>
        <v>0.53461352549156238</v>
      </c>
      <c r="C166" s="12">
        <f t="shared" si="8"/>
        <v>-0.50844767711827565</v>
      </c>
      <c r="D166" s="12">
        <f t="shared" si="9"/>
        <v>-0.16520466479959686</v>
      </c>
      <c r="E166" s="11">
        <f t="shared" si="10"/>
        <v>-0.50729354579183494</v>
      </c>
      <c r="F166" s="11">
        <f t="shared" si="11"/>
        <v>-0.16482966479959688</v>
      </c>
      <c r="G166" s="13">
        <f t="shared" si="12"/>
        <v>1.213525491562395</v>
      </c>
    </row>
    <row r="167" spans="1:7" x14ac:dyDescent="0.2">
      <c r="A167" s="5">
        <f t="shared" si="13"/>
        <v>200</v>
      </c>
      <c r="B167" s="11">
        <f t="shared" si="7"/>
        <v>0.5345490666646785</v>
      </c>
      <c r="C167" s="12">
        <f t="shared" si="8"/>
        <v>-0.50231181339279296</v>
      </c>
      <c r="D167" s="12">
        <f t="shared" si="9"/>
        <v>-0.18282654839525575</v>
      </c>
      <c r="E167" s="11">
        <f t="shared" si="10"/>
        <v>-0.50123204392720355</v>
      </c>
      <c r="F167" s="11">
        <f t="shared" si="11"/>
        <v>-0.18243354444991167</v>
      </c>
      <c r="G167" s="13">
        <f t="shared" si="12"/>
        <v>1.1490666646785108</v>
      </c>
    </row>
    <row r="168" spans="1:7" x14ac:dyDescent="0.2">
      <c r="A168" s="5">
        <f t="shared" si="13"/>
        <v>202</v>
      </c>
      <c r="B168" s="11">
        <f t="shared" si="7"/>
        <v>0.53447900970050799</v>
      </c>
      <c r="C168" s="12">
        <f t="shared" si="8"/>
        <v>-0.49556030839915638</v>
      </c>
      <c r="D168" s="12">
        <f t="shared" si="9"/>
        <v>-0.20021936107621749</v>
      </c>
      <c r="E168" s="11">
        <f t="shared" si="10"/>
        <v>-0.49455986802592439</v>
      </c>
      <c r="F168" s="11">
        <f t="shared" si="11"/>
        <v>-0.19981515692804747</v>
      </c>
      <c r="G168" s="13">
        <f t="shared" si="12"/>
        <v>1.0790097005080046</v>
      </c>
    </row>
    <row r="169" spans="1:7" x14ac:dyDescent="0.2">
      <c r="A169" s="5">
        <f t="shared" si="13"/>
        <v>204</v>
      </c>
      <c r="B169" s="11">
        <f t="shared" si="7"/>
        <v>0.53440369590953829</v>
      </c>
      <c r="C169" s="12">
        <f t="shared" si="8"/>
        <v>-0.48820206894557644</v>
      </c>
      <c r="D169" s="12">
        <f t="shared" si="9"/>
        <v>-0.21736156532154635</v>
      </c>
      <c r="E169" s="11">
        <f t="shared" si="10"/>
        <v>-0.48728514710656329</v>
      </c>
      <c r="F169" s="11">
        <f t="shared" si="11"/>
        <v>-0.21695332541663181</v>
      </c>
      <c r="G169" s="13">
        <f t="shared" si="12"/>
        <v>1.0036959095383047</v>
      </c>
    </row>
    <row r="170" spans="1:7" x14ac:dyDescent="0.2">
      <c r="A170" s="5">
        <f t="shared" si="13"/>
        <v>206</v>
      </c>
      <c r="B170" s="11">
        <f t="shared" si="7"/>
        <v>0.53432349221298858</v>
      </c>
      <c r="C170" s="12">
        <f t="shared" si="8"/>
        <v>-0.4802467735988134</v>
      </c>
      <c r="D170" s="12">
        <f t="shared" si="9"/>
        <v>-0.23423200203775252</v>
      </c>
      <c r="E170" s="11">
        <f t="shared" si="10"/>
        <v>-0.47941674429597564</v>
      </c>
      <c r="F170" s="11">
        <f t="shared" si="11"/>
        <v>-0.23382716969729392</v>
      </c>
      <c r="G170" s="13">
        <f t="shared" si="12"/>
        <v>0.92349221298859696</v>
      </c>
    </row>
    <row r="171" spans="1:7" x14ac:dyDescent="0.2">
      <c r="A171" s="5">
        <f t="shared" si="13"/>
        <v>208</v>
      </c>
      <c r="B171" s="11">
        <f t="shared" si="7"/>
        <v>0.53423878935520619</v>
      </c>
      <c r="C171" s="12">
        <f t="shared" si="8"/>
        <v>-0.4717048530730466</v>
      </c>
      <c r="D171" s="12">
        <f t="shared" si="9"/>
        <v>-0.25080991933943103</v>
      </c>
      <c r="E171" s="11">
        <f t="shared" si="10"/>
        <v>-0.47096424603095161</v>
      </c>
      <c r="F171" s="11">
        <f t="shared" si="11"/>
        <v>-0.25041613158999415</v>
      </c>
      <c r="G171" s="13">
        <f t="shared" si="12"/>
        <v>0.83878935520620423</v>
      </c>
    </row>
    <row r="172" spans="1:7" x14ac:dyDescent="0.2">
      <c r="A172" s="5">
        <f t="shared" si="13"/>
        <v>210</v>
      </c>
      <c r="B172" s="11">
        <f t="shared" si="7"/>
        <v>0.5341499999999999</v>
      </c>
      <c r="C172" s="12">
        <f t="shared" si="8"/>
        <v>-0.46258746943145779</v>
      </c>
      <c r="D172" s="12">
        <f t="shared" si="9"/>
        <v>-0.26707500000000001</v>
      </c>
      <c r="E172" s="11">
        <f t="shared" si="10"/>
        <v>-0.46193795037861951</v>
      </c>
      <c r="F172" s="11">
        <f t="shared" si="11"/>
        <v>-0.26670000000000005</v>
      </c>
      <c r="G172" s="13">
        <f t="shared" si="12"/>
        <v>0.7499999999999174</v>
      </c>
    </row>
    <row r="173" spans="1:7" x14ac:dyDescent="0.2">
      <c r="A173" s="5">
        <f t="shared" si="13"/>
        <v>212</v>
      </c>
      <c r="B173" s="11">
        <f t="shared" si="7"/>
        <v>0.53405755672018351</v>
      </c>
      <c r="C173" s="12">
        <f t="shared" si="8"/>
        <v>-0.45290649421450413</v>
      </c>
      <c r="D173" s="12">
        <f t="shared" si="9"/>
        <v>-0.28300738751534266</v>
      </c>
      <c r="E173" s="11">
        <f t="shared" si="10"/>
        <v>-0.45234885448983764</v>
      </c>
      <c r="F173" s="11">
        <f t="shared" si="11"/>
        <v>-0.28265893554199145</v>
      </c>
      <c r="G173" s="13">
        <f t="shared" si="12"/>
        <v>0.65755672018352751</v>
      </c>
    </row>
    <row r="174" spans="1:7" x14ac:dyDescent="0.2">
      <c r="A174" s="5">
        <f t="shared" si="13"/>
        <v>214</v>
      </c>
      <c r="B174" s="11">
        <f t="shared" si="7"/>
        <v>0.53396190989012382</v>
      </c>
      <c r="C174" s="12">
        <f t="shared" si="8"/>
        <v>-0.44267448561216222</v>
      </c>
      <c r="D174" s="12">
        <f t="shared" si="9"/>
        <v>-0.29858771073424356</v>
      </c>
      <c r="E174" s="11">
        <f t="shared" si="10"/>
        <v>-0.44220864120085929</v>
      </c>
      <c r="F174" s="11">
        <f t="shared" si="11"/>
        <v>-0.29827349471129627</v>
      </c>
      <c r="G174" s="13">
        <f t="shared" si="12"/>
        <v>0.56190989012383508</v>
      </c>
    </row>
    <row r="175" spans="1:7" x14ac:dyDescent="0.2">
      <c r="A175" s="5">
        <f t="shared" si="13"/>
        <v>216</v>
      </c>
      <c r="B175" s="11">
        <f t="shared" si="7"/>
        <v>0.53386352549156235</v>
      </c>
      <c r="C175" s="12">
        <f t="shared" si="8"/>
        <v>-0.43190466479959699</v>
      </c>
      <c r="D175" s="12">
        <f t="shared" si="9"/>
        <v>-0.3137971070208071</v>
      </c>
      <c r="E175" s="11">
        <f t="shared" si="10"/>
        <v>-0.43152966479959703</v>
      </c>
      <c r="F175" s="11">
        <f t="shared" si="11"/>
        <v>-0.31352465357280512</v>
      </c>
      <c r="G175" s="13">
        <f t="shared" si="12"/>
        <v>0.46352549156247758</v>
      </c>
    </row>
    <row r="176" spans="1:7" x14ac:dyDescent="0.2">
      <c r="A176" s="5">
        <f t="shared" si="13"/>
        <v>218</v>
      </c>
      <c r="B176" s="11">
        <f t="shared" si="7"/>
        <v>0.53376288284339946</v>
      </c>
      <c r="C176" s="12">
        <f t="shared" si="8"/>
        <v>-0.42061089155672365</v>
      </c>
      <c r="D176" s="12">
        <f t="shared" si="9"/>
        <v>-0.32861724392544372</v>
      </c>
      <c r="E176" s="11">
        <f t="shared" si="10"/>
        <v>-0.42032493597382553</v>
      </c>
      <c r="F176" s="11">
        <f t="shared" si="11"/>
        <v>-0.32839383093870606</v>
      </c>
      <c r="G176" s="13">
        <f t="shared" si="12"/>
        <v>0.36288284339947019</v>
      </c>
    </row>
    <row r="177" spans="1:7" x14ac:dyDescent="0.2">
      <c r="A177" s="5">
        <f t="shared" si="13"/>
        <v>220</v>
      </c>
      <c r="B177" s="11">
        <f t="shared" si="7"/>
        <v>0.53366047226650037</v>
      </c>
      <c r="C177" s="12">
        <f t="shared" si="8"/>
        <v>-0.40880763929200209</v>
      </c>
      <c r="D177" s="12">
        <f t="shared" si="9"/>
        <v>-0.34303033935237343</v>
      </c>
      <c r="E177" s="11">
        <f t="shared" si="10"/>
        <v>-0.40860810595966285</v>
      </c>
      <c r="F177" s="11">
        <f t="shared" si="11"/>
        <v>-0.34286291100680005</v>
      </c>
      <c r="G177" s="13">
        <f t="shared" si="12"/>
        <v>0.26047226650027788</v>
      </c>
    </row>
    <row r="178" spans="1:7" x14ac:dyDescent="0.2">
      <c r="A178" s="5">
        <f t="shared" si="13"/>
        <v>222</v>
      </c>
      <c r="B178" s="11">
        <f t="shared" si="7"/>
        <v>0.53355679269490142</v>
      </c>
      <c r="C178" s="12">
        <f t="shared" si="8"/>
        <v>-0.39650996958953072</v>
      </c>
      <c r="D178" s="12">
        <f t="shared" si="9"/>
        <v>-0.35701918022282703</v>
      </c>
      <c r="E178" s="11">
        <f t="shared" si="10"/>
        <v>-0.39639344990964209</v>
      </c>
      <c r="F178" s="11">
        <f t="shared" si="11"/>
        <v>-0.35691426543181498</v>
      </c>
      <c r="G178" s="13">
        <f t="shared" si="12"/>
        <v>0.15679269490143088</v>
      </c>
    </row>
    <row r="179" spans="1:7" x14ac:dyDescent="0.2">
      <c r="A179" s="5">
        <f t="shared" si="13"/>
        <v>224</v>
      </c>
      <c r="B179" s="11">
        <f t="shared" si="7"/>
        <v>0.53345234924505369</v>
      </c>
      <c r="C179" s="12">
        <f t="shared" si="8"/>
        <v>-0.3837335063961213</v>
      </c>
      <c r="D179" s="12">
        <f t="shared" si="9"/>
        <v>-0.37056713964409294</v>
      </c>
      <c r="E179" s="11">
        <f t="shared" si="10"/>
        <v>-0.38369584950063645</v>
      </c>
      <c r="F179" s="11">
        <f t="shared" si="11"/>
        <v>-0.3705307748028292</v>
      </c>
      <c r="G179" s="13">
        <f t="shared" si="12"/>
        <v>5.2349245053706639E-2</v>
      </c>
    </row>
    <row r="180" spans="1:7" x14ac:dyDescent="0.2">
      <c r="A180" s="5">
        <f t="shared" si="13"/>
        <v>226</v>
      </c>
      <c r="B180" s="11">
        <f t="shared" si="7"/>
        <v>0.53334765075494628</v>
      </c>
      <c r="C180" s="12">
        <f t="shared" si="8"/>
        <v>-0.37049440996156535</v>
      </c>
      <c r="D180" s="12">
        <f t="shared" si="9"/>
        <v>-0.38365819260515172</v>
      </c>
      <c r="E180" s="11">
        <f t="shared" si="10"/>
        <v>-0.37053077480282914</v>
      </c>
      <c r="F180" s="11">
        <f t="shared" si="11"/>
        <v>-0.38369584950063651</v>
      </c>
      <c r="G180" s="13">
        <f t="shared" si="12"/>
        <v>-5.2349245053706639E-2</v>
      </c>
    </row>
    <row r="181" spans="1:7" x14ac:dyDescent="0.2">
      <c r="A181" s="5">
        <f t="shared" si="13"/>
        <v>228</v>
      </c>
      <c r="B181" s="11">
        <f t="shared" si="7"/>
        <v>0.53324320730509855</v>
      </c>
      <c r="C181" s="12">
        <f t="shared" si="8"/>
        <v>-0.35680935064080288</v>
      </c>
      <c r="D181" s="12">
        <f t="shared" si="9"/>
        <v>-0.39627693022975347</v>
      </c>
      <c r="E181" s="11">
        <f t="shared" si="10"/>
        <v>-0.35691426543181493</v>
      </c>
      <c r="F181" s="11">
        <f t="shared" si="11"/>
        <v>-0.39639344990964215</v>
      </c>
      <c r="G181" s="13">
        <f t="shared" si="12"/>
        <v>-0.15679269490143088</v>
      </c>
    </row>
    <row r="182" spans="1:7" x14ac:dyDescent="0.2">
      <c r="A182" s="5">
        <f t="shared" si="13"/>
        <v>230</v>
      </c>
      <c r="B182" s="11">
        <f t="shared" si="7"/>
        <v>0.5331395277334996</v>
      </c>
      <c r="C182" s="12">
        <f t="shared" si="8"/>
        <v>-0.34269548266122674</v>
      </c>
      <c r="D182" s="12">
        <f t="shared" si="9"/>
        <v>-0.40840857262732355</v>
      </c>
      <c r="E182" s="11">
        <f t="shared" si="10"/>
        <v>-0.34286291100680016</v>
      </c>
      <c r="F182" s="11">
        <f t="shared" si="11"/>
        <v>-0.40860810595966279</v>
      </c>
      <c r="G182" s="13">
        <f t="shared" si="12"/>
        <v>-0.2604722665003889</v>
      </c>
    </row>
    <row r="183" spans="1:7" x14ac:dyDescent="0.2">
      <c r="A183" s="5">
        <f t="shared" si="13"/>
        <v>232</v>
      </c>
      <c r="B183" s="11">
        <f t="shared" si="7"/>
        <v>0.53303711715660052</v>
      </c>
      <c r="C183" s="12">
        <f t="shared" si="8"/>
        <v>-0.32817041795196833</v>
      </c>
      <c r="D183" s="12">
        <f t="shared" si="9"/>
        <v>-0.42003898039092741</v>
      </c>
      <c r="E183" s="11">
        <f t="shared" si="10"/>
        <v>-0.328393830938706</v>
      </c>
      <c r="F183" s="11">
        <f t="shared" si="11"/>
        <v>-0.42032493597382559</v>
      </c>
      <c r="G183" s="13">
        <f t="shared" si="12"/>
        <v>-0.36288284339947019</v>
      </c>
    </row>
    <row r="184" spans="1:7" x14ac:dyDescent="0.2">
      <c r="A184" s="5">
        <f t="shared" si="13"/>
        <v>234</v>
      </c>
      <c r="B184" s="11">
        <f t="shared" si="7"/>
        <v>0.53293647450843751</v>
      </c>
      <c r="C184" s="12">
        <f t="shared" si="8"/>
        <v>-0.3132522001248032</v>
      </c>
      <c r="D184" s="12">
        <f t="shared" si="9"/>
        <v>-0.43115466479959685</v>
      </c>
      <c r="E184" s="11">
        <f t="shared" si="10"/>
        <v>-0.31352465357280523</v>
      </c>
      <c r="F184" s="11">
        <f t="shared" si="11"/>
        <v>-0.43152966479959692</v>
      </c>
      <c r="G184" s="13">
        <f t="shared" si="12"/>
        <v>-0.46352549156247758</v>
      </c>
    </row>
    <row r="185" spans="1:7" x14ac:dyDescent="0.2">
      <c r="A185" s="5">
        <f t="shared" si="13"/>
        <v>236</v>
      </c>
      <c r="B185" s="11">
        <f t="shared" si="7"/>
        <v>0.53283809010987615</v>
      </c>
      <c r="C185" s="12">
        <f t="shared" si="8"/>
        <v>-0.29795927868834893</v>
      </c>
      <c r="D185" s="12">
        <f t="shared" si="9"/>
        <v>-0.44174279678955636</v>
      </c>
      <c r="E185" s="11">
        <f t="shared" si="10"/>
        <v>-0.29827349471129622</v>
      </c>
      <c r="F185" s="11">
        <f t="shared" si="11"/>
        <v>-0.44220864120085929</v>
      </c>
      <c r="G185" s="13">
        <f t="shared" si="12"/>
        <v>-0.56190989012383508</v>
      </c>
    </row>
    <row r="186" spans="1:7" x14ac:dyDescent="0.2">
      <c r="A186" s="5">
        <f t="shared" si="13"/>
        <v>238</v>
      </c>
      <c r="B186" s="11">
        <f t="shared" si="7"/>
        <v>0.53274244327981635</v>
      </c>
      <c r="C186" s="12">
        <f t="shared" si="8"/>
        <v>-0.28231048356864025</v>
      </c>
      <c r="D186" s="12">
        <f t="shared" si="9"/>
        <v>-0.45179121476517098</v>
      </c>
      <c r="E186" s="11">
        <f t="shared" si="10"/>
        <v>-0.28265893554199156</v>
      </c>
      <c r="F186" s="11">
        <f t="shared" si="11"/>
        <v>-0.45234885448983758</v>
      </c>
      <c r="G186" s="13">
        <f t="shared" si="12"/>
        <v>-0.65755672018363853</v>
      </c>
    </row>
    <row r="187" spans="1:7" x14ac:dyDescent="0.2">
      <c r="A187" s="5">
        <f t="shared" si="13"/>
        <v>240</v>
      </c>
      <c r="B187" s="11">
        <f t="shared" si="7"/>
        <v>0.53264999999999996</v>
      </c>
      <c r="C187" s="12">
        <f t="shared" si="8"/>
        <v>-0.2663250000000002</v>
      </c>
      <c r="D187" s="12">
        <f t="shared" si="9"/>
        <v>-0.46128843132578107</v>
      </c>
      <c r="E187" s="11">
        <f t="shared" si="10"/>
        <v>-0.26670000000000021</v>
      </c>
      <c r="F187" s="11">
        <f t="shared" si="11"/>
        <v>-0.4619379503786194</v>
      </c>
      <c r="G187" s="13">
        <f t="shared" si="12"/>
        <v>-0.75000000000002842</v>
      </c>
    </row>
    <row r="188" spans="1:7" x14ac:dyDescent="0.2">
      <c r="A188" s="5">
        <f t="shared" si="13"/>
        <v>242</v>
      </c>
      <c r="B188" s="11">
        <f t="shared" si="7"/>
        <v>0.53256121064479389</v>
      </c>
      <c r="C188" s="12">
        <f t="shared" si="8"/>
        <v>-0.25002234384055733</v>
      </c>
      <c r="D188" s="12">
        <f t="shared" si="9"/>
        <v>-0.47022363898885672</v>
      </c>
      <c r="E188" s="11">
        <f t="shared" si="10"/>
        <v>-0.2504161315899941</v>
      </c>
      <c r="F188" s="11">
        <f t="shared" si="11"/>
        <v>-0.47096424603095166</v>
      </c>
      <c r="G188" s="13">
        <f t="shared" si="12"/>
        <v>-0.83878935520609321</v>
      </c>
    </row>
    <row r="189" spans="1:7" x14ac:dyDescent="0.2">
      <c r="A189" s="5">
        <f t="shared" si="13"/>
        <v>244</v>
      </c>
      <c r="B189" s="11">
        <f t="shared" si="7"/>
        <v>0.5324765077870115</v>
      </c>
      <c r="C189" s="12">
        <f t="shared" si="8"/>
        <v>-0.23342233735683551</v>
      </c>
      <c r="D189" s="12">
        <f t="shared" si="9"/>
        <v>-0.47858671499313787</v>
      </c>
      <c r="E189" s="11">
        <f t="shared" si="10"/>
        <v>-0.23382716969729406</v>
      </c>
      <c r="F189" s="11">
        <f t="shared" si="11"/>
        <v>-0.47941674429597558</v>
      </c>
      <c r="G189" s="13">
        <f t="shared" si="12"/>
        <v>-0.92349221298848594</v>
      </c>
    </row>
    <row r="190" spans="1:7" x14ac:dyDescent="0.2">
      <c r="A190" s="5">
        <f t="shared" si="13"/>
        <v>246</v>
      </c>
      <c r="B190" s="11">
        <f t="shared" si="7"/>
        <v>0.53239630409046168</v>
      </c>
      <c r="C190" s="12">
        <f t="shared" si="8"/>
        <v>-0.21654508551171725</v>
      </c>
      <c r="D190" s="12">
        <f t="shared" si="9"/>
        <v>-0.48636822526755019</v>
      </c>
      <c r="E190" s="11">
        <f t="shared" si="10"/>
        <v>-0.21695332541663176</v>
      </c>
      <c r="F190" s="11">
        <f t="shared" si="11"/>
        <v>-0.48728514710656334</v>
      </c>
      <c r="G190" s="13">
        <f t="shared" si="12"/>
        <v>-1.0036959095383047</v>
      </c>
    </row>
    <row r="191" spans="1:7" x14ac:dyDescent="0.2">
      <c r="A191" s="5">
        <f t="shared" si="13"/>
        <v>248</v>
      </c>
      <c r="B191" s="11">
        <f t="shared" si="7"/>
        <v>0.53232099029949198</v>
      </c>
      <c r="C191" s="12">
        <f t="shared" si="8"/>
        <v>-0.19941095277987758</v>
      </c>
      <c r="D191" s="12">
        <f t="shared" si="9"/>
        <v>-0.4935594276526924</v>
      </c>
      <c r="E191" s="11">
        <f t="shared" si="10"/>
        <v>-0.1998151569280476</v>
      </c>
      <c r="F191" s="11">
        <f t="shared" si="11"/>
        <v>-0.49455986802592433</v>
      </c>
      <c r="G191" s="13">
        <f t="shared" si="12"/>
        <v>-1.0790097005080046</v>
      </c>
    </row>
    <row r="192" spans="1:7" x14ac:dyDescent="0.2">
      <c r="A192" s="5">
        <f t="shared" si="13"/>
        <v>250</v>
      </c>
      <c r="B192" s="11">
        <f t="shared" si="7"/>
        <v>0.53225093333532147</v>
      </c>
      <c r="C192" s="12">
        <f t="shared" si="8"/>
        <v>-0.1820405405045675</v>
      </c>
      <c r="D192" s="12">
        <f t="shared" si="9"/>
        <v>-0.50015227446161403</v>
      </c>
      <c r="E192" s="11">
        <f t="shared" si="10"/>
        <v>-0.18243354444991161</v>
      </c>
      <c r="F192" s="11">
        <f t="shared" si="11"/>
        <v>-0.50123204392720355</v>
      </c>
      <c r="G192" s="13">
        <f t="shared" si="12"/>
        <v>-1.1490666646786218</v>
      </c>
    </row>
    <row r="193" spans="1:7" x14ac:dyDescent="0.2">
      <c r="A193" s="5">
        <f t="shared" si="13"/>
        <v>252</v>
      </c>
      <c r="B193" s="11">
        <f t="shared" si="7"/>
        <v>0.53218647450843759</v>
      </c>
      <c r="C193" s="12">
        <f t="shared" si="8"/>
        <v>-0.16445466479959703</v>
      </c>
      <c r="D193" s="12">
        <f t="shared" si="9"/>
        <v>-0.50613941446539423</v>
      </c>
      <c r="E193" s="11">
        <f t="shared" si="10"/>
        <v>-0.16482966479959701</v>
      </c>
      <c r="F193" s="11">
        <f t="shared" si="11"/>
        <v>-0.50729354579183483</v>
      </c>
      <c r="G193" s="13">
        <f t="shared" si="12"/>
        <v>-1.2135254915621729</v>
      </c>
    </row>
    <row r="194" spans="1:7" x14ac:dyDescent="0.2">
      <c r="A194" s="5">
        <f t="shared" si="13"/>
        <v>254</v>
      </c>
      <c r="B194" s="11">
        <f t="shared" si="7"/>
        <v>0.53212792785576535</v>
      </c>
      <c r="C194" s="12">
        <f t="shared" si="8"/>
        <v>-0.14667433499054192</v>
      </c>
      <c r="D194" s="12">
        <f t="shared" si="9"/>
        <v>-0.51151419438677648</v>
      </c>
      <c r="E194" s="11">
        <f t="shared" si="10"/>
        <v>-0.14702496559278719</v>
      </c>
      <c r="F194" s="11">
        <f t="shared" si="11"/>
        <v>-0.51273698861349937</v>
      </c>
      <c r="G194" s="13">
        <f t="shared" si="12"/>
        <v>-1.2720721442346372</v>
      </c>
    </row>
    <row r="195" spans="1:7" x14ac:dyDescent="0.2">
      <c r="A195" s="5">
        <f t="shared" si="13"/>
        <v>256</v>
      </c>
      <c r="B195" s="11">
        <f t="shared" ref="B195:B247" si="14">$B$6/2*(1+$B$34*COS(RADIANS(2*A195)))</f>
        <v>0.53207557861071164</v>
      </c>
      <c r="C195" s="12">
        <f t="shared" si="8"/>
        <v>-0.12872073257979341</v>
      </c>
      <c r="D195" s="12">
        <f t="shared" si="9"/>
        <v>-0.51627065998180155</v>
      </c>
      <c r="E195" s="11">
        <f t="shared" si="10"/>
        <v>-0.1290411391128628</v>
      </c>
      <c r="F195" s="11">
        <f t="shared" si="11"/>
        <v>-0.51755574039561647</v>
      </c>
      <c r="G195" s="13">
        <f t="shared" si="12"/>
        <v>-1.3244213892882328</v>
      </c>
    </row>
    <row r="196" spans="1:7" x14ac:dyDescent="0.2">
      <c r="A196" s="5">
        <f t="shared" si="13"/>
        <v>258</v>
      </c>
      <c r="B196" s="11">
        <f t="shared" si="14"/>
        <v>0.53202968181353605</v>
      </c>
      <c r="C196" s="12">
        <f t="shared" ref="C196:C247" si="15">B196*COS(RADIANS(A196))</f>
        <v>-0.11061519071108702</v>
      </c>
      <c r="D196" s="12">
        <f t="shared" ref="D196:D247" si="16">B196*SIN(RADIANS(A196))</f>
        <v>-0.52040355678508032</v>
      </c>
      <c r="E196" s="11">
        <f t="shared" ref="E196:E247" si="17">$B$6/2*COS(RADIANS(A196))</f>
        <v>-0.11090009588219307</v>
      </c>
      <c r="F196" s="11">
        <f t="shared" ref="F196:F247" si="18">$B$6/2*SIN(RADIANS(A196))</f>
        <v>-0.52174393023141186</v>
      </c>
      <c r="G196" s="13">
        <f t="shared" ref="G196:G247" si="19">(SQRT(SUMSQ(C196,D196))-SQRT(SUMSQ(E196,F196)))*1000</f>
        <v>-1.3703181864639369</v>
      </c>
    </row>
    <row r="197" spans="1:7" x14ac:dyDescent="0.2">
      <c r="A197" s="5">
        <f t="shared" ref="A197:A247" si="20">A196+2</f>
        <v>260</v>
      </c>
      <c r="B197" s="11">
        <f t="shared" si="14"/>
        <v>0.53199046106882109</v>
      </c>
      <c r="C197" s="12">
        <f t="shared" si="15"/>
        <v>-9.2379174100790828E-2</v>
      </c>
      <c r="D197" s="12">
        <f t="shared" si="16"/>
        <v>-0.52390833058911424</v>
      </c>
      <c r="E197" s="11">
        <f t="shared" si="17"/>
        <v>-9.2623937967540634E-2</v>
      </c>
      <c r="F197" s="11">
        <f t="shared" si="18"/>
        <v>-0.52529645545671177</v>
      </c>
      <c r="G197" s="13">
        <f t="shared" si="19"/>
        <v>-1.4095389311788997</v>
      </c>
    </row>
    <row r="198" spans="1:7" x14ac:dyDescent="0.2">
      <c r="A198" s="5">
        <f t="shared" si="20"/>
        <v>262</v>
      </c>
      <c r="B198" s="11">
        <f t="shared" si="14"/>
        <v>0.53195810745609251</v>
      </c>
      <c r="C198" s="12">
        <f t="shared" si="15"/>
        <v>-7.4034259395512308E-2</v>
      </c>
      <c r="D198" s="12">
        <f t="shared" si="16"/>
        <v>-0.52678112772196539</v>
      </c>
      <c r="E198" s="11">
        <f t="shared" si="17"/>
        <v>-7.4234932052099106E-2</v>
      </c>
      <c r="F198" s="11">
        <f t="shared" si="18"/>
        <v>-0.52820898786675352</v>
      </c>
      <c r="G198" s="13">
        <f t="shared" si="19"/>
        <v>-1.4418925439075858</v>
      </c>
    </row>
    <row r="199" spans="1:7" x14ac:dyDescent="0.2">
      <c r="A199" s="5">
        <f t="shared" si="20"/>
        <v>264</v>
      </c>
      <c r="B199" s="11">
        <f t="shared" si="14"/>
        <v>0.53193277859889931</v>
      </c>
      <c r="C199" s="12">
        <f t="shared" si="15"/>
        <v>-5.5602115908635834E-2</v>
      </c>
      <c r="D199" s="12">
        <f t="shared" si="16"/>
        <v>-0.52901879518068951</v>
      </c>
      <c r="E199" s="11">
        <f t="shared" si="17"/>
        <v>-5.5755482306966302E-2</v>
      </c>
      <c r="F199" s="11">
        <f t="shared" si="18"/>
        <v>-0.53047797898943705</v>
      </c>
      <c r="G199" s="13">
        <f t="shared" si="19"/>
        <v>-1.4672214011007823</v>
      </c>
    </row>
    <row r="200" spans="1:7" x14ac:dyDescent="0.2">
      <c r="A200" s="5">
        <f t="shared" si="20"/>
        <v>266</v>
      </c>
      <c r="B200" s="11">
        <f t="shared" si="14"/>
        <v>0.53191459789688766</v>
      </c>
      <c r="C200" s="12">
        <f t="shared" si="15"/>
        <v>-3.7104486682311359E-2</v>
      </c>
      <c r="D200" s="12">
        <f t="shared" si="16"/>
        <v>-0.53061888067034502</v>
      </c>
      <c r="E200" s="11">
        <f t="shared" si="17"/>
        <v>-3.7208103095116581E-2</v>
      </c>
      <c r="F200" s="11">
        <f t="shared" si="18"/>
        <v>-0.53210066440859016</v>
      </c>
      <c r="G200" s="13">
        <f t="shared" si="19"/>
        <v>-1.48540210311221</v>
      </c>
    </row>
    <row r="201" spans="1:7" x14ac:dyDescent="0.2">
      <c r="A201" s="5">
        <f t="shared" si="20"/>
        <v>268</v>
      </c>
      <c r="B201" s="11">
        <f t="shared" si="14"/>
        <v>0.53190365392461025</v>
      </c>
      <c r="C201" s="12">
        <f t="shared" si="15"/>
        <v>-1.856316981619004E-2</v>
      </c>
      <c r="D201" s="12">
        <f t="shared" si="16"/>
        <v>-0.53157963259019514</v>
      </c>
      <c r="E201" s="11">
        <f t="shared" si="17"/>
        <v>-1.8615391541113906E-2</v>
      </c>
      <c r="F201" s="11">
        <f t="shared" si="18"/>
        <v>-0.53307506713198571</v>
      </c>
      <c r="G201" s="13">
        <f t="shared" si="19"/>
        <v>-1.4963460753898428</v>
      </c>
    </row>
    <row r="202" spans="1:7" x14ac:dyDescent="0.2">
      <c r="A202" s="5">
        <f t="shared" si="20"/>
        <v>270</v>
      </c>
      <c r="B202" s="11">
        <f t="shared" si="14"/>
        <v>0.53189999999999993</v>
      </c>
      <c r="C202" s="12">
        <f t="shared" si="15"/>
        <v>-9.7748469474884239E-17</v>
      </c>
      <c r="D202" s="12">
        <f t="shared" si="16"/>
        <v>-0.53189999999999993</v>
      </c>
      <c r="E202" s="11">
        <f t="shared" si="17"/>
        <v>-9.8024127877238681E-17</v>
      </c>
      <c r="F202" s="11">
        <f t="shared" si="18"/>
        <v>-0.53339999999999999</v>
      </c>
      <c r="G202" s="13">
        <f t="shared" si="19"/>
        <v>-1.5000000000000568</v>
      </c>
    </row>
    <row r="203" spans="1:7" x14ac:dyDescent="0.2">
      <c r="A203" s="5">
        <f t="shared" si="20"/>
        <v>272</v>
      </c>
      <c r="B203" s="11">
        <f t="shared" si="14"/>
        <v>0.53190365392461025</v>
      </c>
      <c r="C203" s="12">
        <f t="shared" si="15"/>
        <v>1.8563169816190318E-2</v>
      </c>
      <c r="D203" s="12">
        <f t="shared" si="16"/>
        <v>-0.53157963259019514</v>
      </c>
      <c r="E203" s="11">
        <f t="shared" si="17"/>
        <v>1.8615391541114183E-2</v>
      </c>
      <c r="F203" s="11">
        <f t="shared" si="18"/>
        <v>-0.53307506713198571</v>
      </c>
      <c r="G203" s="13">
        <f t="shared" si="19"/>
        <v>-1.4963460753898428</v>
      </c>
    </row>
    <row r="204" spans="1:7" x14ac:dyDescent="0.2">
      <c r="A204" s="5">
        <f t="shared" si="20"/>
        <v>274</v>
      </c>
      <c r="B204" s="11">
        <f t="shared" si="14"/>
        <v>0.53191459789688766</v>
      </c>
      <c r="C204" s="12">
        <f t="shared" si="15"/>
        <v>3.7104486682311165E-2</v>
      </c>
      <c r="D204" s="12">
        <f t="shared" si="16"/>
        <v>-0.53061888067034513</v>
      </c>
      <c r="E204" s="11">
        <f t="shared" si="17"/>
        <v>3.7208103095116393E-2</v>
      </c>
      <c r="F204" s="11">
        <f t="shared" si="18"/>
        <v>-0.53210066440859027</v>
      </c>
      <c r="G204" s="13">
        <f t="shared" si="19"/>
        <v>-1.48540210311221</v>
      </c>
    </row>
    <row r="205" spans="1:7" x14ac:dyDescent="0.2">
      <c r="A205" s="5">
        <f t="shared" si="20"/>
        <v>276</v>
      </c>
      <c r="B205" s="11">
        <f t="shared" si="14"/>
        <v>0.53193277859889931</v>
      </c>
      <c r="C205" s="12">
        <f t="shared" si="15"/>
        <v>5.5602115908635633E-2</v>
      </c>
      <c r="D205" s="12">
        <f t="shared" si="16"/>
        <v>-0.52901879518068951</v>
      </c>
      <c r="E205" s="11">
        <f t="shared" si="17"/>
        <v>5.57554823069661E-2</v>
      </c>
      <c r="F205" s="11">
        <f t="shared" si="18"/>
        <v>-0.53047797898943705</v>
      </c>
      <c r="G205" s="13">
        <f t="shared" si="19"/>
        <v>-1.4672214011007823</v>
      </c>
    </row>
    <row r="206" spans="1:7" x14ac:dyDescent="0.2">
      <c r="A206" s="5">
        <f t="shared" si="20"/>
        <v>278</v>
      </c>
      <c r="B206" s="11">
        <f t="shared" si="14"/>
        <v>0.53195810745609251</v>
      </c>
      <c r="C206" s="12">
        <f t="shared" si="15"/>
        <v>7.4034259395512114E-2</v>
      </c>
      <c r="D206" s="12">
        <f t="shared" si="16"/>
        <v>-0.5267811277219655</v>
      </c>
      <c r="E206" s="11">
        <f t="shared" si="17"/>
        <v>7.4234932052098912E-2</v>
      </c>
      <c r="F206" s="11">
        <f t="shared" si="18"/>
        <v>-0.52820898786675363</v>
      </c>
      <c r="G206" s="13">
        <f t="shared" si="19"/>
        <v>-1.4418925439075858</v>
      </c>
    </row>
    <row r="207" spans="1:7" x14ac:dyDescent="0.2">
      <c r="A207" s="5">
        <f t="shared" si="20"/>
        <v>280</v>
      </c>
      <c r="B207" s="11">
        <f t="shared" si="14"/>
        <v>0.53199046106882109</v>
      </c>
      <c r="C207" s="12">
        <f t="shared" si="15"/>
        <v>9.2379174100790634E-2</v>
      </c>
      <c r="D207" s="12">
        <f t="shared" si="16"/>
        <v>-0.52390833058911424</v>
      </c>
      <c r="E207" s="11">
        <f t="shared" si="17"/>
        <v>9.262393796754044E-2</v>
      </c>
      <c r="F207" s="11">
        <f t="shared" si="18"/>
        <v>-0.52529645545671177</v>
      </c>
      <c r="G207" s="13">
        <f t="shared" si="19"/>
        <v>-1.4095389311788997</v>
      </c>
    </row>
    <row r="208" spans="1:7" x14ac:dyDescent="0.2">
      <c r="A208" s="5">
        <f t="shared" si="20"/>
        <v>282</v>
      </c>
      <c r="B208" s="11">
        <f t="shared" si="14"/>
        <v>0.53202968181353605</v>
      </c>
      <c r="C208" s="12">
        <f t="shared" si="15"/>
        <v>0.11061519071108683</v>
      </c>
      <c r="D208" s="12">
        <f t="shared" si="16"/>
        <v>-0.52040355678508032</v>
      </c>
      <c r="E208" s="11">
        <f t="shared" si="17"/>
        <v>0.11090009588219288</v>
      </c>
      <c r="F208" s="11">
        <f t="shared" si="18"/>
        <v>-0.52174393023141186</v>
      </c>
      <c r="G208" s="13">
        <f t="shared" si="19"/>
        <v>-1.3703181864639369</v>
      </c>
    </row>
    <row r="209" spans="1:7" x14ac:dyDescent="0.2">
      <c r="A209" s="5">
        <f t="shared" si="20"/>
        <v>284</v>
      </c>
      <c r="B209" s="11">
        <f t="shared" si="14"/>
        <v>0.53207557861071164</v>
      </c>
      <c r="C209" s="12">
        <f t="shared" si="15"/>
        <v>0.12872073257979325</v>
      </c>
      <c r="D209" s="12">
        <f t="shared" si="16"/>
        <v>-0.51627065998180155</v>
      </c>
      <c r="E209" s="11">
        <f t="shared" si="17"/>
        <v>0.12904113911286261</v>
      </c>
      <c r="F209" s="11">
        <f t="shared" si="18"/>
        <v>-0.51755574039561658</v>
      </c>
      <c r="G209" s="13">
        <f t="shared" si="19"/>
        <v>-1.3244213892884549</v>
      </c>
    </row>
    <row r="210" spans="1:7" x14ac:dyDescent="0.2">
      <c r="A210" s="5">
        <f t="shared" si="20"/>
        <v>286</v>
      </c>
      <c r="B210" s="11">
        <f t="shared" si="14"/>
        <v>0.53212792785576535</v>
      </c>
      <c r="C210" s="12">
        <f t="shared" si="15"/>
        <v>0.14667433499054217</v>
      </c>
      <c r="D210" s="12">
        <f t="shared" si="16"/>
        <v>-0.51151419438677637</v>
      </c>
      <c r="E210" s="11">
        <f t="shared" si="17"/>
        <v>0.14702496559278747</v>
      </c>
      <c r="F210" s="11">
        <f t="shared" si="18"/>
        <v>-0.51273698861349926</v>
      </c>
      <c r="G210" s="13">
        <f t="shared" si="19"/>
        <v>-1.2720721442346372</v>
      </c>
    </row>
    <row r="211" spans="1:7" x14ac:dyDescent="0.2">
      <c r="A211" s="5">
        <f t="shared" si="20"/>
        <v>288</v>
      </c>
      <c r="B211" s="11">
        <f t="shared" si="14"/>
        <v>0.53218647450843759</v>
      </c>
      <c r="C211" s="12">
        <f t="shared" si="15"/>
        <v>0.16445466479959686</v>
      </c>
      <c r="D211" s="12">
        <f t="shared" si="16"/>
        <v>-0.50613941446539423</v>
      </c>
      <c r="E211" s="11">
        <f t="shared" si="17"/>
        <v>0.16482966479959685</v>
      </c>
      <c r="F211" s="11">
        <f t="shared" si="18"/>
        <v>-0.50729354579183494</v>
      </c>
      <c r="G211" s="13">
        <f t="shared" si="19"/>
        <v>-1.213525491562395</v>
      </c>
    </row>
    <row r="212" spans="1:7" x14ac:dyDescent="0.2">
      <c r="A212" s="5">
        <f t="shared" si="20"/>
        <v>290</v>
      </c>
      <c r="B212" s="11">
        <f t="shared" si="14"/>
        <v>0.53225093333532147</v>
      </c>
      <c r="C212" s="12">
        <f t="shared" si="15"/>
        <v>0.18204054050456775</v>
      </c>
      <c r="D212" s="12">
        <f t="shared" si="16"/>
        <v>-0.50015227446161403</v>
      </c>
      <c r="E212" s="11">
        <f t="shared" si="17"/>
        <v>0.18243354444991183</v>
      </c>
      <c r="F212" s="11">
        <f t="shared" si="18"/>
        <v>-0.50123204392720344</v>
      </c>
      <c r="G212" s="13">
        <f t="shared" si="19"/>
        <v>-1.1490666646785108</v>
      </c>
    </row>
    <row r="213" spans="1:7" x14ac:dyDescent="0.2">
      <c r="A213" s="5">
        <f t="shared" si="20"/>
        <v>292</v>
      </c>
      <c r="B213" s="11">
        <f t="shared" si="14"/>
        <v>0.53232099029949198</v>
      </c>
      <c r="C213" s="12">
        <f t="shared" si="15"/>
        <v>0.19941095277987742</v>
      </c>
      <c r="D213" s="12">
        <f t="shared" si="16"/>
        <v>-0.49355942765269245</v>
      </c>
      <c r="E213" s="11">
        <f t="shared" si="17"/>
        <v>0.19981515692804744</v>
      </c>
      <c r="F213" s="11">
        <f t="shared" si="18"/>
        <v>-0.49455986802592439</v>
      </c>
      <c r="G213" s="13">
        <f t="shared" si="19"/>
        <v>-1.0790097005080046</v>
      </c>
    </row>
    <row r="214" spans="1:7" x14ac:dyDescent="0.2">
      <c r="A214" s="5">
        <f t="shared" si="20"/>
        <v>294</v>
      </c>
      <c r="B214" s="11">
        <f t="shared" si="14"/>
        <v>0.53239630409046168</v>
      </c>
      <c r="C214" s="12">
        <f t="shared" si="15"/>
        <v>0.21654508551171706</v>
      </c>
      <c r="D214" s="12">
        <f t="shared" si="16"/>
        <v>-0.48636822526755025</v>
      </c>
      <c r="E214" s="11">
        <f t="shared" si="17"/>
        <v>0.21695332541663159</v>
      </c>
      <c r="F214" s="11">
        <f t="shared" si="18"/>
        <v>-0.4872851471065634</v>
      </c>
      <c r="G214" s="13">
        <f t="shared" si="19"/>
        <v>-1.0036959095383047</v>
      </c>
    </row>
    <row r="215" spans="1:7" x14ac:dyDescent="0.2">
      <c r="A215" s="5">
        <f t="shared" si="20"/>
        <v>296</v>
      </c>
      <c r="B215" s="11">
        <f t="shared" si="14"/>
        <v>0.5324765077870115</v>
      </c>
      <c r="C215" s="12">
        <f t="shared" si="15"/>
        <v>0.23342233735683535</v>
      </c>
      <c r="D215" s="12">
        <f t="shared" si="16"/>
        <v>-0.47858671499313798</v>
      </c>
      <c r="E215" s="11">
        <f t="shared" si="17"/>
        <v>0.23382716969729389</v>
      </c>
      <c r="F215" s="11">
        <f t="shared" si="18"/>
        <v>-0.47941674429597569</v>
      </c>
      <c r="G215" s="13">
        <f t="shared" si="19"/>
        <v>-0.92349221298848594</v>
      </c>
    </row>
    <row r="216" spans="1:7" x14ac:dyDescent="0.2">
      <c r="A216" s="5">
        <f t="shared" si="20"/>
        <v>298</v>
      </c>
      <c r="B216" s="11">
        <f t="shared" si="14"/>
        <v>0.53256121064479389</v>
      </c>
      <c r="C216" s="12">
        <f t="shared" si="15"/>
        <v>0.25002234384055716</v>
      </c>
      <c r="D216" s="12">
        <f t="shared" si="16"/>
        <v>-0.47022363898885677</v>
      </c>
      <c r="E216" s="11">
        <f t="shared" si="17"/>
        <v>0.25041613158999393</v>
      </c>
      <c r="F216" s="11">
        <f t="shared" si="18"/>
        <v>-0.47096424603095172</v>
      </c>
      <c r="G216" s="13">
        <f t="shared" si="19"/>
        <v>-0.83878935520609321</v>
      </c>
    </row>
    <row r="217" spans="1:7" x14ac:dyDescent="0.2">
      <c r="A217" s="5">
        <f t="shared" si="20"/>
        <v>300</v>
      </c>
      <c r="B217" s="11">
        <f t="shared" si="14"/>
        <v>0.53264999999999996</v>
      </c>
      <c r="C217" s="12">
        <f t="shared" si="15"/>
        <v>0.26632500000000003</v>
      </c>
      <c r="D217" s="12">
        <f t="shared" si="16"/>
        <v>-0.46128843132578118</v>
      </c>
      <c r="E217" s="11">
        <f t="shared" si="17"/>
        <v>0.26670000000000005</v>
      </c>
      <c r="F217" s="11">
        <f t="shared" si="18"/>
        <v>-0.46193795037861951</v>
      </c>
      <c r="G217" s="13">
        <f t="shared" si="19"/>
        <v>-0.75000000000002842</v>
      </c>
    </row>
    <row r="218" spans="1:7" x14ac:dyDescent="0.2">
      <c r="A218" s="5">
        <f t="shared" si="20"/>
        <v>302</v>
      </c>
      <c r="B218" s="11">
        <f t="shared" si="14"/>
        <v>0.53274244327981635</v>
      </c>
      <c r="C218" s="12">
        <f t="shared" si="15"/>
        <v>0.28231048356864008</v>
      </c>
      <c r="D218" s="12">
        <f t="shared" si="16"/>
        <v>-0.45179121476517109</v>
      </c>
      <c r="E218" s="11">
        <f t="shared" si="17"/>
        <v>0.28265893554199134</v>
      </c>
      <c r="F218" s="11">
        <f t="shared" si="18"/>
        <v>-0.45234885448983769</v>
      </c>
      <c r="G218" s="13">
        <f t="shared" si="19"/>
        <v>-0.65755672018363853</v>
      </c>
    </row>
    <row r="219" spans="1:7" x14ac:dyDescent="0.2">
      <c r="A219" s="5">
        <f t="shared" si="20"/>
        <v>304</v>
      </c>
      <c r="B219" s="11">
        <f t="shared" si="14"/>
        <v>0.53283809010987615</v>
      </c>
      <c r="C219" s="12">
        <f t="shared" si="15"/>
        <v>0.29795927868834915</v>
      </c>
      <c r="D219" s="12">
        <f t="shared" si="16"/>
        <v>-0.44174279678955625</v>
      </c>
      <c r="E219" s="11">
        <f t="shared" si="17"/>
        <v>0.29827349471129644</v>
      </c>
      <c r="F219" s="11">
        <f t="shared" si="18"/>
        <v>-0.44220864120085918</v>
      </c>
      <c r="G219" s="13">
        <f t="shared" si="19"/>
        <v>-0.56190989012383508</v>
      </c>
    </row>
    <row r="220" spans="1:7" x14ac:dyDescent="0.2">
      <c r="A220" s="5">
        <f t="shared" si="20"/>
        <v>306</v>
      </c>
      <c r="B220" s="11">
        <f t="shared" si="14"/>
        <v>0.53293647450843751</v>
      </c>
      <c r="C220" s="12">
        <f t="shared" si="15"/>
        <v>0.31325220012480298</v>
      </c>
      <c r="D220" s="12">
        <f t="shared" si="16"/>
        <v>-0.43115466479959696</v>
      </c>
      <c r="E220" s="11">
        <f t="shared" si="17"/>
        <v>0.31352465357280507</v>
      </c>
      <c r="F220" s="11">
        <f t="shared" si="18"/>
        <v>-0.43152966479959703</v>
      </c>
      <c r="G220" s="13">
        <f t="shared" si="19"/>
        <v>-0.46352549156247758</v>
      </c>
    </row>
    <row r="221" spans="1:7" x14ac:dyDescent="0.2">
      <c r="A221" s="5">
        <f t="shared" si="20"/>
        <v>308</v>
      </c>
      <c r="B221" s="11">
        <f t="shared" si="14"/>
        <v>0.53303711715660052</v>
      </c>
      <c r="C221" s="12">
        <f t="shared" si="15"/>
        <v>0.32817041795196855</v>
      </c>
      <c r="D221" s="12">
        <f t="shared" si="16"/>
        <v>-0.42003898039092724</v>
      </c>
      <c r="E221" s="11">
        <f t="shared" si="17"/>
        <v>0.32839383093870622</v>
      </c>
      <c r="F221" s="11">
        <f t="shared" si="18"/>
        <v>-0.42032493597382542</v>
      </c>
      <c r="G221" s="13">
        <f t="shared" si="19"/>
        <v>-0.36288284339947019</v>
      </c>
    </row>
    <row r="222" spans="1:7" x14ac:dyDescent="0.2">
      <c r="A222" s="5">
        <f t="shared" si="20"/>
        <v>310</v>
      </c>
      <c r="B222" s="11">
        <f t="shared" si="14"/>
        <v>0.5331395277334996</v>
      </c>
      <c r="C222" s="12">
        <f t="shared" si="15"/>
        <v>0.34269548266122662</v>
      </c>
      <c r="D222" s="12">
        <f t="shared" si="16"/>
        <v>-0.40840857262732372</v>
      </c>
      <c r="E222" s="11">
        <f t="shared" si="17"/>
        <v>0.34286291100680005</v>
      </c>
      <c r="F222" s="11">
        <f t="shared" si="18"/>
        <v>-0.4086081059596629</v>
      </c>
      <c r="G222" s="13">
        <f t="shared" si="19"/>
        <v>-0.26047226650027788</v>
      </c>
    </row>
    <row r="223" spans="1:7" x14ac:dyDescent="0.2">
      <c r="A223" s="5">
        <f t="shared" si="20"/>
        <v>312</v>
      </c>
      <c r="B223" s="11">
        <f t="shared" si="14"/>
        <v>0.53324320730509855</v>
      </c>
      <c r="C223" s="12">
        <f t="shared" si="15"/>
        <v>0.35680935064080271</v>
      </c>
      <c r="D223" s="12">
        <f t="shared" si="16"/>
        <v>-0.39627693022975358</v>
      </c>
      <c r="E223" s="11">
        <f t="shared" si="17"/>
        <v>0.35691426543181476</v>
      </c>
      <c r="F223" s="11">
        <f t="shared" si="18"/>
        <v>-0.39639344990964226</v>
      </c>
      <c r="G223" s="13">
        <f t="shared" si="19"/>
        <v>-0.15679269490143088</v>
      </c>
    </row>
    <row r="224" spans="1:7" x14ac:dyDescent="0.2">
      <c r="A224" s="5">
        <f t="shared" si="20"/>
        <v>314</v>
      </c>
      <c r="B224" s="11">
        <f t="shared" si="14"/>
        <v>0.53334765075494628</v>
      </c>
      <c r="C224" s="12">
        <f t="shared" si="15"/>
        <v>0.37049440996156535</v>
      </c>
      <c r="D224" s="12">
        <f t="shared" si="16"/>
        <v>-0.38365819260515172</v>
      </c>
      <c r="E224" s="11">
        <f t="shared" si="17"/>
        <v>0.37053077480282914</v>
      </c>
      <c r="F224" s="11">
        <f t="shared" si="18"/>
        <v>-0.38369584950063651</v>
      </c>
      <c r="G224" s="13">
        <f t="shared" si="19"/>
        <v>-5.2349245053706639E-2</v>
      </c>
    </row>
    <row r="225" spans="1:7" x14ac:dyDescent="0.2">
      <c r="A225" s="5">
        <f t="shared" si="20"/>
        <v>316</v>
      </c>
      <c r="B225" s="11">
        <f t="shared" si="14"/>
        <v>0.53345234924505369</v>
      </c>
      <c r="C225" s="12">
        <f t="shared" si="15"/>
        <v>0.38373350639612119</v>
      </c>
      <c r="D225" s="12">
        <f t="shared" si="16"/>
        <v>-0.37056713964409305</v>
      </c>
      <c r="E225" s="11">
        <f t="shared" si="17"/>
        <v>0.38369584950063634</v>
      </c>
      <c r="F225" s="11">
        <f t="shared" si="18"/>
        <v>-0.37053077480282931</v>
      </c>
      <c r="G225" s="13">
        <f t="shared" si="19"/>
        <v>5.2349245053706639E-2</v>
      </c>
    </row>
    <row r="226" spans="1:7" x14ac:dyDescent="0.2">
      <c r="A226" s="5">
        <f t="shared" si="20"/>
        <v>318</v>
      </c>
      <c r="B226" s="11">
        <f t="shared" si="14"/>
        <v>0.53355679269490142</v>
      </c>
      <c r="C226" s="12">
        <f t="shared" si="15"/>
        <v>0.39650996958953072</v>
      </c>
      <c r="D226" s="12">
        <f t="shared" si="16"/>
        <v>-0.35701918022282697</v>
      </c>
      <c r="E226" s="11">
        <f t="shared" si="17"/>
        <v>0.39639344990964209</v>
      </c>
      <c r="F226" s="11">
        <f t="shared" si="18"/>
        <v>-0.35691426543181493</v>
      </c>
      <c r="G226" s="13">
        <f t="shared" si="19"/>
        <v>0.15679269490143088</v>
      </c>
    </row>
    <row r="227" spans="1:7" x14ac:dyDescent="0.2">
      <c r="A227" s="5">
        <f t="shared" si="20"/>
        <v>320</v>
      </c>
      <c r="B227" s="11">
        <f t="shared" si="14"/>
        <v>0.53366047226650037</v>
      </c>
      <c r="C227" s="12">
        <f t="shared" si="15"/>
        <v>0.40880763929200198</v>
      </c>
      <c r="D227" s="12">
        <f t="shared" si="16"/>
        <v>-0.34303033935237365</v>
      </c>
      <c r="E227" s="11">
        <f t="shared" si="17"/>
        <v>0.40860810595966274</v>
      </c>
      <c r="F227" s="11">
        <f t="shared" si="18"/>
        <v>-0.34286291100680022</v>
      </c>
      <c r="G227" s="13">
        <f t="shared" si="19"/>
        <v>0.2604722665003889</v>
      </c>
    </row>
    <row r="228" spans="1:7" x14ac:dyDescent="0.2">
      <c r="A228" s="5">
        <f t="shared" si="20"/>
        <v>322</v>
      </c>
      <c r="B228" s="11">
        <f t="shared" si="14"/>
        <v>0.53376288284339946</v>
      </c>
      <c r="C228" s="12">
        <f t="shared" si="15"/>
        <v>0.42061089155672365</v>
      </c>
      <c r="D228" s="12">
        <f t="shared" si="16"/>
        <v>-0.32861724392544372</v>
      </c>
      <c r="E228" s="11">
        <f t="shared" si="17"/>
        <v>0.42032493597382553</v>
      </c>
      <c r="F228" s="11">
        <f t="shared" si="18"/>
        <v>-0.32839383093870606</v>
      </c>
      <c r="G228" s="13">
        <f t="shared" si="19"/>
        <v>0.36288284339947019</v>
      </c>
    </row>
    <row r="229" spans="1:7" x14ac:dyDescent="0.2">
      <c r="A229" s="5">
        <f t="shared" si="20"/>
        <v>324</v>
      </c>
      <c r="B229" s="11">
        <f t="shared" si="14"/>
        <v>0.53386352549156235</v>
      </c>
      <c r="C229" s="12">
        <f t="shared" si="15"/>
        <v>0.43190466479959688</v>
      </c>
      <c r="D229" s="12">
        <f t="shared" si="16"/>
        <v>-0.31379710702080726</v>
      </c>
      <c r="E229" s="11">
        <f t="shared" si="17"/>
        <v>0.43152966479959692</v>
      </c>
      <c r="F229" s="11">
        <f t="shared" si="18"/>
        <v>-0.31352465357280529</v>
      </c>
      <c r="G229" s="13">
        <f t="shared" si="19"/>
        <v>0.46352549156236655</v>
      </c>
    </row>
    <row r="230" spans="1:7" x14ac:dyDescent="0.2">
      <c r="A230" s="5">
        <f t="shared" si="20"/>
        <v>326</v>
      </c>
      <c r="B230" s="11">
        <f t="shared" si="14"/>
        <v>0.53396190989012382</v>
      </c>
      <c r="C230" s="12">
        <f t="shared" si="15"/>
        <v>0.44267448561216222</v>
      </c>
      <c r="D230" s="12">
        <f t="shared" si="16"/>
        <v>-0.29858771073424351</v>
      </c>
      <c r="E230" s="11">
        <f t="shared" si="17"/>
        <v>0.44220864120085929</v>
      </c>
      <c r="F230" s="11">
        <f t="shared" si="18"/>
        <v>-0.29827349471129622</v>
      </c>
      <c r="G230" s="13">
        <f t="shared" si="19"/>
        <v>0.56190989012383508</v>
      </c>
    </row>
    <row r="231" spans="1:7" x14ac:dyDescent="0.2">
      <c r="A231" s="5">
        <f t="shared" si="20"/>
        <v>328</v>
      </c>
      <c r="B231" s="11">
        <f t="shared" si="14"/>
        <v>0.53405755672018351</v>
      </c>
      <c r="C231" s="12">
        <f t="shared" si="15"/>
        <v>0.45290649421450407</v>
      </c>
      <c r="D231" s="12">
        <f t="shared" si="16"/>
        <v>-0.28300738751534282</v>
      </c>
      <c r="E231" s="11">
        <f t="shared" si="17"/>
        <v>0.45234885448983758</v>
      </c>
      <c r="F231" s="11">
        <f t="shared" si="18"/>
        <v>-0.28265893554199156</v>
      </c>
      <c r="G231" s="13">
        <f t="shared" si="19"/>
        <v>0.65755672018352751</v>
      </c>
    </row>
    <row r="232" spans="1:7" x14ac:dyDescent="0.2">
      <c r="A232" s="5">
        <f t="shared" si="20"/>
        <v>330</v>
      </c>
      <c r="B232" s="11">
        <f t="shared" si="14"/>
        <v>0.5341499999999999</v>
      </c>
      <c r="C232" s="12">
        <f t="shared" si="15"/>
        <v>0.46258746943145768</v>
      </c>
      <c r="D232" s="12">
        <f t="shared" si="16"/>
        <v>-0.26707500000000017</v>
      </c>
      <c r="E232" s="11">
        <f t="shared" si="17"/>
        <v>0.4619379503786194</v>
      </c>
      <c r="F232" s="11">
        <f t="shared" si="18"/>
        <v>-0.26670000000000021</v>
      </c>
      <c r="G232" s="13">
        <f t="shared" si="19"/>
        <v>0.7499999999999174</v>
      </c>
    </row>
    <row r="233" spans="1:7" x14ac:dyDescent="0.2">
      <c r="A233" s="5">
        <f t="shared" si="20"/>
        <v>332</v>
      </c>
      <c r="B233" s="11">
        <f t="shared" si="14"/>
        <v>0.53423878935520619</v>
      </c>
      <c r="C233" s="12">
        <f t="shared" si="15"/>
        <v>0.4717048530730466</v>
      </c>
      <c r="D233" s="12">
        <f t="shared" si="16"/>
        <v>-0.25080991933943098</v>
      </c>
      <c r="E233" s="11">
        <f t="shared" si="17"/>
        <v>0.47096424603095161</v>
      </c>
      <c r="F233" s="11">
        <f t="shared" si="18"/>
        <v>-0.25041613158999415</v>
      </c>
      <c r="G233" s="13">
        <f t="shared" si="19"/>
        <v>0.83878935520620423</v>
      </c>
    </row>
    <row r="234" spans="1:7" x14ac:dyDescent="0.2">
      <c r="A234" s="5">
        <f t="shared" si="20"/>
        <v>334</v>
      </c>
      <c r="B234" s="11">
        <f t="shared" si="14"/>
        <v>0.53432349221298858</v>
      </c>
      <c r="C234" s="12">
        <f t="shared" si="15"/>
        <v>0.48024677359881335</v>
      </c>
      <c r="D234" s="12">
        <f t="shared" si="16"/>
        <v>-0.23423200203775268</v>
      </c>
      <c r="E234" s="11">
        <f t="shared" si="17"/>
        <v>0.47941674429597558</v>
      </c>
      <c r="F234" s="11">
        <f t="shared" si="18"/>
        <v>-0.23382716969729408</v>
      </c>
      <c r="G234" s="13">
        <f t="shared" si="19"/>
        <v>0.92349221298859696</v>
      </c>
    </row>
    <row r="235" spans="1:7" x14ac:dyDescent="0.2">
      <c r="A235" s="5">
        <f t="shared" si="20"/>
        <v>336</v>
      </c>
      <c r="B235" s="11">
        <f t="shared" si="14"/>
        <v>0.53440369590953829</v>
      </c>
      <c r="C235" s="12">
        <f t="shared" si="15"/>
        <v>0.48820206894557655</v>
      </c>
      <c r="D235" s="12">
        <f t="shared" si="16"/>
        <v>-0.21736156532154632</v>
      </c>
      <c r="E235" s="11">
        <f t="shared" si="17"/>
        <v>0.48728514710656334</v>
      </c>
      <c r="F235" s="11">
        <f t="shared" si="18"/>
        <v>-0.21695332541663179</v>
      </c>
      <c r="G235" s="13">
        <f t="shared" si="19"/>
        <v>1.0036959095383047</v>
      </c>
    </row>
    <row r="236" spans="1:7" x14ac:dyDescent="0.2">
      <c r="A236" s="5">
        <f t="shared" si="20"/>
        <v>338</v>
      </c>
      <c r="B236" s="11">
        <f t="shared" si="14"/>
        <v>0.53447900970050799</v>
      </c>
      <c r="C236" s="12">
        <f t="shared" si="15"/>
        <v>0.49556030839915632</v>
      </c>
      <c r="D236" s="12">
        <f t="shared" si="16"/>
        <v>-0.20021936107621766</v>
      </c>
      <c r="E236" s="11">
        <f t="shared" si="17"/>
        <v>0.49455986802592433</v>
      </c>
      <c r="F236" s="11">
        <f t="shared" si="18"/>
        <v>-0.19981515692804763</v>
      </c>
      <c r="G236" s="13">
        <f t="shared" si="19"/>
        <v>1.0790097005080046</v>
      </c>
    </row>
    <row r="237" spans="1:7" x14ac:dyDescent="0.2">
      <c r="A237" s="5">
        <f t="shared" si="20"/>
        <v>340</v>
      </c>
      <c r="B237" s="11">
        <f t="shared" si="14"/>
        <v>0.5345490666646785</v>
      </c>
      <c r="C237" s="12">
        <f t="shared" si="15"/>
        <v>0.50231181339279296</v>
      </c>
      <c r="D237" s="12">
        <f t="shared" si="16"/>
        <v>-0.18282654839525572</v>
      </c>
      <c r="E237" s="11">
        <f t="shared" si="17"/>
        <v>0.50123204392720355</v>
      </c>
      <c r="F237" s="11">
        <f t="shared" si="18"/>
        <v>-0.18243354444991164</v>
      </c>
      <c r="G237" s="13">
        <f t="shared" si="19"/>
        <v>1.1490666646783998</v>
      </c>
    </row>
    <row r="238" spans="1:7" x14ac:dyDescent="0.2">
      <c r="A238" s="5">
        <f t="shared" si="20"/>
        <v>342</v>
      </c>
      <c r="B238" s="11">
        <f t="shared" si="14"/>
        <v>0.53461352549156238</v>
      </c>
      <c r="C238" s="12">
        <f t="shared" si="15"/>
        <v>0.50844767711827554</v>
      </c>
      <c r="D238" s="12">
        <f t="shared" si="16"/>
        <v>-0.16520466479959706</v>
      </c>
      <c r="E238" s="11">
        <f t="shared" si="17"/>
        <v>0.50729354579183483</v>
      </c>
      <c r="F238" s="11">
        <f t="shared" si="18"/>
        <v>-0.16482966479959704</v>
      </c>
      <c r="G238" s="13">
        <f t="shared" si="19"/>
        <v>1.213525491562506</v>
      </c>
    </row>
    <row r="239" spans="1:7" x14ac:dyDescent="0.2">
      <c r="A239" s="5">
        <f t="shared" si="20"/>
        <v>344</v>
      </c>
      <c r="B239" s="11">
        <f t="shared" si="14"/>
        <v>0.53467207214423462</v>
      </c>
      <c r="C239" s="12">
        <f t="shared" si="15"/>
        <v>0.51395978284022215</v>
      </c>
      <c r="D239" s="12">
        <f t="shared" si="16"/>
        <v>-0.14737559619503252</v>
      </c>
      <c r="E239" s="11">
        <f t="shared" si="17"/>
        <v>0.51273698861349926</v>
      </c>
      <c r="F239" s="11">
        <f t="shared" si="18"/>
        <v>-0.14702496559278724</v>
      </c>
      <c r="G239" s="13">
        <f t="shared" si="19"/>
        <v>1.2720721442345262</v>
      </c>
    </row>
    <row r="240" spans="1:7" x14ac:dyDescent="0.2">
      <c r="A240" s="5">
        <f t="shared" si="20"/>
        <v>346</v>
      </c>
      <c r="B240" s="11">
        <f t="shared" si="14"/>
        <v>0.53472442138928844</v>
      </c>
      <c r="C240" s="12">
        <f t="shared" si="15"/>
        <v>0.51884082080943161</v>
      </c>
      <c r="D240" s="12">
        <f t="shared" si="16"/>
        <v>-0.12936154564593225</v>
      </c>
      <c r="E240" s="11">
        <f t="shared" si="17"/>
        <v>0.51755574039561647</v>
      </c>
      <c r="F240" s="11">
        <f t="shared" si="18"/>
        <v>-0.12904113911286283</v>
      </c>
      <c r="G240" s="13">
        <f t="shared" si="19"/>
        <v>1.3244213892884549</v>
      </c>
    </row>
    <row r="241" spans="1:7" x14ac:dyDescent="0.2">
      <c r="A241" s="5">
        <f t="shared" si="20"/>
        <v>348</v>
      </c>
      <c r="B241" s="11">
        <f t="shared" si="14"/>
        <v>0.53477031818646392</v>
      </c>
      <c r="C241" s="12">
        <f t="shared" si="15"/>
        <v>0.5230843036777435</v>
      </c>
      <c r="D241" s="12">
        <f t="shared" si="16"/>
        <v>-0.11118500105329915</v>
      </c>
      <c r="E241" s="11">
        <f t="shared" si="17"/>
        <v>0.52174393023141186</v>
      </c>
      <c r="F241" s="11">
        <f t="shared" si="18"/>
        <v>-0.11090009588219311</v>
      </c>
      <c r="G241" s="13">
        <f t="shared" si="19"/>
        <v>1.3703181864640479</v>
      </c>
    </row>
    <row r="242" spans="1:7" x14ac:dyDescent="0.2">
      <c r="A242" s="5">
        <f t="shared" si="20"/>
        <v>350</v>
      </c>
      <c r="B242" s="11">
        <f t="shared" si="14"/>
        <v>0.53480953893117877</v>
      </c>
      <c r="C242" s="12">
        <f t="shared" si="15"/>
        <v>0.5266845803243092</v>
      </c>
      <c r="D242" s="12">
        <f t="shared" si="16"/>
        <v>-9.2868701834290454E-2</v>
      </c>
      <c r="E242" s="11">
        <f t="shared" si="17"/>
        <v>0.52529645545671177</v>
      </c>
      <c r="F242" s="11">
        <f t="shared" si="18"/>
        <v>-9.2623937967540662E-2</v>
      </c>
      <c r="G242" s="13">
        <f t="shared" si="19"/>
        <v>1.4095389311787887</v>
      </c>
    </row>
    <row r="243" spans="1:7" x14ac:dyDescent="0.2">
      <c r="A243" s="5">
        <f t="shared" si="20"/>
        <v>352</v>
      </c>
      <c r="B243" s="11">
        <f t="shared" si="14"/>
        <v>0.53484189254390746</v>
      </c>
      <c r="C243" s="12">
        <f t="shared" si="15"/>
        <v>0.52963684801154165</v>
      </c>
      <c r="D243" s="12">
        <f t="shared" si="16"/>
        <v>-7.4435604708685946E-2</v>
      </c>
      <c r="E243" s="11">
        <f t="shared" si="17"/>
        <v>0.52820898786675352</v>
      </c>
      <c r="F243" s="11">
        <f t="shared" si="18"/>
        <v>-7.4234932052099134E-2</v>
      </c>
      <c r="G243" s="13">
        <f t="shared" si="19"/>
        <v>1.4418925439074748</v>
      </c>
    </row>
    <row r="244" spans="1:7" x14ac:dyDescent="0.2">
      <c r="A244" s="5">
        <f t="shared" si="20"/>
        <v>354</v>
      </c>
      <c r="B244" s="11">
        <f t="shared" si="14"/>
        <v>0.53486722140110077</v>
      </c>
      <c r="C244" s="12">
        <f t="shared" si="15"/>
        <v>0.53193716279818459</v>
      </c>
      <c r="D244" s="12">
        <f t="shared" si="16"/>
        <v>-5.5908848705296811E-2</v>
      </c>
      <c r="E244" s="11">
        <f t="shared" si="17"/>
        <v>0.53047797898943694</v>
      </c>
      <c r="F244" s="11">
        <f t="shared" si="18"/>
        <v>-5.5755482306966329E-2</v>
      </c>
      <c r="G244" s="13">
        <f t="shared" si="19"/>
        <v>1.4672214011008933</v>
      </c>
    </row>
    <row r="245" spans="1:7" x14ac:dyDescent="0.2">
      <c r="A245" s="5">
        <f t="shared" si="20"/>
        <v>356</v>
      </c>
      <c r="B245" s="11">
        <f t="shared" si="14"/>
        <v>0.53488540210311231</v>
      </c>
      <c r="C245" s="12">
        <f t="shared" si="15"/>
        <v>0.53358244814683542</v>
      </c>
      <c r="D245" s="12">
        <f t="shared" si="16"/>
        <v>-3.7311719507921837E-2</v>
      </c>
      <c r="E245" s="11">
        <f t="shared" si="17"/>
        <v>0.53210066440859016</v>
      </c>
      <c r="F245" s="11">
        <f t="shared" si="18"/>
        <v>-3.7208103095116615E-2</v>
      </c>
      <c r="G245" s="13">
        <f t="shared" si="19"/>
        <v>1.485402103112432</v>
      </c>
    </row>
    <row r="246" spans="1:7" x14ac:dyDescent="0.2">
      <c r="A246" s="5">
        <f t="shared" si="20"/>
        <v>358</v>
      </c>
      <c r="B246" s="11">
        <f t="shared" si="14"/>
        <v>0.53489634607538972</v>
      </c>
      <c r="C246" s="12">
        <f t="shared" si="15"/>
        <v>0.53457050167377618</v>
      </c>
      <c r="D246" s="12">
        <f t="shared" si="16"/>
        <v>-1.8667613266037802E-2</v>
      </c>
      <c r="E246" s="11">
        <f t="shared" si="17"/>
        <v>0.53307506713198571</v>
      </c>
      <c r="F246" s="11">
        <f t="shared" si="18"/>
        <v>-1.861539154111394E-2</v>
      </c>
      <c r="G246" s="13">
        <f t="shared" si="19"/>
        <v>1.4963460753896207</v>
      </c>
    </row>
    <row r="247" spans="1:7" x14ac:dyDescent="0.2">
      <c r="A247" s="5">
        <f t="shared" si="20"/>
        <v>360</v>
      </c>
      <c r="B247" s="11">
        <f t="shared" si="14"/>
        <v>0.53490000000000004</v>
      </c>
      <c r="C247" s="12">
        <f t="shared" si="15"/>
        <v>0.53490000000000004</v>
      </c>
      <c r="D247" s="12">
        <f t="shared" si="16"/>
        <v>-1.3106638170612417E-16</v>
      </c>
      <c r="E247" s="11">
        <f t="shared" si="17"/>
        <v>0.53339999999999999</v>
      </c>
      <c r="F247" s="11">
        <f t="shared" si="18"/>
        <v>-1.3069883716965157E-16</v>
      </c>
      <c r="G247" s="13">
        <f t="shared" si="19"/>
        <v>1.5000000000000568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C65:D65"/>
    <mergeCell ref="E65:F65"/>
    <mergeCell ref="G65:H6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37" zoomScale="96" zoomScaleNormal="96" workbookViewId="0">
      <selection activeCell="B51" sqref="B51"/>
    </sheetView>
  </sheetViews>
  <sheetFormatPr defaultRowHeight="12.75" x14ac:dyDescent="0.2"/>
  <cols>
    <col min="1" max="1" width="32.85546875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44</v>
      </c>
      <c r="C5" t="s">
        <v>18</v>
      </c>
    </row>
    <row r="6" spans="1:4" x14ac:dyDescent="0.2">
      <c r="B6">
        <f>B5*0.0254</f>
        <v>1.1175999999999999</v>
      </c>
      <c r="C6" t="s">
        <v>19</v>
      </c>
    </row>
    <row r="7" spans="1:4" x14ac:dyDescent="0.2">
      <c r="B7">
        <f>B6*1000</f>
        <v>1117.5999999999999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16.763999999999999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20">
        <f>B7*0.01</f>
        <v>11.176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11.176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70.400000000000006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8.3819999999999997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4" x14ac:dyDescent="0.2">
      <c r="A33" t="s">
        <v>23</v>
      </c>
      <c r="B33" s="10">
        <f>B19/B7</f>
        <v>0.01</v>
      </c>
      <c r="D33" s="33" t="s">
        <v>72</v>
      </c>
    </row>
    <row r="34" spans="1:4" x14ac:dyDescent="0.2">
      <c r="A34" t="s">
        <v>22</v>
      </c>
      <c r="B34" s="10">
        <f>B33/2</f>
        <v>5.0000000000000001E-3</v>
      </c>
    </row>
    <row r="35" spans="1:4" x14ac:dyDescent="0.2">
      <c r="B35" s="10"/>
    </row>
    <row r="36" spans="1:4" x14ac:dyDescent="0.2">
      <c r="A36" t="s">
        <v>37</v>
      </c>
      <c r="B36" s="10"/>
    </row>
    <row r="37" spans="1:4" x14ac:dyDescent="0.2">
      <c r="B37" s="10"/>
    </row>
    <row r="38" spans="1:4" x14ac:dyDescent="0.2">
      <c r="B38" s="10"/>
    </row>
    <row r="39" spans="1:4" x14ac:dyDescent="0.2">
      <c r="B39" s="10"/>
    </row>
    <row r="40" spans="1:4" x14ac:dyDescent="0.2">
      <c r="B40" s="10"/>
    </row>
    <row r="41" spans="1:4" x14ac:dyDescent="0.2">
      <c r="B41" s="10"/>
    </row>
    <row r="42" spans="1:4" x14ac:dyDescent="0.2">
      <c r="B42" s="10"/>
    </row>
    <row r="43" spans="1:4" x14ac:dyDescent="0.2">
      <c r="B43" s="10"/>
    </row>
    <row r="44" spans="1:4" x14ac:dyDescent="0.2">
      <c r="B44" s="10"/>
    </row>
    <row r="45" spans="1:4" x14ac:dyDescent="0.2">
      <c r="B45" s="10"/>
    </row>
    <row r="46" spans="1:4" x14ac:dyDescent="0.2">
      <c r="B46" s="10"/>
    </row>
    <row r="47" spans="1:4" x14ac:dyDescent="0.2">
      <c r="B47" s="10"/>
    </row>
    <row r="48" spans="1:4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15">
        <f>MAX(C67:C247)</f>
        <v>0.56159399999999993</v>
      </c>
      <c r="C51" t="s">
        <v>19</v>
      </c>
      <c r="D51" s="18" t="s">
        <v>43</v>
      </c>
      <c r="G51" s="23">
        <f>B51+0.127</f>
        <v>0.68859399999999993</v>
      </c>
    </row>
    <row r="52" spans="1:7" x14ac:dyDescent="0.2">
      <c r="A52" s="5" t="s">
        <v>39</v>
      </c>
      <c r="B52" s="15">
        <f>MAX(D67:D247)</f>
        <v>0.556006</v>
      </c>
      <c r="C52" t="s">
        <v>19</v>
      </c>
      <c r="D52" s="18" t="s">
        <v>44</v>
      </c>
      <c r="G52" s="23">
        <f>B52+0.127</f>
        <v>0.683006</v>
      </c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0.98096115489076707</v>
      </c>
      <c r="C61" s="5" t="s">
        <v>42</v>
      </c>
    </row>
    <row r="62" spans="1:7" x14ac:dyDescent="0.2">
      <c r="A62" s="5" t="s">
        <v>29</v>
      </c>
      <c r="B62" s="12">
        <f>PI()*(B6/2)^2</f>
        <v>0.98098567953275539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9" t="s">
        <v>25</v>
      </c>
      <c r="B66" s="9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98" si="0">$B$6/2*(1+$B$34*COS(RADIANS(2*A67)))</f>
        <v>0.56159399999999993</v>
      </c>
      <c r="C67" s="12">
        <f>B67*COS(RADIANS(A67))</f>
        <v>0.56159399999999993</v>
      </c>
      <c r="D67" s="12">
        <f>B67*SIN(RADIANS(A67))</f>
        <v>0</v>
      </c>
      <c r="E67" s="11">
        <f>$B$6/2*COS(RADIANS(A67))</f>
        <v>0.55879999999999996</v>
      </c>
      <c r="F67" s="11">
        <f>$B$6/2*SIN(RADIANS(A67))</f>
        <v>0</v>
      </c>
      <c r="G67" s="13">
        <f>(SQRT(SUMSQ(C67,D67))-SQRT(SUMSQ(E67,F67)))*1000</f>
        <v>2.7939999999999632</v>
      </c>
      <c r="H67" s="14">
        <f>MAX(G67:G247)</f>
        <v>2.7939999999999632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0.56158719395642598</v>
      </c>
      <c r="C68" s="12">
        <f t="shared" ref="C68:C131" si="1">B68*COS(RADIANS(A68))</f>
        <v>0.56124509021144586</v>
      </c>
      <c r="D68" s="12">
        <f t="shared" ref="D68:D131" si="2">B68*SIN(RADIANS(A68))</f>
        <v>1.959911042364906E-2</v>
      </c>
      <c r="E68" s="11">
        <f t="shared" ref="E68:E131" si="3">$B$6/2*COS(RADIANS(A68))</f>
        <v>0.55845959413827062</v>
      </c>
      <c r="F68" s="11">
        <f t="shared" ref="F68:F131" si="4">$B$6/2*SIN(RADIANS(A68))</f>
        <v>1.9501838757357542E-2</v>
      </c>
      <c r="G68" s="13">
        <f t="shared" ref="G68:G131" si="5">(SQRT(SUMSQ(C68,D68))-SQRT(SUMSQ(E68,F68)))*1000</f>
        <v>2.7871939564260151</v>
      </c>
      <c r="H68" s="14">
        <f>MIN(G67:G247)</f>
        <v>-2.7939999999999632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0.56156680898406386</v>
      </c>
      <c r="C69" s="12">
        <f t="shared" si="1"/>
        <v>0.56019886046162781</v>
      </c>
      <c r="D69" s="12">
        <f t="shared" si="2"/>
        <v>3.9172920366469077E-2</v>
      </c>
      <c r="E69" s="11">
        <f t="shared" si="3"/>
        <v>0.55743879128518969</v>
      </c>
      <c r="F69" s="11">
        <f t="shared" si="4"/>
        <v>3.8979917528217216E-2</v>
      </c>
      <c r="G69" s="13">
        <f t="shared" si="5"/>
        <v>2.7668089840640064</v>
      </c>
      <c r="H69" s="14">
        <f>(H67-H68)*2</f>
        <v>11.175999999999853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0.5615329443964503</v>
      </c>
      <c r="C70" s="12">
        <f t="shared" si="1"/>
        <v>0.55845680817288501</v>
      </c>
      <c r="D70" s="12">
        <f t="shared" si="2"/>
        <v>5.8696175751921653E-2</v>
      </c>
      <c r="E70" s="11">
        <f t="shared" si="3"/>
        <v>0.55573883513179112</v>
      </c>
      <c r="F70" s="11">
        <f t="shared" si="4"/>
        <v>5.8410505273964755E-2</v>
      </c>
      <c r="G70" s="13">
        <f t="shared" si="5"/>
        <v>2.7329443964503319</v>
      </c>
    </row>
    <row r="71" spans="1:9" x14ac:dyDescent="0.2">
      <c r="A71" s="5">
        <f t="shared" si="6"/>
        <v>8</v>
      </c>
      <c r="B71" s="11">
        <f t="shared" si="0"/>
        <v>0.56148576517845161</v>
      </c>
      <c r="C71" s="12">
        <f t="shared" si="1"/>
        <v>0.55602142430914814</v>
      </c>
      <c r="D71" s="12">
        <f t="shared" si="2"/>
        <v>7.8143715084820237E-2</v>
      </c>
      <c r="E71" s="11">
        <f t="shared" si="3"/>
        <v>0.55336179681278952</v>
      </c>
      <c r="F71" s="11">
        <f t="shared" si="4"/>
        <v>7.7769928816484563E-2</v>
      </c>
      <c r="G71" s="13">
        <f t="shared" si="5"/>
        <v>2.685765178451649</v>
      </c>
    </row>
    <row r="72" spans="1:9" x14ac:dyDescent="0.2">
      <c r="A72" s="5">
        <f t="shared" si="6"/>
        <v>10</v>
      </c>
      <c r="B72" s="11">
        <f t="shared" si="0"/>
        <v>0.56142550118247581</v>
      </c>
      <c r="C72" s="12">
        <f t="shared" si="1"/>
        <v>0.55289618630326676</v>
      </c>
      <c r="D72" s="12">
        <f t="shared" si="2"/>
        <v>9.749051517607997E-2</v>
      </c>
      <c r="E72" s="11">
        <f t="shared" si="3"/>
        <v>0.55031057238322179</v>
      </c>
      <c r="F72" s="11">
        <f t="shared" si="4"/>
        <v>9.7034601680280663E-2</v>
      </c>
      <c r="G72" s="13">
        <f t="shared" si="5"/>
        <v>2.6255011824758423</v>
      </c>
    </row>
    <row r="73" spans="1:9" x14ac:dyDescent="0.2">
      <c r="A73" s="5">
        <f t="shared" si="6"/>
        <v>12</v>
      </c>
      <c r="B73" s="11">
        <f t="shared" si="0"/>
        <v>0.56135244600865342</v>
      </c>
      <c r="C73" s="12">
        <f t="shared" si="1"/>
        <v>0.54908554822941757</v>
      </c>
      <c r="D73" s="12">
        <f t="shared" si="2"/>
        <v>0.11671173619434409</v>
      </c>
      <c r="E73" s="11">
        <f t="shared" si="3"/>
        <v>0.54658887929005062</v>
      </c>
      <c r="F73" s="11">
        <f t="shared" si="4"/>
        <v>0.11618105282896392</v>
      </c>
      <c r="G73" s="13">
        <f t="shared" si="5"/>
        <v>2.5524460086534528</v>
      </c>
    </row>
    <row r="74" spans="1:9" x14ac:dyDescent="0.2">
      <c r="A74" s="5">
        <f t="shared" si="6"/>
        <v>14</v>
      </c>
      <c r="B74" s="11">
        <f t="shared" si="0"/>
        <v>0.56126695557444783</v>
      </c>
      <c r="C74" s="12">
        <f t="shared" si="1"/>
        <v>0.54459492829382627</v>
      </c>
      <c r="D74" s="12">
        <f t="shared" si="2"/>
        <v>0.13578276583002491</v>
      </c>
      <c r="E74" s="11">
        <f t="shared" si="3"/>
        <v>0.54220125184302681</v>
      </c>
      <c r="F74" s="11">
        <f t="shared" si="4"/>
        <v>0.13518595526109431</v>
      </c>
      <c r="G74" s="13">
        <f t="shared" si="5"/>
        <v>2.4669555744478711</v>
      </c>
    </row>
    <row r="75" spans="1:9" x14ac:dyDescent="0.2">
      <c r="A75" s="5">
        <f t="shared" si="6"/>
        <v>16</v>
      </c>
      <c r="B75" s="11">
        <f t="shared" si="0"/>
        <v>0.56116944638066102</v>
      </c>
      <c r="C75" s="12">
        <f t="shared" si="1"/>
        <v>0.53943069373664176</v>
      </c>
      <c r="D75" s="12">
        <f t="shared" si="2"/>
        <v>0.15467926236565469</v>
      </c>
      <c r="E75" s="11">
        <f t="shared" si="3"/>
        <v>0.53715303569033257</v>
      </c>
      <c r="F75" s="11">
        <f t="shared" si="4"/>
        <v>0.15402615443053913</v>
      </c>
      <c r="G75" s="13">
        <f t="shared" si="5"/>
        <v>2.3694463806610555</v>
      </c>
    </row>
    <row r="76" spans="1:9" x14ac:dyDescent="0.2">
      <c r="A76" s="5">
        <f t="shared" si="6"/>
        <v>18</v>
      </c>
      <c r="B76" s="11">
        <f t="shared" si="0"/>
        <v>0.56106039348228354</v>
      </c>
      <c r="C76" s="12">
        <f t="shared" si="1"/>
        <v>0.53360014325644867</v>
      </c>
      <c r="D76" s="12">
        <f t="shared" si="2"/>
        <v>0.17337719645672059</v>
      </c>
      <c r="E76" s="11">
        <f t="shared" si="3"/>
        <v>0.53145038130573174</v>
      </c>
      <c r="F76" s="11">
        <f t="shared" si="4"/>
        <v>0.1726786964567206</v>
      </c>
      <c r="G76" s="13">
        <f t="shared" si="5"/>
        <v>2.2603934822836846</v>
      </c>
    </row>
    <row r="77" spans="1:9" x14ac:dyDescent="0.2">
      <c r="A77" s="5">
        <f t="shared" si="6"/>
        <v>20</v>
      </c>
      <c r="B77" s="11">
        <f t="shared" si="0"/>
        <v>0.56094032817407435</v>
      </c>
      <c r="C77" s="12">
        <f t="shared" si="1"/>
        <v>0.52711148708640343</v>
      </c>
      <c r="D77" s="12">
        <f t="shared" si="2"/>
        <v>0.19185289143924456</v>
      </c>
      <c r="E77" s="11">
        <f t="shared" si="3"/>
        <v>0.52510023649516557</v>
      </c>
      <c r="F77" s="11">
        <f t="shared" si="4"/>
        <v>0.19112085609038365</v>
      </c>
      <c r="G77" s="13">
        <f t="shared" si="5"/>
        <v>2.1403281740743907</v>
      </c>
    </row>
    <row r="78" spans="1:9" x14ac:dyDescent="0.2">
      <c r="A78" s="5">
        <f t="shared" si="6"/>
        <v>22</v>
      </c>
      <c r="B78" s="11">
        <f t="shared" si="0"/>
        <v>0.56080983540214624</v>
      </c>
      <c r="C78" s="12">
        <f t="shared" si="1"/>
        <v>0.51997382486712751</v>
      </c>
      <c r="D78" s="12">
        <f t="shared" si="2"/>
        <v>0.21008306199413634</v>
      </c>
      <c r="E78" s="11">
        <f t="shared" si="3"/>
        <v>0.51811033793192074</v>
      </c>
      <c r="F78" s="11">
        <f t="shared" si="4"/>
        <v>0.20933016440081162</v>
      </c>
      <c r="G78" s="13">
        <f t="shared" si="5"/>
        <v>2.0098354021462761</v>
      </c>
    </row>
    <row r="79" spans="1:9" x14ac:dyDescent="0.2">
      <c r="A79" s="5">
        <f t="shared" si="6"/>
        <v>24</v>
      </c>
      <c r="B79" s="11">
        <f t="shared" si="0"/>
        <v>0.56066955091416659</v>
      </c>
      <c r="C79" s="12">
        <f t="shared" si="1"/>
        <v>0.51219712147615382</v>
      </c>
      <c r="D79" s="12">
        <f t="shared" si="2"/>
        <v>0.22804485101364458</v>
      </c>
      <c r="E79" s="11">
        <f t="shared" si="3"/>
        <v>0.51048920173068535</v>
      </c>
      <c r="F79" s="11">
        <f t="shared" si="4"/>
        <v>0.22728443615075714</v>
      </c>
      <c r="G79" s="13">
        <f t="shared" si="5"/>
        <v>1.8695509141666289</v>
      </c>
    </row>
    <row r="80" spans="1:9" x14ac:dyDescent="0.2">
      <c r="A80" s="5">
        <f t="shared" si="6"/>
        <v>26</v>
      </c>
      <c r="B80" s="11">
        <f t="shared" si="0"/>
        <v>0.5605201581620598</v>
      </c>
      <c r="C80" s="12">
        <f t="shared" si="1"/>
        <v>0.50379218098672685</v>
      </c>
      <c r="D80" s="12">
        <f t="shared" si="2"/>
        <v>0.2457158645318972</v>
      </c>
      <c r="E80" s="11">
        <f t="shared" si="3"/>
        <v>0.50224611307197453</v>
      </c>
      <c r="F80" s="11">
        <f t="shared" si="4"/>
        <v>0.24496179682573643</v>
      </c>
      <c r="G80" s="13">
        <f t="shared" si="5"/>
        <v>1.7201581620599482</v>
      </c>
    </row>
    <row r="81" spans="1:7" x14ac:dyDescent="0.2">
      <c r="A81" s="5">
        <f t="shared" si="6"/>
        <v>28</v>
      </c>
      <c r="B81" s="11">
        <f t="shared" si="0"/>
        <v>0.56036238497229718</v>
      </c>
      <c r="C81" s="12">
        <f t="shared" si="1"/>
        <v>0.49477061893997715</v>
      </c>
      <c r="D81" s="12">
        <f t="shared" si="2"/>
        <v>0.26307420459937331</v>
      </c>
      <c r="E81" s="11">
        <f t="shared" si="3"/>
        <v>0.49339111488956838</v>
      </c>
      <c r="F81" s="11">
        <f t="shared" si="4"/>
        <v>0.26234070928475578</v>
      </c>
      <c r="G81" s="13">
        <f t="shared" si="5"/>
        <v>1.562384972297215</v>
      </c>
    </row>
    <row r="82" spans="1:7" x14ac:dyDescent="0.2">
      <c r="A82" s="5">
        <f t="shared" si="6"/>
        <v>30</v>
      </c>
      <c r="B82" s="11">
        <f t="shared" si="0"/>
        <v>0.56019699999999994</v>
      </c>
      <c r="C82" s="12">
        <f t="shared" si="1"/>
        <v>0.48514483312383117</v>
      </c>
      <c r="D82" s="12">
        <f t="shared" si="2"/>
        <v>0.28009849999999992</v>
      </c>
      <c r="E82" s="11">
        <f t="shared" si="3"/>
        <v>0.48393499563474429</v>
      </c>
      <c r="F82" s="11">
        <f t="shared" si="4"/>
        <v>0.27939999999999993</v>
      </c>
      <c r="G82" s="13">
        <f t="shared" si="5"/>
        <v>1.3969999999999816</v>
      </c>
    </row>
    <row r="83" spans="1:7" x14ac:dyDescent="0.2">
      <c r="A83" s="5">
        <f t="shared" si="6"/>
        <v>32</v>
      </c>
      <c r="B83" s="11">
        <f t="shared" si="0"/>
        <v>0.56002480898412865</v>
      </c>
      <c r="C83" s="12">
        <f t="shared" si="1"/>
        <v>0.47492797305935641</v>
      </c>
      <c r="D83" s="12">
        <f t="shared" si="2"/>
        <v>0.29676793472921059</v>
      </c>
      <c r="E83" s="11">
        <f t="shared" si="3"/>
        <v>0.47388927613221077</v>
      </c>
      <c r="F83" s="11">
        <f t="shared" si="4"/>
        <v>0.2961188848535149</v>
      </c>
      <c r="G83" s="13">
        <f t="shared" si="5"/>
        <v>1.2248089841288001</v>
      </c>
    </row>
    <row r="84" spans="1:7" x14ac:dyDescent="0.2">
      <c r="A84" s="5">
        <f t="shared" si="6"/>
        <v>34</v>
      </c>
      <c r="B84" s="11">
        <f t="shared" si="0"/>
        <v>0.55984665082200402</v>
      </c>
      <c r="C84" s="12">
        <f t="shared" si="1"/>
        <v>0.46413390840054419</v>
      </c>
      <c r="D84" s="12">
        <f t="shared" si="2"/>
        <v>0.31306227417152982</v>
      </c>
      <c r="E84" s="11">
        <f t="shared" si="3"/>
        <v>0.46326619554375725</v>
      </c>
      <c r="F84" s="11">
        <f t="shared" si="4"/>
        <v>0.31247699445945337</v>
      </c>
      <c r="G84" s="13">
        <f t="shared" si="5"/>
        <v>1.0466508220040582</v>
      </c>
    </row>
    <row r="85" spans="1:7" x14ac:dyDescent="0.2">
      <c r="A85" s="5">
        <f t="shared" si="6"/>
        <v>36</v>
      </c>
      <c r="B85" s="11">
        <f t="shared" si="0"/>
        <v>0.55966339348228356</v>
      </c>
      <c r="C85" s="12">
        <f t="shared" si="1"/>
        <v>0.4527771964567206</v>
      </c>
      <c r="D85" s="12">
        <f t="shared" si="2"/>
        <v>0.32896188893684569</v>
      </c>
      <c r="E85" s="11">
        <f t="shared" si="3"/>
        <v>0.45207869645672061</v>
      </c>
      <c r="F85" s="11">
        <f t="shared" si="4"/>
        <v>0.32845439898103396</v>
      </c>
      <c r="G85" s="13">
        <f t="shared" si="5"/>
        <v>0.86339348228359203</v>
      </c>
    </row>
    <row r="86" spans="1:7" x14ac:dyDescent="0.2">
      <c r="A86" s="5">
        <f t="shared" si="6"/>
        <v>38</v>
      </c>
      <c r="B86" s="11">
        <f t="shared" si="0"/>
        <v>0.55947592977630545</v>
      </c>
      <c r="C86" s="12">
        <f t="shared" si="1"/>
        <v>0.44087304904784785</v>
      </c>
      <c r="D86" s="12">
        <f t="shared" si="2"/>
        <v>0.34444777633527462</v>
      </c>
      <c r="E86" s="11">
        <f t="shared" si="3"/>
        <v>0.44034040911543615</v>
      </c>
      <c r="F86" s="11">
        <f t="shared" si="4"/>
        <v>0.34403163241197782</v>
      </c>
      <c r="G86" s="13">
        <f t="shared" si="5"/>
        <v>0.67592977630559492</v>
      </c>
    </row>
    <row r="87" spans="1:7" x14ac:dyDescent="0.2">
      <c r="A87" s="5">
        <f t="shared" si="6"/>
        <v>40</v>
      </c>
      <c r="B87" s="11">
        <f t="shared" si="0"/>
        <v>0.55928517300840142</v>
      </c>
      <c r="C87" s="12">
        <f t="shared" si="1"/>
        <v>0.42843729890192211</v>
      </c>
      <c r="D87" s="12">
        <f t="shared" si="2"/>
        <v>0.35950157949119288</v>
      </c>
      <c r="E87" s="11">
        <f t="shared" si="3"/>
        <v>0.42806563481488491</v>
      </c>
      <c r="F87" s="11">
        <f t="shared" si="4"/>
        <v>0.35918971629283813</v>
      </c>
      <c r="G87" s="13">
        <f t="shared" si="5"/>
        <v>0.48517300840145161</v>
      </c>
    </row>
    <row r="88" spans="1:7" x14ac:dyDescent="0.2">
      <c r="A88" s="5">
        <f t="shared" si="6"/>
        <v>42</v>
      </c>
      <c r="B88" s="11">
        <f t="shared" si="0"/>
        <v>0.55909205252636973</v>
      </c>
      <c r="C88" s="12">
        <f t="shared" si="1"/>
        <v>0.41548636580050718</v>
      </c>
      <c r="D88" s="12">
        <f t="shared" si="2"/>
        <v>0.37410560411738841</v>
      </c>
      <c r="E88" s="11">
        <f t="shared" si="3"/>
        <v>0.4152693284767679</v>
      </c>
      <c r="F88" s="11">
        <f t="shared" si="4"/>
        <v>0.37391018283332994</v>
      </c>
      <c r="G88" s="13">
        <f t="shared" si="5"/>
        <v>0.2920525263697682</v>
      </c>
    </row>
    <row r="89" spans="1:7" x14ac:dyDescent="0.2">
      <c r="A89" s="5">
        <f t="shared" si="6"/>
        <v>44</v>
      </c>
      <c r="B89" s="11">
        <f t="shared" si="0"/>
        <v>0.55889750919378678</v>
      </c>
      <c r="C89" s="12">
        <f t="shared" si="1"/>
        <v>0.40203722267322806</v>
      </c>
      <c r="D89" s="12">
        <f t="shared" si="2"/>
        <v>0.38824283299014833</v>
      </c>
      <c r="E89" s="11">
        <f t="shared" si="3"/>
        <v>0.40196708042923823</v>
      </c>
      <c r="F89" s="11">
        <f t="shared" si="4"/>
        <v>0.38817509741248762</v>
      </c>
      <c r="G89" s="13">
        <f t="shared" si="5"/>
        <v>9.7509193786815551E-2</v>
      </c>
    </row>
    <row r="90" spans="1:7" x14ac:dyDescent="0.2">
      <c r="A90" s="5">
        <f t="shared" si="6"/>
        <v>46</v>
      </c>
      <c r="B90" s="11">
        <f t="shared" si="0"/>
        <v>0.55870249080621315</v>
      </c>
      <c r="C90" s="12">
        <f t="shared" si="1"/>
        <v>0.38810736183482691</v>
      </c>
      <c r="D90" s="12">
        <f t="shared" si="2"/>
        <v>0.40189693818524841</v>
      </c>
      <c r="E90" s="11">
        <f t="shared" si="3"/>
        <v>0.38817509741248762</v>
      </c>
      <c r="F90" s="11">
        <f t="shared" si="4"/>
        <v>0.40196708042923818</v>
      </c>
      <c r="G90" s="13">
        <f t="shared" si="5"/>
        <v>-9.7509193786815551E-2</v>
      </c>
    </row>
    <row r="91" spans="1:7" x14ac:dyDescent="0.2">
      <c r="A91" s="5">
        <f t="shared" si="6"/>
        <v>48</v>
      </c>
      <c r="B91" s="11">
        <f t="shared" si="0"/>
        <v>0.5585079474736302</v>
      </c>
      <c r="C91" s="12">
        <f t="shared" si="1"/>
        <v>0.37371476154927152</v>
      </c>
      <c r="D91" s="12">
        <f t="shared" si="2"/>
        <v>0.41505229115302861</v>
      </c>
      <c r="E91" s="11">
        <f t="shared" si="3"/>
        <v>0.37391018283332994</v>
      </c>
      <c r="F91" s="11">
        <f t="shared" si="4"/>
        <v>0.4152693284767679</v>
      </c>
      <c r="G91" s="13">
        <f t="shared" si="5"/>
        <v>-0.2920525263697682</v>
      </c>
    </row>
    <row r="92" spans="1:7" x14ac:dyDescent="0.2">
      <c r="A92" s="5">
        <f t="shared" si="6"/>
        <v>50</v>
      </c>
      <c r="B92" s="11">
        <f t="shared" si="0"/>
        <v>0.55831482699159851</v>
      </c>
      <c r="C92" s="12">
        <f t="shared" si="1"/>
        <v>0.35887785309448339</v>
      </c>
      <c r="D92" s="12">
        <f t="shared" si="2"/>
        <v>0.42769397072784765</v>
      </c>
      <c r="E92" s="11">
        <f t="shared" si="3"/>
        <v>0.35918971629283819</v>
      </c>
      <c r="F92" s="11">
        <f t="shared" si="4"/>
        <v>0.42806563481488491</v>
      </c>
      <c r="G92" s="13">
        <f t="shared" si="5"/>
        <v>-0.48517300840145161</v>
      </c>
    </row>
    <row r="93" spans="1:7" x14ac:dyDescent="0.2">
      <c r="A93" s="5">
        <f t="shared" si="6"/>
        <v>52</v>
      </c>
      <c r="B93" s="11">
        <f t="shared" si="0"/>
        <v>0.55812407022369448</v>
      </c>
      <c r="C93" s="12">
        <f t="shared" si="1"/>
        <v>0.34361548848868106</v>
      </c>
      <c r="D93" s="12">
        <f t="shared" si="2"/>
        <v>0.4398077691830245</v>
      </c>
      <c r="E93" s="11">
        <f t="shared" si="3"/>
        <v>0.34403163241197782</v>
      </c>
      <c r="F93" s="11">
        <f t="shared" si="4"/>
        <v>0.44034040911543626</v>
      </c>
      <c r="G93" s="13">
        <f t="shared" si="5"/>
        <v>-0.6759297763054839</v>
      </c>
    </row>
    <row r="94" spans="1:7" x14ac:dyDescent="0.2">
      <c r="A94" s="5">
        <f t="shared" si="6"/>
        <v>54</v>
      </c>
      <c r="B94" s="11">
        <f t="shared" si="0"/>
        <v>0.55793660651771637</v>
      </c>
      <c r="C94" s="12">
        <f t="shared" si="1"/>
        <v>0.32794690902522222</v>
      </c>
      <c r="D94" s="12">
        <f t="shared" si="2"/>
        <v>0.45138019645672062</v>
      </c>
      <c r="E94" s="11">
        <f t="shared" si="3"/>
        <v>0.32845439898103396</v>
      </c>
      <c r="F94" s="11">
        <f t="shared" si="4"/>
        <v>0.45207869645672061</v>
      </c>
      <c r="G94" s="13">
        <f t="shared" si="5"/>
        <v>-0.86339348228359203</v>
      </c>
    </row>
    <row r="95" spans="1:7" x14ac:dyDescent="0.2">
      <c r="A95" s="5">
        <f t="shared" si="6"/>
        <v>56</v>
      </c>
      <c r="B95" s="11">
        <f t="shared" si="0"/>
        <v>0.55775334917799591</v>
      </c>
      <c r="C95" s="12">
        <f t="shared" si="1"/>
        <v>0.31189171474737681</v>
      </c>
      <c r="D95" s="12">
        <f t="shared" si="2"/>
        <v>0.46239848268697031</v>
      </c>
      <c r="E95" s="11">
        <f t="shared" si="3"/>
        <v>0.31247699445945326</v>
      </c>
      <c r="F95" s="11">
        <f t="shared" si="4"/>
        <v>0.46326619554375731</v>
      </c>
      <c r="G95" s="13">
        <f t="shared" si="5"/>
        <v>-1.0466508220040582</v>
      </c>
    </row>
    <row r="96" spans="1:7" x14ac:dyDescent="0.2">
      <c r="A96" s="5">
        <f t="shared" si="6"/>
        <v>58</v>
      </c>
      <c r="B96" s="11">
        <f t="shared" si="0"/>
        <v>0.55757519101587127</v>
      </c>
      <c r="C96" s="12">
        <f t="shared" si="1"/>
        <v>0.2954698349778192</v>
      </c>
      <c r="D96" s="12">
        <f t="shared" si="2"/>
        <v>0.47285057920506518</v>
      </c>
      <c r="E96" s="11">
        <f t="shared" si="3"/>
        <v>0.2961188848535149</v>
      </c>
      <c r="F96" s="11">
        <f t="shared" si="4"/>
        <v>0.47388927613221077</v>
      </c>
      <c r="G96" s="13">
        <f t="shared" si="5"/>
        <v>-1.2248089841285781</v>
      </c>
    </row>
    <row r="97" spans="1:8" x14ac:dyDescent="0.2">
      <c r="A97" s="5">
        <f t="shared" si="6"/>
        <v>60</v>
      </c>
      <c r="B97" s="11">
        <f t="shared" si="0"/>
        <v>0.55740299999999998</v>
      </c>
      <c r="C97" s="12">
        <f t="shared" si="1"/>
        <v>0.27870150000000005</v>
      </c>
      <c r="D97" s="12">
        <f t="shared" si="2"/>
        <v>0.48272515814565742</v>
      </c>
      <c r="E97" s="11">
        <f t="shared" si="3"/>
        <v>0.27940000000000004</v>
      </c>
      <c r="F97" s="11">
        <f t="shared" si="4"/>
        <v>0.48393499563474424</v>
      </c>
      <c r="G97" s="13">
        <f t="shared" si="5"/>
        <v>-1.3969999999999816</v>
      </c>
    </row>
    <row r="98" spans="1:8" x14ac:dyDescent="0.2">
      <c r="A98" s="5">
        <f t="shared" si="6"/>
        <v>62</v>
      </c>
      <c r="B98" s="11">
        <f t="shared" si="0"/>
        <v>0.55723761502770264</v>
      </c>
      <c r="C98" s="12">
        <f t="shared" si="1"/>
        <v>0.2616072139701382</v>
      </c>
      <c r="D98" s="12">
        <f t="shared" si="2"/>
        <v>0.4920116108391594</v>
      </c>
      <c r="E98" s="11">
        <f t="shared" si="3"/>
        <v>0.26234070928475578</v>
      </c>
      <c r="F98" s="11">
        <f t="shared" si="4"/>
        <v>0.49339111488956833</v>
      </c>
      <c r="G98" s="13">
        <f t="shared" si="5"/>
        <v>-1.562384972297326</v>
      </c>
    </row>
    <row r="99" spans="1:8" x14ac:dyDescent="0.2">
      <c r="A99" s="5">
        <f t="shared" si="6"/>
        <v>64</v>
      </c>
      <c r="B99" s="11">
        <f t="shared" ref="B99:B130" si="7">$B$6/2*(1+$B$34*COS(RADIANS(2*A99)))</f>
        <v>0.55707984183794013</v>
      </c>
      <c r="C99" s="12">
        <f t="shared" si="1"/>
        <v>0.24420772911957569</v>
      </c>
      <c r="D99" s="12">
        <f t="shared" si="2"/>
        <v>0.50070004515722222</v>
      </c>
      <c r="E99" s="11">
        <f t="shared" si="3"/>
        <v>0.24496179682573646</v>
      </c>
      <c r="F99" s="11">
        <f t="shared" si="4"/>
        <v>0.50224611307197453</v>
      </c>
      <c r="G99" s="13">
        <f t="shared" si="5"/>
        <v>-1.7201581620598372</v>
      </c>
    </row>
    <row r="100" spans="1:8" x14ac:dyDescent="0.2">
      <c r="A100" s="5">
        <f t="shared" si="6"/>
        <v>66</v>
      </c>
      <c r="B100" s="11">
        <f t="shared" si="7"/>
        <v>0.55693044908583333</v>
      </c>
      <c r="C100" s="12">
        <f t="shared" si="1"/>
        <v>0.22652402128786972</v>
      </c>
      <c r="D100" s="12">
        <f t="shared" si="2"/>
        <v>0.50878128198521688</v>
      </c>
      <c r="E100" s="11">
        <f t="shared" si="3"/>
        <v>0.22728443615075714</v>
      </c>
      <c r="F100" s="11">
        <f t="shared" si="4"/>
        <v>0.51048920173068535</v>
      </c>
      <c r="G100" s="13">
        <f t="shared" si="5"/>
        <v>-1.8695509141666289</v>
      </c>
    </row>
    <row r="101" spans="1:8" x14ac:dyDescent="0.2">
      <c r="A101" s="5">
        <f t="shared" si="6"/>
        <v>68</v>
      </c>
      <c r="B101" s="11">
        <f t="shared" si="7"/>
        <v>0.5567901645978538</v>
      </c>
      <c r="C101" s="12">
        <f t="shared" si="1"/>
        <v>0.20857726680748692</v>
      </c>
      <c r="D101" s="12">
        <f t="shared" si="2"/>
        <v>0.51624685099671408</v>
      </c>
      <c r="E101" s="11">
        <f t="shared" si="3"/>
        <v>0.20933016440081159</v>
      </c>
      <c r="F101" s="11">
        <f t="shared" si="4"/>
        <v>0.51811033793192074</v>
      </c>
      <c r="G101" s="13">
        <f t="shared" si="5"/>
        <v>-2.0098354021460541</v>
      </c>
    </row>
    <row r="102" spans="1:8" x14ac:dyDescent="0.2">
      <c r="A102" s="5">
        <f t="shared" si="6"/>
        <v>70</v>
      </c>
      <c r="B102" s="11">
        <f t="shared" si="7"/>
        <v>0.55665967182592557</v>
      </c>
      <c r="C102" s="12">
        <f t="shared" si="1"/>
        <v>0.19038882074152283</v>
      </c>
      <c r="D102" s="12">
        <f t="shared" si="2"/>
        <v>0.52308898590392761</v>
      </c>
      <c r="E102" s="11">
        <f t="shared" si="3"/>
        <v>0.19112085609038373</v>
      </c>
      <c r="F102" s="11">
        <f t="shared" si="4"/>
        <v>0.52510023649516557</v>
      </c>
      <c r="G102" s="13">
        <f t="shared" si="5"/>
        <v>-2.1403281740745017</v>
      </c>
    </row>
    <row r="103" spans="1:8" x14ac:dyDescent="0.2">
      <c r="A103" s="5">
        <f t="shared" si="6"/>
        <v>72</v>
      </c>
      <c r="B103" s="11">
        <f t="shared" si="7"/>
        <v>0.55653960651771639</v>
      </c>
      <c r="C103" s="12">
        <f t="shared" si="1"/>
        <v>0.17198019645672064</v>
      </c>
      <c r="D103" s="12">
        <f t="shared" si="2"/>
        <v>0.52930061935501482</v>
      </c>
      <c r="E103" s="11">
        <f t="shared" si="3"/>
        <v>0.17267869645672063</v>
      </c>
      <c r="F103" s="11">
        <f t="shared" si="4"/>
        <v>0.53145038130573174</v>
      </c>
      <c r="G103" s="13">
        <f t="shared" si="5"/>
        <v>-2.2603934822834626</v>
      </c>
    </row>
    <row r="104" spans="1:8" x14ac:dyDescent="0.2">
      <c r="A104" s="5">
        <f t="shared" si="6"/>
        <v>74</v>
      </c>
      <c r="B104" s="11">
        <f t="shared" si="7"/>
        <v>0.55643055361933891</v>
      </c>
      <c r="C104" s="12">
        <f t="shared" si="1"/>
        <v>0.15337304649542355</v>
      </c>
      <c r="D104" s="12">
        <f t="shared" si="2"/>
        <v>0.53487537764402338</v>
      </c>
      <c r="E104" s="11">
        <f t="shared" si="3"/>
        <v>0.15402615443053913</v>
      </c>
      <c r="F104" s="11">
        <f t="shared" si="4"/>
        <v>0.53715303569033257</v>
      </c>
      <c r="G104" s="13">
        <f t="shared" si="5"/>
        <v>-2.3694463806610555</v>
      </c>
    </row>
    <row r="105" spans="1:8" x14ac:dyDescent="0.2">
      <c r="A105" s="5">
        <f t="shared" si="6"/>
        <v>76</v>
      </c>
      <c r="B105" s="11">
        <f t="shared" si="7"/>
        <v>0.55633304442555209</v>
      </c>
      <c r="C105" s="12">
        <f t="shared" si="1"/>
        <v>0.13458914469216368</v>
      </c>
      <c r="D105" s="12">
        <f t="shared" si="2"/>
        <v>0.53980757539222723</v>
      </c>
      <c r="E105" s="11">
        <f t="shared" si="3"/>
        <v>0.13518595526109428</v>
      </c>
      <c r="F105" s="11">
        <f t="shared" si="4"/>
        <v>0.54220125184302681</v>
      </c>
      <c r="G105" s="13">
        <f t="shared" si="5"/>
        <v>-2.4669555744479821</v>
      </c>
    </row>
    <row r="106" spans="1:8" x14ac:dyDescent="0.2">
      <c r="A106" s="5">
        <f t="shared" si="6"/>
        <v>78</v>
      </c>
      <c r="B106" s="11">
        <f t="shared" si="7"/>
        <v>0.55624755399134651</v>
      </c>
      <c r="C106" s="12">
        <f t="shared" si="1"/>
        <v>0.1156503694635838</v>
      </c>
      <c r="D106" s="12">
        <f t="shared" si="2"/>
        <v>0.54409221035068356</v>
      </c>
      <c r="E106" s="11">
        <f t="shared" si="3"/>
        <v>0.11618105282896397</v>
      </c>
      <c r="F106" s="11">
        <f t="shared" si="4"/>
        <v>0.54658887929005051</v>
      </c>
      <c r="G106" s="13">
        <f t="shared" si="5"/>
        <v>-2.5524460086534528</v>
      </c>
    </row>
    <row r="107" spans="1:8" x14ac:dyDescent="0.2">
      <c r="A107" s="5">
        <f t="shared" si="6"/>
        <v>80</v>
      </c>
      <c r="B107" s="11">
        <f t="shared" si="7"/>
        <v>0.55617449881752412</v>
      </c>
      <c r="C107" s="12">
        <f t="shared" si="1"/>
        <v>9.6578688184481412E-2</v>
      </c>
      <c r="D107" s="12">
        <f t="shared" si="2"/>
        <v>0.54772495846317693</v>
      </c>
      <c r="E107" s="11">
        <f t="shared" si="3"/>
        <v>9.7034601680280705E-2</v>
      </c>
      <c r="F107" s="11">
        <f t="shared" si="4"/>
        <v>0.55031057238322179</v>
      </c>
      <c r="G107" s="13">
        <f t="shared" si="5"/>
        <v>-2.6255011824758423</v>
      </c>
    </row>
    <row r="108" spans="1:8" x14ac:dyDescent="0.2">
      <c r="A108" s="5">
        <f t="shared" si="6"/>
        <v>82</v>
      </c>
      <c r="B108" s="11">
        <f t="shared" si="7"/>
        <v>0.55611423482154831</v>
      </c>
      <c r="C108" s="12">
        <f t="shared" si="1"/>
        <v>7.7396142548148902E-2</v>
      </c>
      <c r="D108" s="12">
        <f t="shared" si="2"/>
        <v>0.55070216931643079</v>
      </c>
      <c r="E108" s="11">
        <f t="shared" si="3"/>
        <v>7.7769928816484576E-2</v>
      </c>
      <c r="F108" s="11">
        <f t="shared" si="4"/>
        <v>0.55336179681278952</v>
      </c>
      <c r="G108" s="13">
        <f t="shared" si="5"/>
        <v>-2.685765178451649</v>
      </c>
    </row>
    <row r="109" spans="1:8" x14ac:dyDescent="0.2">
      <c r="A109" s="5">
        <f t="shared" si="6"/>
        <v>84</v>
      </c>
      <c r="B109" s="11">
        <f t="shared" si="7"/>
        <v>0.55606705560354974</v>
      </c>
      <c r="C109" s="12">
        <f t="shared" si="1"/>
        <v>5.8124834796007864E-2</v>
      </c>
      <c r="D109" s="12">
        <f t="shared" si="2"/>
        <v>0.55302086209069734</v>
      </c>
      <c r="E109" s="11">
        <f t="shared" si="3"/>
        <v>5.8410505273964748E-2</v>
      </c>
      <c r="F109" s="11">
        <f t="shared" si="4"/>
        <v>0.55573883513179112</v>
      </c>
      <c r="G109" s="13">
        <f t="shared" si="5"/>
        <v>-2.7329443964502209</v>
      </c>
    </row>
    <row r="110" spans="1:8" x14ac:dyDescent="0.2">
      <c r="A110" s="5">
        <f t="shared" si="6"/>
        <v>86</v>
      </c>
      <c r="B110" s="11">
        <f t="shared" si="7"/>
        <v>0.55603319101593607</v>
      </c>
      <c r="C110" s="12">
        <f t="shared" si="1"/>
        <v>3.8786914689965313E-2</v>
      </c>
      <c r="D110" s="12">
        <f t="shared" si="2"/>
        <v>0.55467872210875169</v>
      </c>
      <c r="E110" s="11">
        <f t="shared" si="3"/>
        <v>3.8979917528217181E-2</v>
      </c>
      <c r="F110" s="11">
        <f t="shared" si="4"/>
        <v>0.55743879128518969</v>
      </c>
      <c r="G110" s="13">
        <f t="shared" si="5"/>
        <v>-2.7668089840637844</v>
      </c>
    </row>
    <row r="111" spans="1:8" x14ac:dyDescent="0.2">
      <c r="A111" s="5">
        <f t="shared" si="6"/>
        <v>88</v>
      </c>
      <c r="B111" s="11">
        <f t="shared" si="7"/>
        <v>0.55601280604357406</v>
      </c>
      <c r="C111" s="12">
        <f t="shared" si="1"/>
        <v>1.9404567091066086E-2</v>
      </c>
      <c r="D111" s="12">
        <f t="shared" si="2"/>
        <v>0.5556740980650956</v>
      </c>
      <c r="E111" s="11">
        <f t="shared" si="3"/>
        <v>1.9501838757357601E-2</v>
      </c>
      <c r="F111" s="11">
        <f t="shared" si="4"/>
        <v>0.55845959413827062</v>
      </c>
      <c r="G111" s="13">
        <f t="shared" si="5"/>
        <v>-2.787193956425793</v>
      </c>
    </row>
    <row r="112" spans="1:8" x14ac:dyDescent="0.2">
      <c r="A112" s="5">
        <f t="shared" si="6"/>
        <v>90</v>
      </c>
      <c r="B112" s="11">
        <f t="shared" si="7"/>
        <v>0.556006</v>
      </c>
      <c r="C112" s="12">
        <f t="shared" si="1"/>
        <v>3.405949459099611E-17</v>
      </c>
      <c r="D112" s="12">
        <f t="shared" si="2"/>
        <v>0.556006</v>
      </c>
      <c r="E112" s="11">
        <f t="shared" si="3"/>
        <v>3.4230647830146841E-17</v>
      </c>
      <c r="F112" s="11">
        <f t="shared" si="4"/>
        <v>0.55879999999999996</v>
      </c>
      <c r="G112" s="13">
        <f t="shared" si="5"/>
        <v>-2.7939999999999632</v>
      </c>
      <c r="H112" s="10"/>
    </row>
    <row r="113" spans="1:7" x14ac:dyDescent="0.2">
      <c r="A113" s="5">
        <f t="shared" si="6"/>
        <v>92</v>
      </c>
      <c r="B113" s="11">
        <f t="shared" si="7"/>
        <v>0.55601280604357406</v>
      </c>
      <c r="C113" s="12">
        <f t="shared" si="1"/>
        <v>-1.9404567091066017E-2</v>
      </c>
      <c r="D113" s="12">
        <f t="shared" si="2"/>
        <v>0.5556740980650956</v>
      </c>
      <c r="E113" s="11">
        <f t="shared" si="3"/>
        <v>-1.9501838757357531E-2</v>
      </c>
      <c r="F113" s="11">
        <f t="shared" si="4"/>
        <v>0.55845959413827062</v>
      </c>
      <c r="G113" s="13">
        <f t="shared" si="5"/>
        <v>-2.787193956425793</v>
      </c>
    </row>
    <row r="114" spans="1:7" x14ac:dyDescent="0.2">
      <c r="A114" s="5">
        <f t="shared" si="6"/>
        <v>94</v>
      </c>
      <c r="B114" s="11">
        <f t="shared" si="7"/>
        <v>0.55603319101593607</v>
      </c>
      <c r="C114" s="12">
        <f t="shared" si="1"/>
        <v>-3.8786914689965368E-2</v>
      </c>
      <c r="D114" s="12">
        <f t="shared" si="2"/>
        <v>0.55467872210875169</v>
      </c>
      <c r="E114" s="11">
        <f t="shared" si="3"/>
        <v>-3.897991752821723E-2</v>
      </c>
      <c r="F114" s="11">
        <f t="shared" si="4"/>
        <v>0.55743879128518969</v>
      </c>
      <c r="G114" s="13">
        <f t="shared" si="5"/>
        <v>-2.7668089840637844</v>
      </c>
    </row>
    <row r="115" spans="1:7" x14ac:dyDescent="0.2">
      <c r="A115" s="5">
        <f t="shared" si="6"/>
        <v>96</v>
      </c>
      <c r="B115" s="11">
        <f t="shared" si="7"/>
        <v>0.55606705560354974</v>
      </c>
      <c r="C115" s="12">
        <f t="shared" si="1"/>
        <v>-5.8124834796007913E-2</v>
      </c>
      <c r="D115" s="12">
        <f t="shared" si="2"/>
        <v>0.55302086209069734</v>
      </c>
      <c r="E115" s="11">
        <f t="shared" si="3"/>
        <v>-5.8410505273964804E-2</v>
      </c>
      <c r="F115" s="11">
        <f t="shared" si="4"/>
        <v>0.55573883513179112</v>
      </c>
      <c r="G115" s="13">
        <f t="shared" si="5"/>
        <v>-2.7329443964502209</v>
      </c>
    </row>
    <row r="116" spans="1:7" x14ac:dyDescent="0.2">
      <c r="A116" s="5">
        <f t="shared" si="6"/>
        <v>98</v>
      </c>
      <c r="B116" s="11">
        <f t="shared" si="7"/>
        <v>0.55611423482154831</v>
      </c>
      <c r="C116" s="12">
        <f t="shared" si="1"/>
        <v>-7.7396142548148833E-2</v>
      </c>
      <c r="D116" s="12">
        <f t="shared" si="2"/>
        <v>0.55070216931643079</v>
      </c>
      <c r="E116" s="11">
        <f t="shared" si="3"/>
        <v>-7.7769928816484521E-2</v>
      </c>
      <c r="F116" s="11">
        <f t="shared" si="4"/>
        <v>0.55336179681278952</v>
      </c>
      <c r="G116" s="13">
        <f t="shared" si="5"/>
        <v>-2.685765178451649</v>
      </c>
    </row>
    <row r="117" spans="1:7" x14ac:dyDescent="0.2">
      <c r="A117" s="5">
        <f t="shared" si="6"/>
        <v>100</v>
      </c>
      <c r="B117" s="11">
        <f t="shared" si="7"/>
        <v>0.55617449881752412</v>
      </c>
      <c r="C117" s="12">
        <f t="shared" si="1"/>
        <v>-9.6578688184481343E-2</v>
      </c>
      <c r="D117" s="12">
        <f t="shared" si="2"/>
        <v>0.54772495846317693</v>
      </c>
      <c r="E117" s="11">
        <f t="shared" si="3"/>
        <v>-9.7034601680280649E-2</v>
      </c>
      <c r="F117" s="11">
        <f t="shared" si="4"/>
        <v>0.55031057238322179</v>
      </c>
      <c r="G117" s="13">
        <f t="shared" si="5"/>
        <v>-2.6255011824758423</v>
      </c>
    </row>
    <row r="118" spans="1:7" x14ac:dyDescent="0.2">
      <c r="A118" s="5">
        <f t="shared" si="6"/>
        <v>102</v>
      </c>
      <c r="B118" s="11">
        <f t="shared" si="7"/>
        <v>0.55624755399134651</v>
      </c>
      <c r="C118" s="12">
        <f t="shared" si="1"/>
        <v>-0.11565036946358373</v>
      </c>
      <c r="D118" s="12">
        <f t="shared" si="2"/>
        <v>0.54409221035068367</v>
      </c>
      <c r="E118" s="11">
        <f t="shared" si="3"/>
        <v>-0.11618105282896392</v>
      </c>
      <c r="F118" s="11">
        <f t="shared" si="4"/>
        <v>0.54658887929005062</v>
      </c>
      <c r="G118" s="13">
        <f t="shared" si="5"/>
        <v>-2.5524460086535639</v>
      </c>
    </row>
    <row r="119" spans="1:7" x14ac:dyDescent="0.2">
      <c r="A119" s="5">
        <f t="shared" si="6"/>
        <v>104</v>
      </c>
      <c r="B119" s="11">
        <f t="shared" si="7"/>
        <v>0.55633304442555209</v>
      </c>
      <c r="C119" s="12">
        <f t="shared" si="1"/>
        <v>-0.13458914469216376</v>
      </c>
      <c r="D119" s="12">
        <f t="shared" si="2"/>
        <v>0.53980757539222723</v>
      </c>
      <c r="E119" s="11">
        <f t="shared" si="3"/>
        <v>-0.13518595526109434</v>
      </c>
      <c r="F119" s="11">
        <f t="shared" si="4"/>
        <v>0.54220125184302681</v>
      </c>
      <c r="G119" s="13">
        <f t="shared" si="5"/>
        <v>-2.4669555744478711</v>
      </c>
    </row>
    <row r="120" spans="1:7" x14ac:dyDescent="0.2">
      <c r="A120" s="5">
        <f t="shared" si="6"/>
        <v>106</v>
      </c>
      <c r="B120" s="11">
        <f t="shared" si="7"/>
        <v>0.55643055361933891</v>
      </c>
      <c r="C120" s="12">
        <f t="shared" si="1"/>
        <v>-0.15337304649542349</v>
      </c>
      <c r="D120" s="12">
        <f t="shared" si="2"/>
        <v>0.53487537764402338</v>
      </c>
      <c r="E120" s="11">
        <f t="shared" si="3"/>
        <v>-0.15402615443053905</v>
      </c>
      <c r="F120" s="11">
        <f t="shared" si="4"/>
        <v>0.53715303569033257</v>
      </c>
      <c r="G120" s="13">
        <f t="shared" si="5"/>
        <v>-2.3694463806610555</v>
      </c>
    </row>
    <row r="121" spans="1:7" x14ac:dyDescent="0.2">
      <c r="A121" s="5">
        <f t="shared" si="6"/>
        <v>108</v>
      </c>
      <c r="B121" s="11">
        <f t="shared" si="7"/>
        <v>0.55653960651771639</v>
      </c>
      <c r="C121" s="12">
        <f t="shared" si="1"/>
        <v>-0.17198019645672058</v>
      </c>
      <c r="D121" s="12">
        <f t="shared" si="2"/>
        <v>0.52930061935501493</v>
      </c>
      <c r="E121" s="11">
        <f t="shared" si="3"/>
        <v>-0.17267869645672057</v>
      </c>
      <c r="F121" s="11">
        <f t="shared" si="4"/>
        <v>0.53145038130573186</v>
      </c>
      <c r="G121" s="13">
        <f t="shared" si="5"/>
        <v>-2.2603934822834626</v>
      </c>
    </row>
    <row r="122" spans="1:7" x14ac:dyDescent="0.2">
      <c r="A122" s="5">
        <f t="shared" si="6"/>
        <v>110</v>
      </c>
      <c r="B122" s="11">
        <f t="shared" si="7"/>
        <v>0.55665967182592557</v>
      </c>
      <c r="C122" s="12">
        <f t="shared" si="1"/>
        <v>-0.19038882074152277</v>
      </c>
      <c r="D122" s="12">
        <f t="shared" si="2"/>
        <v>0.52308898590392772</v>
      </c>
      <c r="E122" s="11">
        <f t="shared" si="3"/>
        <v>-0.19112085609038365</v>
      </c>
      <c r="F122" s="11">
        <f t="shared" si="4"/>
        <v>0.52510023649516557</v>
      </c>
      <c r="G122" s="13">
        <f t="shared" si="5"/>
        <v>-2.1403281740743907</v>
      </c>
    </row>
    <row r="123" spans="1:7" x14ac:dyDescent="0.2">
      <c r="A123" s="5">
        <f t="shared" si="6"/>
        <v>112</v>
      </c>
      <c r="B123" s="11">
        <f t="shared" si="7"/>
        <v>0.5567901645978538</v>
      </c>
      <c r="C123" s="12">
        <f t="shared" si="1"/>
        <v>-0.20857726680748698</v>
      </c>
      <c r="D123" s="12">
        <f t="shared" si="2"/>
        <v>0.51624685099671408</v>
      </c>
      <c r="E123" s="11">
        <f t="shared" si="3"/>
        <v>-0.20933016440081165</v>
      </c>
      <c r="F123" s="11">
        <f t="shared" si="4"/>
        <v>0.51811033793192074</v>
      </c>
      <c r="G123" s="13">
        <f t="shared" si="5"/>
        <v>-2.0098354021461651</v>
      </c>
    </row>
    <row r="124" spans="1:7" x14ac:dyDescent="0.2">
      <c r="A124" s="5">
        <f t="shared" si="6"/>
        <v>114</v>
      </c>
      <c r="B124" s="11">
        <f t="shared" si="7"/>
        <v>0.55693044908583333</v>
      </c>
      <c r="C124" s="12">
        <f t="shared" si="1"/>
        <v>-0.22652402128786975</v>
      </c>
      <c r="D124" s="12">
        <f t="shared" si="2"/>
        <v>0.50878128198521688</v>
      </c>
      <c r="E124" s="11">
        <f t="shared" si="3"/>
        <v>-0.22728443615075716</v>
      </c>
      <c r="F124" s="11">
        <f t="shared" si="4"/>
        <v>0.51048920173068535</v>
      </c>
      <c r="G124" s="13">
        <f t="shared" si="5"/>
        <v>-1.8695509141666289</v>
      </c>
    </row>
    <row r="125" spans="1:7" x14ac:dyDescent="0.2">
      <c r="A125" s="5">
        <f t="shared" si="6"/>
        <v>116</v>
      </c>
      <c r="B125" s="11">
        <f t="shared" si="7"/>
        <v>0.55707984183794013</v>
      </c>
      <c r="C125" s="12">
        <f t="shared" si="1"/>
        <v>-0.24420772911957572</v>
      </c>
      <c r="D125" s="12">
        <f t="shared" si="2"/>
        <v>0.50070004515722211</v>
      </c>
      <c r="E125" s="11">
        <f t="shared" si="3"/>
        <v>-0.24496179682573649</v>
      </c>
      <c r="F125" s="11">
        <f t="shared" si="4"/>
        <v>0.50224611307197442</v>
      </c>
      <c r="G125" s="13">
        <f t="shared" si="5"/>
        <v>-1.7201581620598372</v>
      </c>
    </row>
    <row r="126" spans="1:7" x14ac:dyDescent="0.2">
      <c r="A126" s="5">
        <f t="shared" si="6"/>
        <v>118</v>
      </c>
      <c r="B126" s="11">
        <f t="shared" si="7"/>
        <v>0.55723761502770264</v>
      </c>
      <c r="C126" s="12">
        <f t="shared" si="1"/>
        <v>-0.2616072139701382</v>
      </c>
      <c r="D126" s="12">
        <f t="shared" si="2"/>
        <v>0.4920116108391594</v>
      </c>
      <c r="E126" s="11">
        <f t="shared" si="3"/>
        <v>-0.26234070928475584</v>
      </c>
      <c r="F126" s="11">
        <f t="shared" si="4"/>
        <v>0.49339111488956833</v>
      </c>
      <c r="G126" s="13">
        <f t="shared" si="5"/>
        <v>-1.562384972297326</v>
      </c>
    </row>
    <row r="127" spans="1:7" x14ac:dyDescent="0.2">
      <c r="A127" s="5">
        <f t="shared" si="6"/>
        <v>120</v>
      </c>
      <c r="B127" s="11">
        <f t="shared" si="7"/>
        <v>0.55740299999999998</v>
      </c>
      <c r="C127" s="12">
        <f t="shared" si="1"/>
        <v>-0.27870149999999988</v>
      </c>
      <c r="D127" s="12">
        <f t="shared" si="2"/>
        <v>0.48272515814565747</v>
      </c>
      <c r="E127" s="11">
        <f t="shared" si="3"/>
        <v>-0.27939999999999987</v>
      </c>
      <c r="F127" s="11">
        <f t="shared" si="4"/>
        <v>0.48393499563474429</v>
      </c>
      <c r="G127" s="13">
        <f t="shared" si="5"/>
        <v>-1.3969999999998706</v>
      </c>
    </row>
    <row r="128" spans="1:7" x14ac:dyDescent="0.2">
      <c r="A128" s="5">
        <f t="shared" si="6"/>
        <v>122</v>
      </c>
      <c r="B128" s="11">
        <f t="shared" si="7"/>
        <v>0.55757519101587127</v>
      </c>
      <c r="C128" s="12">
        <f t="shared" si="1"/>
        <v>-0.29546983497781915</v>
      </c>
      <c r="D128" s="12">
        <f t="shared" si="2"/>
        <v>0.47285057920506524</v>
      </c>
      <c r="E128" s="11">
        <f t="shared" si="3"/>
        <v>-0.29611888485351484</v>
      </c>
      <c r="F128" s="11">
        <f t="shared" si="4"/>
        <v>0.47388927613221088</v>
      </c>
      <c r="G128" s="13">
        <f t="shared" si="5"/>
        <v>-1.2248089841286891</v>
      </c>
    </row>
    <row r="129" spans="1:7" x14ac:dyDescent="0.2">
      <c r="A129" s="5">
        <f t="shared" si="6"/>
        <v>124</v>
      </c>
      <c r="B129" s="11">
        <f t="shared" si="7"/>
        <v>0.55775334917799591</v>
      </c>
      <c r="C129" s="12">
        <f t="shared" si="1"/>
        <v>-0.31189171474737676</v>
      </c>
      <c r="D129" s="12">
        <f t="shared" si="2"/>
        <v>0.46239848268697031</v>
      </c>
      <c r="E129" s="11">
        <f t="shared" si="3"/>
        <v>-0.31247699445945321</v>
      </c>
      <c r="F129" s="11">
        <f t="shared" si="4"/>
        <v>0.46326619554375731</v>
      </c>
      <c r="G129" s="13">
        <f t="shared" si="5"/>
        <v>-1.0466508220039472</v>
      </c>
    </row>
    <row r="130" spans="1:7" x14ac:dyDescent="0.2">
      <c r="A130" s="5">
        <f t="shared" si="6"/>
        <v>126</v>
      </c>
      <c r="B130" s="11">
        <f t="shared" si="7"/>
        <v>0.55793660651771637</v>
      </c>
      <c r="C130" s="12">
        <f t="shared" si="1"/>
        <v>-0.32794690902522217</v>
      </c>
      <c r="D130" s="12">
        <f t="shared" si="2"/>
        <v>0.45138019645672062</v>
      </c>
      <c r="E130" s="11">
        <f t="shared" si="3"/>
        <v>-0.3284543989810339</v>
      </c>
      <c r="F130" s="11">
        <f t="shared" si="4"/>
        <v>0.45207869645672061</v>
      </c>
      <c r="G130" s="13">
        <f t="shared" si="5"/>
        <v>-0.86339348228359203</v>
      </c>
    </row>
    <row r="131" spans="1:7" x14ac:dyDescent="0.2">
      <c r="A131" s="5">
        <f t="shared" si="6"/>
        <v>128</v>
      </c>
      <c r="B131" s="11">
        <f t="shared" ref="B131:B162" si="8">$B$6/2*(1+$B$34*COS(RADIANS(2*A131)))</f>
        <v>0.55812407022369448</v>
      </c>
      <c r="C131" s="12">
        <f t="shared" si="1"/>
        <v>-0.34361548848868106</v>
      </c>
      <c r="D131" s="12">
        <f t="shared" si="2"/>
        <v>0.4398077691830245</v>
      </c>
      <c r="E131" s="11">
        <f t="shared" si="3"/>
        <v>-0.34403163241197782</v>
      </c>
      <c r="F131" s="11">
        <f t="shared" si="4"/>
        <v>0.44034040911543626</v>
      </c>
      <c r="G131" s="13">
        <f t="shared" si="5"/>
        <v>-0.6759297763054839</v>
      </c>
    </row>
    <row r="132" spans="1:7" x14ac:dyDescent="0.2">
      <c r="A132" s="5">
        <f t="shared" si="6"/>
        <v>130</v>
      </c>
      <c r="B132" s="11">
        <f t="shared" si="8"/>
        <v>0.55831482699159851</v>
      </c>
      <c r="C132" s="12">
        <f t="shared" ref="C132:C195" si="9">B132*COS(RADIANS(A132))</f>
        <v>-0.35887785309448339</v>
      </c>
      <c r="D132" s="12">
        <f t="shared" ref="D132:D195" si="10">B132*SIN(RADIANS(A132))</f>
        <v>0.42769397072784765</v>
      </c>
      <c r="E132" s="11">
        <f t="shared" ref="E132:E195" si="11">$B$6/2*COS(RADIANS(A132))</f>
        <v>-0.35918971629283819</v>
      </c>
      <c r="F132" s="11">
        <f t="shared" ref="F132:F195" si="12">$B$6/2*SIN(RADIANS(A132))</f>
        <v>0.42806563481488491</v>
      </c>
      <c r="G132" s="13">
        <f t="shared" ref="G132:G195" si="13">(SQRT(SUMSQ(C132,D132))-SQRT(SUMSQ(E132,F132)))*1000</f>
        <v>-0.48517300840145161</v>
      </c>
    </row>
    <row r="133" spans="1:7" x14ac:dyDescent="0.2">
      <c r="A133" s="5">
        <f t="shared" ref="A133:A196" si="14">A132+2</f>
        <v>132</v>
      </c>
      <c r="B133" s="11">
        <f t="shared" si="8"/>
        <v>0.5585079474736302</v>
      </c>
      <c r="C133" s="12">
        <f t="shared" si="9"/>
        <v>-0.37371476154927152</v>
      </c>
      <c r="D133" s="12">
        <f t="shared" si="10"/>
        <v>0.41505229115302861</v>
      </c>
      <c r="E133" s="11">
        <f t="shared" si="11"/>
        <v>-0.37391018283332994</v>
      </c>
      <c r="F133" s="11">
        <f t="shared" si="12"/>
        <v>0.4152693284767679</v>
      </c>
      <c r="G133" s="13">
        <f t="shared" si="13"/>
        <v>-0.2920525263697682</v>
      </c>
    </row>
    <row r="134" spans="1:7" x14ac:dyDescent="0.2">
      <c r="A134" s="5">
        <f t="shared" si="14"/>
        <v>134</v>
      </c>
      <c r="B134" s="11">
        <f t="shared" si="8"/>
        <v>0.55870249080621315</v>
      </c>
      <c r="C134" s="12">
        <f t="shared" si="9"/>
        <v>-0.38810736183482697</v>
      </c>
      <c r="D134" s="12">
        <f t="shared" si="10"/>
        <v>0.40189693818524841</v>
      </c>
      <c r="E134" s="11">
        <f t="shared" si="11"/>
        <v>-0.38817509741248768</v>
      </c>
      <c r="F134" s="11">
        <f t="shared" si="12"/>
        <v>0.40196708042923818</v>
      </c>
      <c r="G134" s="13">
        <f t="shared" si="13"/>
        <v>-9.7509193786704529E-2</v>
      </c>
    </row>
    <row r="135" spans="1:7" x14ac:dyDescent="0.2">
      <c r="A135" s="5">
        <f t="shared" si="14"/>
        <v>136</v>
      </c>
      <c r="B135" s="11">
        <f t="shared" si="8"/>
        <v>0.55889750919378678</v>
      </c>
      <c r="C135" s="12">
        <f t="shared" si="9"/>
        <v>-0.40203722267322806</v>
      </c>
      <c r="D135" s="12">
        <f t="shared" si="10"/>
        <v>0.38824283299014828</v>
      </c>
      <c r="E135" s="11">
        <f t="shared" si="11"/>
        <v>-0.40196708042923823</v>
      </c>
      <c r="F135" s="11">
        <f t="shared" si="12"/>
        <v>0.38817509741248757</v>
      </c>
      <c r="G135" s="13">
        <f t="shared" si="13"/>
        <v>9.7509193786926573E-2</v>
      </c>
    </row>
    <row r="136" spans="1:7" x14ac:dyDescent="0.2">
      <c r="A136" s="5">
        <f t="shared" si="14"/>
        <v>138</v>
      </c>
      <c r="B136" s="11">
        <f t="shared" si="8"/>
        <v>0.55909205252636973</v>
      </c>
      <c r="C136" s="12">
        <f t="shared" si="9"/>
        <v>-0.41548636580050702</v>
      </c>
      <c r="D136" s="12">
        <f t="shared" si="10"/>
        <v>0.37410560411738847</v>
      </c>
      <c r="E136" s="11">
        <f t="shared" si="11"/>
        <v>-0.41526932847676773</v>
      </c>
      <c r="F136" s="11">
        <f t="shared" si="12"/>
        <v>0.37391018283333</v>
      </c>
      <c r="G136" s="13">
        <f t="shared" si="13"/>
        <v>0.2920525263697682</v>
      </c>
    </row>
    <row r="137" spans="1:7" x14ac:dyDescent="0.2">
      <c r="A137" s="5">
        <f t="shared" si="14"/>
        <v>140</v>
      </c>
      <c r="B137" s="11">
        <f t="shared" si="8"/>
        <v>0.55928517300840142</v>
      </c>
      <c r="C137" s="12">
        <f t="shared" si="9"/>
        <v>-0.42843729890192206</v>
      </c>
      <c r="D137" s="12">
        <f t="shared" si="10"/>
        <v>0.35950157949119305</v>
      </c>
      <c r="E137" s="11">
        <f t="shared" si="11"/>
        <v>-0.4280656348148848</v>
      </c>
      <c r="F137" s="11">
        <f t="shared" si="12"/>
        <v>0.35918971629283825</v>
      </c>
      <c r="G137" s="13">
        <f t="shared" si="13"/>
        <v>0.48517300840145161</v>
      </c>
    </row>
    <row r="138" spans="1:7" x14ac:dyDescent="0.2">
      <c r="A138" s="5">
        <f t="shared" si="14"/>
        <v>142</v>
      </c>
      <c r="B138" s="11">
        <f t="shared" si="8"/>
        <v>0.55947592977630545</v>
      </c>
      <c r="C138" s="12">
        <f t="shared" si="9"/>
        <v>-0.44087304904784785</v>
      </c>
      <c r="D138" s="12">
        <f t="shared" si="10"/>
        <v>0.34444777633527468</v>
      </c>
      <c r="E138" s="11">
        <f t="shared" si="11"/>
        <v>-0.44034040911543615</v>
      </c>
      <c r="F138" s="11">
        <f t="shared" si="12"/>
        <v>0.34403163241197787</v>
      </c>
      <c r="G138" s="13">
        <f t="shared" si="13"/>
        <v>0.6759297763054839</v>
      </c>
    </row>
    <row r="139" spans="1:7" x14ac:dyDescent="0.2">
      <c r="A139" s="5">
        <f t="shared" si="14"/>
        <v>144</v>
      </c>
      <c r="B139" s="11">
        <f t="shared" si="8"/>
        <v>0.55966339348228356</v>
      </c>
      <c r="C139" s="12">
        <f t="shared" si="9"/>
        <v>-0.45277719645672054</v>
      </c>
      <c r="D139" s="12">
        <f t="shared" si="10"/>
        <v>0.32896188893684575</v>
      </c>
      <c r="E139" s="11">
        <f t="shared" si="11"/>
        <v>-0.45207869645672055</v>
      </c>
      <c r="F139" s="11">
        <f t="shared" si="12"/>
        <v>0.32845439898103401</v>
      </c>
      <c r="G139" s="13">
        <f t="shared" si="13"/>
        <v>0.86339348228359203</v>
      </c>
    </row>
    <row r="140" spans="1:7" x14ac:dyDescent="0.2">
      <c r="A140" s="5">
        <f t="shared" si="14"/>
        <v>146</v>
      </c>
      <c r="B140" s="11">
        <f t="shared" si="8"/>
        <v>0.55984665082200402</v>
      </c>
      <c r="C140" s="12">
        <f t="shared" si="9"/>
        <v>-0.46413390840054419</v>
      </c>
      <c r="D140" s="12">
        <f t="shared" si="10"/>
        <v>0.31306227417152982</v>
      </c>
      <c r="E140" s="11">
        <f t="shared" si="11"/>
        <v>-0.46326619554375725</v>
      </c>
      <c r="F140" s="11">
        <f t="shared" si="12"/>
        <v>0.31247699445945337</v>
      </c>
      <c r="G140" s="13">
        <f t="shared" si="13"/>
        <v>1.0466508220040582</v>
      </c>
    </row>
    <row r="141" spans="1:7" x14ac:dyDescent="0.2">
      <c r="A141" s="5">
        <f t="shared" si="14"/>
        <v>148</v>
      </c>
      <c r="B141" s="11">
        <f t="shared" si="8"/>
        <v>0.56002480898412865</v>
      </c>
      <c r="C141" s="12">
        <f t="shared" si="9"/>
        <v>-0.47492797305935641</v>
      </c>
      <c r="D141" s="12">
        <f t="shared" si="10"/>
        <v>0.29676793472921059</v>
      </c>
      <c r="E141" s="11">
        <f t="shared" si="11"/>
        <v>-0.47388927613221077</v>
      </c>
      <c r="F141" s="11">
        <f t="shared" si="12"/>
        <v>0.2961188848535149</v>
      </c>
      <c r="G141" s="13">
        <f t="shared" si="13"/>
        <v>1.2248089841288001</v>
      </c>
    </row>
    <row r="142" spans="1:7" x14ac:dyDescent="0.2">
      <c r="A142" s="5">
        <f t="shared" si="14"/>
        <v>150</v>
      </c>
      <c r="B142" s="11">
        <f t="shared" si="8"/>
        <v>0.56019699999999994</v>
      </c>
      <c r="C142" s="12">
        <f t="shared" si="9"/>
        <v>-0.48514483312383117</v>
      </c>
      <c r="D142" s="12">
        <f t="shared" si="10"/>
        <v>0.28009849999999992</v>
      </c>
      <c r="E142" s="11">
        <f t="shared" si="11"/>
        <v>-0.48393499563474429</v>
      </c>
      <c r="F142" s="11">
        <f t="shared" si="12"/>
        <v>0.27939999999999993</v>
      </c>
      <c r="G142" s="13">
        <f t="shared" si="13"/>
        <v>1.3969999999999816</v>
      </c>
    </row>
    <row r="143" spans="1:7" x14ac:dyDescent="0.2">
      <c r="A143" s="5">
        <f t="shared" si="14"/>
        <v>152</v>
      </c>
      <c r="B143" s="11">
        <f t="shared" si="8"/>
        <v>0.56036238497229718</v>
      </c>
      <c r="C143" s="12">
        <f t="shared" si="9"/>
        <v>-0.49477061893997715</v>
      </c>
      <c r="D143" s="12">
        <f t="shared" si="10"/>
        <v>0.26307420459937325</v>
      </c>
      <c r="E143" s="11">
        <f t="shared" si="11"/>
        <v>-0.49339111488956838</v>
      </c>
      <c r="F143" s="11">
        <f t="shared" si="12"/>
        <v>0.26234070928475572</v>
      </c>
      <c r="G143" s="13">
        <f t="shared" si="13"/>
        <v>1.562384972297215</v>
      </c>
    </row>
    <row r="144" spans="1:7" x14ac:dyDescent="0.2">
      <c r="A144" s="5">
        <f t="shared" si="14"/>
        <v>154</v>
      </c>
      <c r="B144" s="11">
        <f t="shared" si="8"/>
        <v>0.5605201581620598</v>
      </c>
      <c r="C144" s="12">
        <f t="shared" si="9"/>
        <v>-0.50379218098672685</v>
      </c>
      <c r="D144" s="12">
        <f t="shared" si="10"/>
        <v>0.24571586453189714</v>
      </c>
      <c r="E144" s="11">
        <f t="shared" si="11"/>
        <v>-0.50224611307197453</v>
      </c>
      <c r="F144" s="11">
        <f t="shared" si="12"/>
        <v>0.24496179682573638</v>
      </c>
      <c r="G144" s="13">
        <f t="shared" si="13"/>
        <v>1.7201581620598372</v>
      </c>
    </row>
    <row r="145" spans="1:7" x14ac:dyDescent="0.2">
      <c r="A145" s="5">
        <f t="shared" si="14"/>
        <v>156</v>
      </c>
      <c r="B145" s="11">
        <f t="shared" si="8"/>
        <v>0.56066955091416659</v>
      </c>
      <c r="C145" s="12">
        <f t="shared" si="9"/>
        <v>-0.51219712147615382</v>
      </c>
      <c r="D145" s="12">
        <f t="shared" si="10"/>
        <v>0.22804485101364469</v>
      </c>
      <c r="E145" s="11">
        <f t="shared" si="11"/>
        <v>-0.51048920173068524</v>
      </c>
      <c r="F145" s="11">
        <f t="shared" si="12"/>
        <v>0.22728443615075727</v>
      </c>
      <c r="G145" s="13">
        <f t="shared" si="13"/>
        <v>1.8695509141666289</v>
      </c>
    </row>
    <row r="146" spans="1:7" x14ac:dyDescent="0.2">
      <c r="A146" s="5">
        <f t="shared" si="14"/>
        <v>158</v>
      </c>
      <c r="B146" s="11">
        <f t="shared" si="8"/>
        <v>0.56080983540214624</v>
      </c>
      <c r="C146" s="12">
        <f t="shared" si="9"/>
        <v>-0.51997382486712751</v>
      </c>
      <c r="D146" s="12">
        <f t="shared" si="10"/>
        <v>0.21008306199413646</v>
      </c>
      <c r="E146" s="11">
        <f t="shared" si="11"/>
        <v>-0.51811033793192074</v>
      </c>
      <c r="F146" s="11">
        <f t="shared" si="12"/>
        <v>0.20933016440081176</v>
      </c>
      <c r="G146" s="13">
        <f t="shared" si="13"/>
        <v>2.0098354021462761</v>
      </c>
    </row>
    <row r="147" spans="1:7" x14ac:dyDescent="0.2">
      <c r="A147" s="5">
        <f t="shared" si="14"/>
        <v>160</v>
      </c>
      <c r="B147" s="11">
        <f t="shared" si="8"/>
        <v>0.56094032817407435</v>
      </c>
      <c r="C147" s="12">
        <f t="shared" si="9"/>
        <v>-0.52711148708640343</v>
      </c>
      <c r="D147" s="12">
        <f t="shared" si="10"/>
        <v>0.19185289143924464</v>
      </c>
      <c r="E147" s="11">
        <f t="shared" si="11"/>
        <v>-0.52510023649516557</v>
      </c>
      <c r="F147" s="11">
        <f t="shared" si="12"/>
        <v>0.19112085609038376</v>
      </c>
      <c r="G147" s="13">
        <f t="shared" si="13"/>
        <v>2.1403281740743907</v>
      </c>
    </row>
    <row r="148" spans="1:7" x14ac:dyDescent="0.2">
      <c r="A148" s="5">
        <f t="shared" si="14"/>
        <v>162</v>
      </c>
      <c r="B148" s="11">
        <f t="shared" si="8"/>
        <v>0.56106039348228354</v>
      </c>
      <c r="C148" s="12">
        <f t="shared" si="9"/>
        <v>-0.53360014325644867</v>
      </c>
      <c r="D148" s="12">
        <f t="shared" si="10"/>
        <v>0.17337719645672064</v>
      </c>
      <c r="E148" s="11">
        <f t="shared" si="11"/>
        <v>-0.53145038130573174</v>
      </c>
      <c r="F148" s="11">
        <f t="shared" si="12"/>
        <v>0.17267869645672065</v>
      </c>
      <c r="G148" s="13">
        <f t="shared" si="13"/>
        <v>2.2603934822835736</v>
      </c>
    </row>
    <row r="149" spans="1:7" x14ac:dyDescent="0.2">
      <c r="A149" s="5">
        <f t="shared" si="14"/>
        <v>164</v>
      </c>
      <c r="B149" s="11">
        <f t="shared" si="8"/>
        <v>0.56116944638066102</v>
      </c>
      <c r="C149" s="12">
        <f t="shared" si="9"/>
        <v>-0.53943069373664176</v>
      </c>
      <c r="D149" s="12">
        <f t="shared" si="10"/>
        <v>0.15467926236565471</v>
      </c>
      <c r="E149" s="11">
        <f t="shared" si="11"/>
        <v>-0.53715303569033257</v>
      </c>
      <c r="F149" s="11">
        <f t="shared" si="12"/>
        <v>0.15402615443053916</v>
      </c>
      <c r="G149" s="13">
        <f t="shared" si="13"/>
        <v>2.3694463806611665</v>
      </c>
    </row>
    <row r="150" spans="1:7" x14ac:dyDescent="0.2">
      <c r="A150" s="5">
        <f t="shared" si="14"/>
        <v>166</v>
      </c>
      <c r="B150" s="11">
        <f t="shared" si="8"/>
        <v>0.56126695557444783</v>
      </c>
      <c r="C150" s="12">
        <f t="shared" si="9"/>
        <v>-0.54459492829382627</v>
      </c>
      <c r="D150" s="12">
        <f t="shared" si="10"/>
        <v>0.13578276583002491</v>
      </c>
      <c r="E150" s="11">
        <f t="shared" si="11"/>
        <v>-0.54220125184302681</v>
      </c>
      <c r="F150" s="11">
        <f t="shared" si="12"/>
        <v>0.13518595526109431</v>
      </c>
      <c r="G150" s="13">
        <f t="shared" si="13"/>
        <v>2.4669555744478711</v>
      </c>
    </row>
    <row r="151" spans="1:7" x14ac:dyDescent="0.2">
      <c r="A151" s="5">
        <f t="shared" si="14"/>
        <v>168</v>
      </c>
      <c r="B151" s="11">
        <f t="shared" si="8"/>
        <v>0.56135244600865342</v>
      </c>
      <c r="C151" s="12">
        <f t="shared" si="9"/>
        <v>-0.54908554822941757</v>
      </c>
      <c r="D151" s="12">
        <f t="shared" si="10"/>
        <v>0.11671173619434408</v>
      </c>
      <c r="E151" s="11">
        <f t="shared" si="11"/>
        <v>-0.54658887929005062</v>
      </c>
      <c r="F151" s="11">
        <f t="shared" si="12"/>
        <v>0.1161810528289639</v>
      </c>
      <c r="G151" s="13">
        <f t="shared" si="13"/>
        <v>2.5524460086535639</v>
      </c>
    </row>
    <row r="152" spans="1:7" x14ac:dyDescent="0.2">
      <c r="A152" s="5">
        <f t="shared" si="14"/>
        <v>170</v>
      </c>
      <c r="B152" s="11">
        <f t="shared" si="8"/>
        <v>0.56142550118247581</v>
      </c>
      <c r="C152" s="12">
        <f t="shared" si="9"/>
        <v>-0.55289618630326676</v>
      </c>
      <c r="D152" s="12">
        <f t="shared" si="10"/>
        <v>9.7490515176079928E-2</v>
      </c>
      <c r="E152" s="11">
        <f t="shared" si="11"/>
        <v>-0.55031057238322179</v>
      </c>
      <c r="F152" s="11">
        <f t="shared" si="12"/>
        <v>9.7034601680280635E-2</v>
      </c>
      <c r="G152" s="13">
        <f t="shared" si="13"/>
        <v>2.6255011824758423</v>
      </c>
    </row>
    <row r="153" spans="1:7" x14ac:dyDescent="0.2">
      <c r="A153" s="5">
        <f t="shared" si="14"/>
        <v>172</v>
      </c>
      <c r="B153" s="11">
        <f t="shared" si="8"/>
        <v>0.56148576517845161</v>
      </c>
      <c r="C153" s="12">
        <f t="shared" si="9"/>
        <v>-0.55602142430914814</v>
      </c>
      <c r="D153" s="12">
        <f t="shared" si="10"/>
        <v>7.8143715084820181E-2</v>
      </c>
      <c r="E153" s="11">
        <f t="shared" si="11"/>
        <v>-0.55336179681278952</v>
      </c>
      <c r="F153" s="11">
        <f t="shared" si="12"/>
        <v>7.7769928816484493E-2</v>
      </c>
      <c r="G153" s="13">
        <f t="shared" si="13"/>
        <v>2.685765178451649</v>
      </c>
    </row>
    <row r="154" spans="1:7" x14ac:dyDescent="0.2">
      <c r="A154" s="5">
        <f t="shared" si="14"/>
        <v>174</v>
      </c>
      <c r="B154" s="11">
        <f t="shared" si="8"/>
        <v>0.5615329443964503</v>
      </c>
      <c r="C154" s="12">
        <f t="shared" si="9"/>
        <v>-0.55845680817288501</v>
      </c>
      <c r="D154" s="12">
        <f t="shared" si="10"/>
        <v>5.8696175751921799E-2</v>
      </c>
      <c r="E154" s="11">
        <f t="shared" si="11"/>
        <v>-0.55573883513179112</v>
      </c>
      <c r="F154" s="11">
        <f t="shared" si="12"/>
        <v>5.8410505273964901E-2</v>
      </c>
      <c r="G154" s="13">
        <f t="shared" si="13"/>
        <v>2.7329443964503319</v>
      </c>
    </row>
    <row r="155" spans="1:7" x14ac:dyDescent="0.2">
      <c r="A155" s="5">
        <f t="shared" si="14"/>
        <v>176</v>
      </c>
      <c r="B155" s="11">
        <f t="shared" si="8"/>
        <v>0.56156680898406386</v>
      </c>
      <c r="C155" s="12">
        <f t="shared" si="9"/>
        <v>-0.56019886046162781</v>
      </c>
      <c r="D155" s="12">
        <f t="shared" si="10"/>
        <v>3.9172920366469202E-2</v>
      </c>
      <c r="E155" s="11">
        <f t="shared" si="11"/>
        <v>-0.55743879128518969</v>
      </c>
      <c r="F155" s="11">
        <f t="shared" si="12"/>
        <v>3.8979917528217341E-2</v>
      </c>
      <c r="G155" s="13">
        <f t="shared" si="13"/>
        <v>2.7668089840640064</v>
      </c>
    </row>
    <row r="156" spans="1:7" x14ac:dyDescent="0.2">
      <c r="A156" s="5">
        <f t="shared" si="14"/>
        <v>178</v>
      </c>
      <c r="B156" s="11">
        <f t="shared" si="8"/>
        <v>0.56158719395642598</v>
      </c>
      <c r="C156" s="12">
        <f t="shared" si="9"/>
        <v>-0.56124509021144586</v>
      </c>
      <c r="D156" s="12">
        <f t="shared" si="10"/>
        <v>1.9599110423649157E-2</v>
      </c>
      <c r="E156" s="11">
        <f t="shared" si="11"/>
        <v>-0.55845959413827062</v>
      </c>
      <c r="F156" s="11">
        <f t="shared" si="12"/>
        <v>1.9501838757357639E-2</v>
      </c>
      <c r="G156" s="13">
        <f t="shared" si="13"/>
        <v>2.7871939564260151</v>
      </c>
    </row>
    <row r="157" spans="1:7" x14ac:dyDescent="0.2">
      <c r="A157" s="5">
        <f t="shared" si="14"/>
        <v>180</v>
      </c>
      <c r="B157" s="11">
        <f t="shared" si="8"/>
        <v>0.56159399999999993</v>
      </c>
      <c r="C157" s="12">
        <f t="shared" si="9"/>
        <v>-0.56159399999999993</v>
      </c>
      <c r="D157" s="12">
        <f t="shared" si="10"/>
        <v>6.8803602138595144E-17</v>
      </c>
      <c r="E157" s="11">
        <f t="shared" si="11"/>
        <v>-0.55879999999999996</v>
      </c>
      <c r="F157" s="11">
        <f t="shared" si="12"/>
        <v>6.8461295660293682E-17</v>
      </c>
      <c r="G157" s="13">
        <f t="shared" si="13"/>
        <v>2.7939999999999632</v>
      </c>
    </row>
    <row r="158" spans="1:7" x14ac:dyDescent="0.2">
      <c r="A158" s="5">
        <f t="shared" si="14"/>
        <v>182</v>
      </c>
      <c r="B158" s="11">
        <f t="shared" si="8"/>
        <v>0.56158719395642598</v>
      </c>
      <c r="C158" s="12">
        <f t="shared" si="9"/>
        <v>-0.56124509021144586</v>
      </c>
      <c r="D158" s="12">
        <f t="shared" si="10"/>
        <v>-1.9599110423649022E-2</v>
      </c>
      <c r="E158" s="11">
        <f t="shared" si="11"/>
        <v>-0.55845959413827062</v>
      </c>
      <c r="F158" s="11">
        <f t="shared" si="12"/>
        <v>-1.95018387573575E-2</v>
      </c>
      <c r="G158" s="13">
        <f t="shared" si="13"/>
        <v>2.7871939564260151</v>
      </c>
    </row>
    <row r="159" spans="1:7" x14ac:dyDescent="0.2">
      <c r="A159" s="5">
        <f t="shared" si="14"/>
        <v>184</v>
      </c>
      <c r="B159" s="11">
        <f t="shared" si="8"/>
        <v>0.56156680898406386</v>
      </c>
      <c r="C159" s="12">
        <f t="shared" si="9"/>
        <v>-0.56019886046162781</v>
      </c>
      <c r="D159" s="12">
        <f t="shared" si="10"/>
        <v>-3.9172920366469063E-2</v>
      </c>
      <c r="E159" s="11">
        <f t="shared" si="11"/>
        <v>-0.55743879128518969</v>
      </c>
      <c r="F159" s="11">
        <f t="shared" si="12"/>
        <v>-3.8979917528217202E-2</v>
      </c>
      <c r="G159" s="13">
        <f t="shared" si="13"/>
        <v>2.7668089840640064</v>
      </c>
    </row>
    <row r="160" spans="1:7" x14ac:dyDescent="0.2">
      <c r="A160" s="5">
        <f t="shared" si="14"/>
        <v>186</v>
      </c>
      <c r="B160" s="11">
        <f t="shared" si="8"/>
        <v>0.5615329443964503</v>
      </c>
      <c r="C160" s="12">
        <f t="shared" si="9"/>
        <v>-0.55845680817288501</v>
      </c>
      <c r="D160" s="12">
        <f t="shared" si="10"/>
        <v>-5.8696175751921667E-2</v>
      </c>
      <c r="E160" s="11">
        <f t="shared" si="11"/>
        <v>-0.55573883513179112</v>
      </c>
      <c r="F160" s="11">
        <f t="shared" si="12"/>
        <v>-5.8410505273964769E-2</v>
      </c>
      <c r="G160" s="13">
        <f t="shared" si="13"/>
        <v>2.7329443964503319</v>
      </c>
    </row>
    <row r="161" spans="1:7" x14ac:dyDescent="0.2">
      <c r="A161" s="5">
        <f t="shared" si="14"/>
        <v>188</v>
      </c>
      <c r="B161" s="11">
        <f t="shared" si="8"/>
        <v>0.56148576517845161</v>
      </c>
      <c r="C161" s="12">
        <f t="shared" si="9"/>
        <v>-0.55602142430914814</v>
      </c>
      <c r="D161" s="12">
        <f t="shared" si="10"/>
        <v>-7.8143715084820292E-2</v>
      </c>
      <c r="E161" s="11">
        <f t="shared" si="11"/>
        <v>-0.55336179681278941</v>
      </c>
      <c r="F161" s="11">
        <f t="shared" si="12"/>
        <v>-7.7769928816484604E-2</v>
      </c>
      <c r="G161" s="13">
        <f t="shared" si="13"/>
        <v>2.68576517845176</v>
      </c>
    </row>
    <row r="162" spans="1:7" x14ac:dyDescent="0.2">
      <c r="A162" s="5">
        <f t="shared" si="14"/>
        <v>190</v>
      </c>
      <c r="B162" s="11">
        <f t="shared" si="8"/>
        <v>0.56142550118247581</v>
      </c>
      <c r="C162" s="12">
        <f t="shared" si="9"/>
        <v>-0.55289618630326676</v>
      </c>
      <c r="D162" s="12">
        <f t="shared" si="10"/>
        <v>-9.7490515176080039E-2</v>
      </c>
      <c r="E162" s="11">
        <f t="shared" si="11"/>
        <v>-0.55031057238322179</v>
      </c>
      <c r="F162" s="11">
        <f t="shared" si="12"/>
        <v>-9.7034601680280747E-2</v>
      </c>
      <c r="G162" s="13">
        <f t="shared" si="13"/>
        <v>2.6255011824758423</v>
      </c>
    </row>
    <row r="163" spans="1:7" x14ac:dyDescent="0.2">
      <c r="A163" s="5">
        <f t="shared" si="14"/>
        <v>192</v>
      </c>
      <c r="B163" s="11">
        <f t="shared" ref="B163:B194" si="15">$B$6/2*(1+$B$34*COS(RADIANS(2*A163)))</f>
        <v>0.56135244600865342</v>
      </c>
      <c r="C163" s="12">
        <f t="shared" si="9"/>
        <v>-0.54908554822941746</v>
      </c>
      <c r="D163" s="12">
        <f t="shared" si="10"/>
        <v>-0.11671173619434419</v>
      </c>
      <c r="E163" s="11">
        <f t="shared" si="11"/>
        <v>-0.54658887929005051</v>
      </c>
      <c r="F163" s="11">
        <f t="shared" si="12"/>
        <v>-0.116181052828964</v>
      </c>
      <c r="G163" s="13">
        <f t="shared" si="13"/>
        <v>2.5524460086534528</v>
      </c>
    </row>
    <row r="164" spans="1:7" x14ac:dyDescent="0.2">
      <c r="A164" s="5">
        <f t="shared" si="14"/>
        <v>194</v>
      </c>
      <c r="B164" s="11">
        <f t="shared" si="15"/>
        <v>0.56126695557444783</v>
      </c>
      <c r="C164" s="12">
        <f t="shared" si="9"/>
        <v>-0.54459492829382627</v>
      </c>
      <c r="D164" s="12">
        <f t="shared" si="10"/>
        <v>-0.1357827658300248</v>
      </c>
      <c r="E164" s="11">
        <f t="shared" si="11"/>
        <v>-0.54220125184302681</v>
      </c>
      <c r="F164" s="11">
        <f t="shared" si="12"/>
        <v>-0.1351859552610942</v>
      </c>
      <c r="G164" s="13">
        <f t="shared" si="13"/>
        <v>2.4669555744478711</v>
      </c>
    </row>
    <row r="165" spans="1:7" x14ac:dyDescent="0.2">
      <c r="A165" s="5">
        <f t="shared" si="14"/>
        <v>196</v>
      </c>
      <c r="B165" s="11">
        <f t="shared" si="15"/>
        <v>0.56116944638066102</v>
      </c>
      <c r="C165" s="12">
        <f t="shared" si="9"/>
        <v>-0.53943069373664176</v>
      </c>
      <c r="D165" s="12">
        <f t="shared" si="10"/>
        <v>-0.1546792623656546</v>
      </c>
      <c r="E165" s="11">
        <f t="shared" si="11"/>
        <v>-0.53715303569033257</v>
      </c>
      <c r="F165" s="11">
        <f t="shared" si="12"/>
        <v>-0.15402615443053902</v>
      </c>
      <c r="G165" s="13">
        <f t="shared" si="13"/>
        <v>2.3694463806610555</v>
      </c>
    </row>
    <row r="166" spans="1:7" x14ac:dyDescent="0.2">
      <c r="A166" s="5">
        <f t="shared" si="14"/>
        <v>198</v>
      </c>
      <c r="B166" s="11">
        <f t="shared" si="15"/>
        <v>0.56106039348228354</v>
      </c>
      <c r="C166" s="12">
        <f t="shared" si="9"/>
        <v>-0.53360014325644867</v>
      </c>
      <c r="D166" s="12">
        <f t="shared" si="10"/>
        <v>-0.17337719645672053</v>
      </c>
      <c r="E166" s="11">
        <f t="shared" si="11"/>
        <v>-0.53145038130573186</v>
      </c>
      <c r="F166" s="11">
        <f t="shared" si="12"/>
        <v>-0.17267869645672054</v>
      </c>
      <c r="G166" s="13">
        <f t="shared" si="13"/>
        <v>2.2603934822835736</v>
      </c>
    </row>
    <row r="167" spans="1:7" x14ac:dyDescent="0.2">
      <c r="A167" s="5">
        <f t="shared" si="14"/>
        <v>200</v>
      </c>
      <c r="B167" s="11">
        <f t="shared" si="15"/>
        <v>0.56094032817407435</v>
      </c>
      <c r="C167" s="12">
        <f t="shared" si="9"/>
        <v>-0.52711148708640343</v>
      </c>
      <c r="D167" s="12">
        <f t="shared" si="10"/>
        <v>-0.19185289143924453</v>
      </c>
      <c r="E167" s="11">
        <f t="shared" si="11"/>
        <v>-0.52510023649516557</v>
      </c>
      <c r="F167" s="11">
        <f t="shared" si="12"/>
        <v>-0.19112085609038362</v>
      </c>
      <c r="G167" s="13">
        <f t="shared" si="13"/>
        <v>2.1403281740743907</v>
      </c>
    </row>
    <row r="168" spans="1:7" x14ac:dyDescent="0.2">
      <c r="A168" s="5">
        <f t="shared" si="14"/>
        <v>202</v>
      </c>
      <c r="B168" s="11">
        <f t="shared" si="15"/>
        <v>0.56080983540214624</v>
      </c>
      <c r="C168" s="12">
        <f t="shared" si="9"/>
        <v>-0.51997382486712751</v>
      </c>
      <c r="D168" s="12">
        <f t="shared" si="10"/>
        <v>-0.21008306199413634</v>
      </c>
      <c r="E168" s="11">
        <f t="shared" si="11"/>
        <v>-0.51811033793192074</v>
      </c>
      <c r="F168" s="11">
        <f t="shared" si="12"/>
        <v>-0.20933016440081162</v>
      </c>
      <c r="G168" s="13">
        <f t="shared" si="13"/>
        <v>2.0098354021462761</v>
      </c>
    </row>
    <row r="169" spans="1:7" x14ac:dyDescent="0.2">
      <c r="A169" s="5">
        <f t="shared" si="14"/>
        <v>204</v>
      </c>
      <c r="B169" s="11">
        <f t="shared" si="15"/>
        <v>0.56066955091416659</v>
      </c>
      <c r="C169" s="12">
        <f t="shared" si="9"/>
        <v>-0.51219712147615382</v>
      </c>
      <c r="D169" s="12">
        <f t="shared" si="10"/>
        <v>-0.22804485101364458</v>
      </c>
      <c r="E169" s="11">
        <f t="shared" si="11"/>
        <v>-0.51048920173068535</v>
      </c>
      <c r="F169" s="11">
        <f t="shared" si="12"/>
        <v>-0.22728443615075714</v>
      </c>
      <c r="G169" s="13">
        <f t="shared" si="13"/>
        <v>1.8695509141666289</v>
      </c>
    </row>
    <row r="170" spans="1:7" x14ac:dyDescent="0.2">
      <c r="A170" s="5">
        <f t="shared" si="14"/>
        <v>206</v>
      </c>
      <c r="B170" s="11">
        <f t="shared" si="15"/>
        <v>0.5605201581620598</v>
      </c>
      <c r="C170" s="12">
        <f t="shared" si="9"/>
        <v>-0.50379218098672673</v>
      </c>
      <c r="D170" s="12">
        <f t="shared" si="10"/>
        <v>-0.24571586453189723</v>
      </c>
      <c r="E170" s="11">
        <f t="shared" si="11"/>
        <v>-0.50224611307197442</v>
      </c>
      <c r="F170" s="11">
        <f t="shared" si="12"/>
        <v>-0.24496179682573646</v>
      </c>
      <c r="G170" s="13">
        <f t="shared" si="13"/>
        <v>1.7201581620598372</v>
      </c>
    </row>
    <row r="171" spans="1:7" x14ac:dyDescent="0.2">
      <c r="A171" s="5">
        <f t="shared" si="14"/>
        <v>208</v>
      </c>
      <c r="B171" s="11">
        <f t="shared" si="15"/>
        <v>0.56036238497229718</v>
      </c>
      <c r="C171" s="12">
        <f t="shared" si="9"/>
        <v>-0.49477061893997709</v>
      </c>
      <c r="D171" s="12">
        <f t="shared" si="10"/>
        <v>-0.26307420459937336</v>
      </c>
      <c r="E171" s="11">
        <f t="shared" si="11"/>
        <v>-0.49339111488956833</v>
      </c>
      <c r="F171" s="11">
        <f t="shared" si="12"/>
        <v>-0.26234070928475578</v>
      </c>
      <c r="G171" s="13">
        <f t="shared" si="13"/>
        <v>1.562384972297215</v>
      </c>
    </row>
    <row r="172" spans="1:7" x14ac:dyDescent="0.2">
      <c r="A172" s="5">
        <f t="shared" si="14"/>
        <v>210</v>
      </c>
      <c r="B172" s="11">
        <f t="shared" si="15"/>
        <v>0.56019699999999994</v>
      </c>
      <c r="C172" s="12">
        <f t="shared" si="9"/>
        <v>-0.48514483312383111</v>
      </c>
      <c r="D172" s="12">
        <f t="shared" si="10"/>
        <v>-0.28009850000000003</v>
      </c>
      <c r="E172" s="11">
        <f t="shared" si="11"/>
        <v>-0.48393499563474424</v>
      </c>
      <c r="F172" s="11">
        <f t="shared" si="12"/>
        <v>-0.27940000000000004</v>
      </c>
      <c r="G172" s="13">
        <f t="shared" si="13"/>
        <v>1.3969999999999816</v>
      </c>
    </row>
    <row r="173" spans="1:7" x14ac:dyDescent="0.2">
      <c r="A173" s="5">
        <f t="shared" si="14"/>
        <v>212</v>
      </c>
      <c r="B173" s="11">
        <f t="shared" si="15"/>
        <v>0.56002480898412865</v>
      </c>
      <c r="C173" s="12">
        <f t="shared" si="9"/>
        <v>-0.47492797305935647</v>
      </c>
      <c r="D173" s="12">
        <f t="shared" si="10"/>
        <v>-0.29676793472921054</v>
      </c>
      <c r="E173" s="11">
        <f t="shared" si="11"/>
        <v>-0.47388927613221088</v>
      </c>
      <c r="F173" s="11">
        <f t="shared" si="12"/>
        <v>-0.29611888485351484</v>
      </c>
      <c r="G173" s="13">
        <f t="shared" si="13"/>
        <v>1.2248089841286891</v>
      </c>
    </row>
    <row r="174" spans="1:7" x14ac:dyDescent="0.2">
      <c r="A174" s="5">
        <f t="shared" si="14"/>
        <v>214</v>
      </c>
      <c r="B174" s="11">
        <f t="shared" si="15"/>
        <v>0.55984665082200402</v>
      </c>
      <c r="C174" s="12">
        <f t="shared" si="9"/>
        <v>-0.46413390840054436</v>
      </c>
      <c r="D174" s="12">
        <f t="shared" si="10"/>
        <v>-0.31306227417152971</v>
      </c>
      <c r="E174" s="11">
        <f t="shared" si="11"/>
        <v>-0.46326619554375736</v>
      </c>
      <c r="F174" s="11">
        <f t="shared" si="12"/>
        <v>-0.31247699445945321</v>
      </c>
      <c r="G174" s="13">
        <f t="shared" si="13"/>
        <v>1.0466508220040582</v>
      </c>
    </row>
    <row r="175" spans="1:7" x14ac:dyDescent="0.2">
      <c r="A175" s="5">
        <f t="shared" si="14"/>
        <v>216</v>
      </c>
      <c r="B175" s="11">
        <f t="shared" si="15"/>
        <v>0.55966339348228356</v>
      </c>
      <c r="C175" s="12">
        <f t="shared" si="9"/>
        <v>-0.45277719645672065</v>
      </c>
      <c r="D175" s="12">
        <f t="shared" si="10"/>
        <v>-0.32896188893684564</v>
      </c>
      <c r="E175" s="11">
        <f t="shared" si="11"/>
        <v>-0.45207869645672066</v>
      </c>
      <c r="F175" s="11">
        <f t="shared" si="12"/>
        <v>-0.3284543989810339</v>
      </c>
      <c r="G175" s="13">
        <f t="shared" si="13"/>
        <v>0.86339348228359203</v>
      </c>
    </row>
    <row r="176" spans="1:7" x14ac:dyDescent="0.2">
      <c r="A176" s="5">
        <f t="shared" si="14"/>
        <v>218</v>
      </c>
      <c r="B176" s="11">
        <f t="shared" si="15"/>
        <v>0.55947592977630545</v>
      </c>
      <c r="C176" s="12">
        <f t="shared" si="9"/>
        <v>-0.44087304904784796</v>
      </c>
      <c r="D176" s="12">
        <f t="shared" si="10"/>
        <v>-0.34444777633527457</v>
      </c>
      <c r="E176" s="11">
        <f t="shared" si="11"/>
        <v>-0.44034040911543626</v>
      </c>
      <c r="F176" s="11">
        <f t="shared" si="12"/>
        <v>-0.34403163241197776</v>
      </c>
      <c r="G176" s="13">
        <f t="shared" si="13"/>
        <v>0.6759297763054839</v>
      </c>
    </row>
    <row r="177" spans="1:7" x14ac:dyDescent="0.2">
      <c r="A177" s="5">
        <f t="shared" si="14"/>
        <v>220</v>
      </c>
      <c r="B177" s="11">
        <f t="shared" si="15"/>
        <v>0.55928517300840142</v>
      </c>
      <c r="C177" s="12">
        <f t="shared" si="9"/>
        <v>-0.42843729890192211</v>
      </c>
      <c r="D177" s="12">
        <f t="shared" si="10"/>
        <v>-0.35950157949119288</v>
      </c>
      <c r="E177" s="11">
        <f t="shared" si="11"/>
        <v>-0.42806563481488491</v>
      </c>
      <c r="F177" s="11">
        <f t="shared" si="12"/>
        <v>-0.35918971629283813</v>
      </c>
      <c r="G177" s="13">
        <f t="shared" si="13"/>
        <v>0.48517300840145161</v>
      </c>
    </row>
    <row r="178" spans="1:7" x14ac:dyDescent="0.2">
      <c r="A178" s="5">
        <f t="shared" si="14"/>
        <v>222</v>
      </c>
      <c r="B178" s="11">
        <f t="shared" si="15"/>
        <v>0.55909205252636973</v>
      </c>
      <c r="C178" s="12">
        <f t="shared" si="9"/>
        <v>-0.41548636580050718</v>
      </c>
      <c r="D178" s="12">
        <f t="shared" si="10"/>
        <v>-0.37410560411738841</v>
      </c>
      <c r="E178" s="11">
        <f t="shared" si="11"/>
        <v>-0.4152693284767679</v>
      </c>
      <c r="F178" s="11">
        <f t="shared" si="12"/>
        <v>-0.37391018283332994</v>
      </c>
      <c r="G178" s="13">
        <f t="shared" si="13"/>
        <v>0.2920525263697682</v>
      </c>
    </row>
    <row r="179" spans="1:7" x14ac:dyDescent="0.2">
      <c r="A179" s="5">
        <f t="shared" si="14"/>
        <v>224</v>
      </c>
      <c r="B179" s="11">
        <f t="shared" si="15"/>
        <v>0.55889750919378678</v>
      </c>
      <c r="C179" s="12">
        <f t="shared" si="9"/>
        <v>-0.402037222673228</v>
      </c>
      <c r="D179" s="12">
        <f t="shared" si="10"/>
        <v>-0.38824283299014845</v>
      </c>
      <c r="E179" s="11">
        <f t="shared" si="11"/>
        <v>-0.40196708042923818</v>
      </c>
      <c r="F179" s="11">
        <f t="shared" si="12"/>
        <v>-0.38817509741248768</v>
      </c>
      <c r="G179" s="13">
        <f t="shared" si="13"/>
        <v>9.7509193786926573E-2</v>
      </c>
    </row>
    <row r="180" spans="1:7" x14ac:dyDescent="0.2">
      <c r="A180" s="5">
        <f t="shared" si="14"/>
        <v>226</v>
      </c>
      <c r="B180" s="11">
        <f t="shared" si="15"/>
        <v>0.55870249080621315</v>
      </c>
      <c r="C180" s="12">
        <f t="shared" si="9"/>
        <v>-0.38810736183482691</v>
      </c>
      <c r="D180" s="12">
        <f t="shared" si="10"/>
        <v>-0.40189693818524846</v>
      </c>
      <c r="E180" s="11">
        <f t="shared" si="11"/>
        <v>-0.38817509741248762</v>
      </c>
      <c r="F180" s="11">
        <f t="shared" si="12"/>
        <v>-0.40196708042923823</v>
      </c>
      <c r="G180" s="13">
        <f t="shared" si="13"/>
        <v>-9.7509193786815551E-2</v>
      </c>
    </row>
    <row r="181" spans="1:7" x14ac:dyDescent="0.2">
      <c r="A181" s="5">
        <f t="shared" si="14"/>
        <v>228</v>
      </c>
      <c r="B181" s="11">
        <f t="shared" si="15"/>
        <v>0.5585079474736302</v>
      </c>
      <c r="C181" s="12">
        <f t="shared" si="9"/>
        <v>-0.37371476154927147</v>
      </c>
      <c r="D181" s="12">
        <f t="shared" si="10"/>
        <v>-0.41505229115302866</v>
      </c>
      <c r="E181" s="11">
        <f t="shared" si="11"/>
        <v>-0.37391018283332988</v>
      </c>
      <c r="F181" s="11">
        <f t="shared" si="12"/>
        <v>-0.41526932847676795</v>
      </c>
      <c r="G181" s="13">
        <f t="shared" si="13"/>
        <v>-0.2920525263697682</v>
      </c>
    </row>
    <row r="182" spans="1:7" x14ac:dyDescent="0.2">
      <c r="A182" s="5">
        <f t="shared" si="14"/>
        <v>230</v>
      </c>
      <c r="B182" s="11">
        <f t="shared" si="15"/>
        <v>0.55831482699159851</v>
      </c>
      <c r="C182" s="12">
        <f t="shared" si="9"/>
        <v>-0.35887785309448345</v>
      </c>
      <c r="D182" s="12">
        <f t="shared" si="10"/>
        <v>-0.42769397072784759</v>
      </c>
      <c r="E182" s="11">
        <f t="shared" si="11"/>
        <v>-0.35918971629283825</v>
      </c>
      <c r="F182" s="11">
        <f t="shared" si="12"/>
        <v>-0.4280656348148848</v>
      </c>
      <c r="G182" s="13">
        <f t="shared" si="13"/>
        <v>-0.48517300840145161</v>
      </c>
    </row>
    <row r="183" spans="1:7" x14ac:dyDescent="0.2">
      <c r="A183" s="5">
        <f t="shared" si="14"/>
        <v>232</v>
      </c>
      <c r="B183" s="11">
        <f t="shared" si="15"/>
        <v>0.55812407022369448</v>
      </c>
      <c r="C183" s="12">
        <f t="shared" si="9"/>
        <v>-0.34361548848868095</v>
      </c>
      <c r="D183" s="12">
        <f t="shared" si="10"/>
        <v>-0.43980776918302461</v>
      </c>
      <c r="E183" s="11">
        <f t="shared" si="11"/>
        <v>-0.34403163241197771</v>
      </c>
      <c r="F183" s="11">
        <f t="shared" si="12"/>
        <v>-0.44034040911543632</v>
      </c>
      <c r="G183" s="13">
        <f t="shared" si="13"/>
        <v>-0.6759297763054839</v>
      </c>
    </row>
    <row r="184" spans="1:7" x14ac:dyDescent="0.2">
      <c r="A184" s="5">
        <f t="shared" si="14"/>
        <v>234</v>
      </c>
      <c r="B184" s="11">
        <f t="shared" si="15"/>
        <v>0.55793660651771637</v>
      </c>
      <c r="C184" s="12">
        <f t="shared" si="9"/>
        <v>-0.32794690902522228</v>
      </c>
      <c r="D184" s="12">
        <f t="shared" si="10"/>
        <v>-0.45138019645672056</v>
      </c>
      <c r="E184" s="11">
        <f t="shared" si="11"/>
        <v>-0.32845439898103401</v>
      </c>
      <c r="F184" s="11">
        <f t="shared" si="12"/>
        <v>-0.45207869645672055</v>
      </c>
      <c r="G184" s="13">
        <f t="shared" si="13"/>
        <v>-0.86339348228359203</v>
      </c>
    </row>
    <row r="185" spans="1:7" x14ac:dyDescent="0.2">
      <c r="A185" s="5">
        <f t="shared" si="14"/>
        <v>236</v>
      </c>
      <c r="B185" s="11">
        <f t="shared" si="15"/>
        <v>0.55775334917799591</v>
      </c>
      <c r="C185" s="12">
        <f t="shared" si="9"/>
        <v>-0.31189171474737665</v>
      </c>
      <c r="D185" s="12">
        <f t="shared" si="10"/>
        <v>-0.46239848268697037</v>
      </c>
      <c r="E185" s="11">
        <f t="shared" si="11"/>
        <v>-0.31247699445945315</v>
      </c>
      <c r="F185" s="11">
        <f t="shared" si="12"/>
        <v>-0.46326619554375736</v>
      </c>
      <c r="G185" s="13">
        <f t="shared" si="13"/>
        <v>-1.0466508220040582</v>
      </c>
    </row>
    <row r="186" spans="1:7" x14ac:dyDescent="0.2">
      <c r="A186" s="5">
        <f t="shared" si="14"/>
        <v>238</v>
      </c>
      <c r="B186" s="11">
        <f t="shared" si="15"/>
        <v>0.55757519101587127</v>
      </c>
      <c r="C186" s="12">
        <f t="shared" si="9"/>
        <v>-0.29546983497781926</v>
      </c>
      <c r="D186" s="12">
        <f t="shared" si="10"/>
        <v>-0.47285057920506518</v>
      </c>
      <c r="E186" s="11">
        <f t="shared" si="11"/>
        <v>-0.29611888485351495</v>
      </c>
      <c r="F186" s="11">
        <f t="shared" si="12"/>
        <v>-0.47388927613221077</v>
      </c>
      <c r="G186" s="13">
        <f t="shared" si="13"/>
        <v>-1.2248089841286891</v>
      </c>
    </row>
    <row r="187" spans="1:7" x14ac:dyDescent="0.2">
      <c r="A187" s="5">
        <f t="shared" si="14"/>
        <v>240</v>
      </c>
      <c r="B187" s="11">
        <f t="shared" si="15"/>
        <v>0.55740299999999998</v>
      </c>
      <c r="C187" s="12">
        <f t="shared" si="9"/>
        <v>-0.27870150000000021</v>
      </c>
      <c r="D187" s="12">
        <f t="shared" si="10"/>
        <v>-0.48272515814565731</v>
      </c>
      <c r="E187" s="11">
        <f t="shared" si="11"/>
        <v>-0.2794000000000002</v>
      </c>
      <c r="F187" s="11">
        <f t="shared" si="12"/>
        <v>-0.48393499563474413</v>
      </c>
      <c r="G187" s="13">
        <f t="shared" si="13"/>
        <v>-1.3969999999998706</v>
      </c>
    </row>
    <row r="188" spans="1:7" x14ac:dyDescent="0.2">
      <c r="A188" s="5">
        <f t="shared" si="14"/>
        <v>242</v>
      </c>
      <c r="B188" s="11">
        <f t="shared" si="15"/>
        <v>0.55723761502770264</v>
      </c>
      <c r="C188" s="12">
        <f t="shared" si="9"/>
        <v>-0.26160721397013814</v>
      </c>
      <c r="D188" s="12">
        <f t="shared" si="10"/>
        <v>-0.49201161083915951</v>
      </c>
      <c r="E188" s="11">
        <f t="shared" si="11"/>
        <v>-0.26234070928475572</v>
      </c>
      <c r="F188" s="11">
        <f t="shared" si="12"/>
        <v>-0.49339111488956838</v>
      </c>
      <c r="G188" s="13">
        <f t="shared" si="13"/>
        <v>-1.562384972297215</v>
      </c>
    </row>
    <row r="189" spans="1:7" x14ac:dyDescent="0.2">
      <c r="A189" s="5">
        <f t="shared" si="14"/>
        <v>244</v>
      </c>
      <c r="B189" s="11">
        <f t="shared" si="15"/>
        <v>0.55707984183794013</v>
      </c>
      <c r="C189" s="12">
        <f t="shared" si="9"/>
        <v>-0.24420772911957586</v>
      </c>
      <c r="D189" s="12">
        <f t="shared" si="10"/>
        <v>-0.50070004515722211</v>
      </c>
      <c r="E189" s="11">
        <f t="shared" si="11"/>
        <v>-0.24496179682573663</v>
      </c>
      <c r="F189" s="11">
        <f t="shared" si="12"/>
        <v>-0.50224611307197442</v>
      </c>
      <c r="G189" s="13">
        <f t="shared" si="13"/>
        <v>-1.7201581620598372</v>
      </c>
    </row>
    <row r="190" spans="1:7" x14ac:dyDescent="0.2">
      <c r="A190" s="5">
        <f t="shared" si="14"/>
        <v>246</v>
      </c>
      <c r="B190" s="11">
        <f t="shared" si="15"/>
        <v>0.55693044908583333</v>
      </c>
      <c r="C190" s="12">
        <f t="shared" si="9"/>
        <v>-0.22652402128786966</v>
      </c>
      <c r="D190" s="12">
        <f t="shared" si="10"/>
        <v>-0.50878128198521688</v>
      </c>
      <c r="E190" s="11">
        <f t="shared" si="11"/>
        <v>-0.22728443615075708</v>
      </c>
      <c r="F190" s="11">
        <f t="shared" si="12"/>
        <v>-0.51048920173068535</v>
      </c>
      <c r="G190" s="13">
        <f t="shared" si="13"/>
        <v>-1.8695509141666289</v>
      </c>
    </row>
    <row r="191" spans="1:7" x14ac:dyDescent="0.2">
      <c r="A191" s="5">
        <f t="shared" si="14"/>
        <v>248</v>
      </c>
      <c r="B191" s="11">
        <f t="shared" si="15"/>
        <v>0.5567901645978538</v>
      </c>
      <c r="C191" s="12">
        <f t="shared" si="9"/>
        <v>-0.20857726680748709</v>
      </c>
      <c r="D191" s="12">
        <f t="shared" si="10"/>
        <v>-0.51624685099671408</v>
      </c>
      <c r="E191" s="11">
        <f t="shared" si="11"/>
        <v>-0.20933016440081179</v>
      </c>
      <c r="F191" s="11">
        <f t="shared" si="12"/>
        <v>-0.51811033793192074</v>
      </c>
      <c r="G191" s="13">
        <f t="shared" si="13"/>
        <v>-2.0098354021461651</v>
      </c>
    </row>
    <row r="192" spans="1:7" x14ac:dyDescent="0.2">
      <c r="A192" s="5">
        <f t="shared" si="14"/>
        <v>250</v>
      </c>
      <c r="B192" s="11">
        <f t="shared" si="15"/>
        <v>0.55665967182592557</v>
      </c>
      <c r="C192" s="12">
        <f t="shared" si="9"/>
        <v>-0.19038882074152269</v>
      </c>
      <c r="D192" s="12">
        <f t="shared" si="10"/>
        <v>-0.52308898590392772</v>
      </c>
      <c r="E192" s="11">
        <f t="shared" si="11"/>
        <v>-0.19112085609038357</v>
      </c>
      <c r="F192" s="11">
        <f t="shared" si="12"/>
        <v>-0.52510023649516557</v>
      </c>
      <c r="G192" s="13">
        <f t="shared" si="13"/>
        <v>-2.1403281740743907</v>
      </c>
    </row>
    <row r="193" spans="1:7" x14ac:dyDescent="0.2">
      <c r="A193" s="5">
        <f t="shared" si="14"/>
        <v>252</v>
      </c>
      <c r="B193" s="11">
        <f t="shared" si="15"/>
        <v>0.55653960651771639</v>
      </c>
      <c r="C193" s="12">
        <f t="shared" si="9"/>
        <v>-0.17198019645672069</v>
      </c>
      <c r="D193" s="12">
        <f t="shared" si="10"/>
        <v>-0.52930061935501482</v>
      </c>
      <c r="E193" s="11">
        <f t="shared" si="11"/>
        <v>-0.17267869645672068</v>
      </c>
      <c r="F193" s="11">
        <f t="shared" si="12"/>
        <v>-0.53145038130573174</v>
      </c>
      <c r="G193" s="13">
        <f t="shared" si="13"/>
        <v>-2.2603934822835736</v>
      </c>
    </row>
    <row r="194" spans="1:7" x14ac:dyDescent="0.2">
      <c r="A194" s="5">
        <f t="shared" si="14"/>
        <v>254</v>
      </c>
      <c r="B194" s="11">
        <f t="shared" si="15"/>
        <v>0.55643055361933891</v>
      </c>
      <c r="C194" s="12">
        <f t="shared" si="9"/>
        <v>-0.15337304649542338</v>
      </c>
      <c r="D194" s="12">
        <f t="shared" si="10"/>
        <v>-0.53487537764402349</v>
      </c>
      <c r="E194" s="11">
        <f t="shared" si="11"/>
        <v>-0.15402615443053896</v>
      </c>
      <c r="F194" s="11">
        <f t="shared" si="12"/>
        <v>-0.53715303569033257</v>
      </c>
      <c r="G194" s="13">
        <f t="shared" si="13"/>
        <v>-2.3694463806610555</v>
      </c>
    </row>
    <row r="195" spans="1:7" x14ac:dyDescent="0.2">
      <c r="A195" s="5">
        <f t="shared" si="14"/>
        <v>256</v>
      </c>
      <c r="B195" s="11">
        <f t="shared" ref="B195:B226" si="16">$B$6/2*(1+$B$34*COS(RADIANS(2*A195)))</f>
        <v>0.55633304442555209</v>
      </c>
      <c r="C195" s="12">
        <f t="shared" si="9"/>
        <v>-0.13458914469216376</v>
      </c>
      <c r="D195" s="12">
        <f t="shared" si="10"/>
        <v>-0.53980757539222723</v>
      </c>
      <c r="E195" s="11">
        <f t="shared" si="11"/>
        <v>-0.13518595526109434</v>
      </c>
      <c r="F195" s="11">
        <f t="shared" si="12"/>
        <v>-0.54220125184302681</v>
      </c>
      <c r="G195" s="13">
        <f t="shared" si="13"/>
        <v>-2.4669555744478711</v>
      </c>
    </row>
    <row r="196" spans="1:7" x14ac:dyDescent="0.2">
      <c r="A196" s="5">
        <f t="shared" si="14"/>
        <v>258</v>
      </c>
      <c r="B196" s="11">
        <f t="shared" si="16"/>
        <v>0.55624755399134651</v>
      </c>
      <c r="C196" s="12">
        <f t="shared" ref="C196:C247" si="17">B196*COS(RADIANS(A196))</f>
        <v>-0.11565036946358398</v>
      </c>
      <c r="D196" s="12">
        <f t="shared" ref="D196:D247" si="18">B196*SIN(RADIANS(A196))</f>
        <v>-0.54409221035068356</v>
      </c>
      <c r="E196" s="11">
        <f t="shared" ref="E196:E247" si="19">$B$6/2*COS(RADIANS(A196))</f>
        <v>-0.11618105282896417</v>
      </c>
      <c r="F196" s="11">
        <f t="shared" ref="F196:F247" si="20">$B$6/2*SIN(RADIANS(A196))</f>
        <v>-0.54658887929005051</v>
      </c>
      <c r="G196" s="13">
        <f t="shared" ref="G196:G247" si="21">(SQRT(SUMSQ(C196,D196))-SQRT(SUMSQ(E196,F196)))*1000</f>
        <v>-2.5524460086534528</v>
      </c>
    </row>
    <row r="197" spans="1:7" x14ac:dyDescent="0.2">
      <c r="A197" s="5">
        <f t="shared" ref="A197:A247" si="22">A196+2</f>
        <v>260</v>
      </c>
      <c r="B197" s="11">
        <f t="shared" si="16"/>
        <v>0.55617449881752412</v>
      </c>
      <c r="C197" s="12">
        <f t="shared" si="17"/>
        <v>-9.6578688184481357E-2</v>
      </c>
      <c r="D197" s="12">
        <f t="shared" si="18"/>
        <v>-0.54772495846317693</v>
      </c>
      <c r="E197" s="11">
        <f t="shared" si="19"/>
        <v>-9.7034601680280663E-2</v>
      </c>
      <c r="F197" s="11">
        <f t="shared" si="20"/>
        <v>-0.55031057238322179</v>
      </c>
      <c r="G197" s="13">
        <f t="shared" si="21"/>
        <v>-2.6255011824758423</v>
      </c>
    </row>
    <row r="198" spans="1:7" x14ac:dyDescent="0.2">
      <c r="A198" s="5">
        <f t="shared" si="22"/>
        <v>262</v>
      </c>
      <c r="B198" s="11">
        <f t="shared" si="16"/>
        <v>0.55611423482154831</v>
      </c>
      <c r="C198" s="12">
        <f t="shared" si="17"/>
        <v>-7.7396142548149097E-2</v>
      </c>
      <c r="D198" s="12">
        <f t="shared" si="18"/>
        <v>-0.55070216931643079</v>
      </c>
      <c r="E198" s="11">
        <f t="shared" si="19"/>
        <v>-7.7769928816484785E-2</v>
      </c>
      <c r="F198" s="11">
        <f t="shared" si="20"/>
        <v>-0.55336179681278941</v>
      </c>
      <c r="G198" s="13">
        <f t="shared" si="21"/>
        <v>-2.6857651784515379</v>
      </c>
    </row>
    <row r="199" spans="1:7" x14ac:dyDescent="0.2">
      <c r="A199" s="5">
        <f t="shared" si="22"/>
        <v>264</v>
      </c>
      <c r="B199" s="11">
        <f t="shared" si="16"/>
        <v>0.55606705560354974</v>
      </c>
      <c r="C199" s="12">
        <f t="shared" si="17"/>
        <v>-5.8124834796007809E-2</v>
      </c>
      <c r="D199" s="12">
        <f t="shared" si="18"/>
        <v>-0.55302086209069734</v>
      </c>
      <c r="E199" s="11">
        <f t="shared" si="19"/>
        <v>-5.8410505273964693E-2</v>
      </c>
      <c r="F199" s="11">
        <f t="shared" si="20"/>
        <v>-0.55573883513179112</v>
      </c>
      <c r="G199" s="13">
        <f t="shared" si="21"/>
        <v>-2.7329443964502209</v>
      </c>
    </row>
    <row r="200" spans="1:7" x14ac:dyDescent="0.2">
      <c r="A200" s="5">
        <f t="shared" si="22"/>
        <v>266</v>
      </c>
      <c r="B200" s="11">
        <f t="shared" si="16"/>
        <v>0.55603319101593607</v>
      </c>
      <c r="C200" s="12">
        <f t="shared" si="17"/>
        <v>-3.8786914689965507E-2</v>
      </c>
      <c r="D200" s="12">
        <f t="shared" si="18"/>
        <v>-0.55467872210875169</v>
      </c>
      <c r="E200" s="11">
        <f t="shared" si="19"/>
        <v>-3.8979917528217368E-2</v>
      </c>
      <c r="F200" s="11">
        <f t="shared" si="20"/>
        <v>-0.55743879128518969</v>
      </c>
      <c r="G200" s="13">
        <f t="shared" si="21"/>
        <v>-2.7668089840637844</v>
      </c>
    </row>
    <row r="201" spans="1:7" x14ac:dyDescent="0.2">
      <c r="A201" s="5">
        <f t="shared" si="22"/>
        <v>268</v>
      </c>
      <c r="B201" s="11">
        <f t="shared" si="16"/>
        <v>0.55601280604357406</v>
      </c>
      <c r="C201" s="12">
        <f t="shared" si="17"/>
        <v>-1.9404567091065909E-2</v>
      </c>
      <c r="D201" s="12">
        <f t="shared" si="18"/>
        <v>-0.5556740980650956</v>
      </c>
      <c r="E201" s="11">
        <f t="shared" si="19"/>
        <v>-1.9501838757357424E-2</v>
      </c>
      <c r="F201" s="11">
        <f t="shared" si="20"/>
        <v>-0.55845959413827062</v>
      </c>
      <c r="G201" s="13">
        <f t="shared" si="21"/>
        <v>-2.787193956425793</v>
      </c>
    </row>
    <row r="202" spans="1:7" x14ac:dyDescent="0.2">
      <c r="A202" s="5">
        <f t="shared" si="22"/>
        <v>270</v>
      </c>
      <c r="B202" s="11">
        <f t="shared" si="16"/>
        <v>0.556006</v>
      </c>
      <c r="C202" s="12">
        <f t="shared" si="17"/>
        <v>-1.0217848377298832E-16</v>
      </c>
      <c r="D202" s="12">
        <f t="shared" si="18"/>
        <v>-0.556006</v>
      </c>
      <c r="E202" s="11">
        <f t="shared" si="19"/>
        <v>-1.0269194349044052E-16</v>
      </c>
      <c r="F202" s="11">
        <f t="shared" si="20"/>
        <v>-0.55879999999999996</v>
      </c>
      <c r="G202" s="13">
        <f t="shared" si="21"/>
        <v>-2.7939999999999632</v>
      </c>
    </row>
    <row r="203" spans="1:7" x14ac:dyDescent="0.2">
      <c r="A203" s="5">
        <f t="shared" si="22"/>
        <v>272</v>
      </c>
      <c r="B203" s="11">
        <f t="shared" si="16"/>
        <v>0.55601280604357406</v>
      </c>
      <c r="C203" s="12">
        <f t="shared" si="17"/>
        <v>1.9404567091066197E-2</v>
      </c>
      <c r="D203" s="12">
        <f t="shared" si="18"/>
        <v>-0.5556740980650956</v>
      </c>
      <c r="E203" s="11">
        <f t="shared" si="19"/>
        <v>1.9501838757357715E-2</v>
      </c>
      <c r="F203" s="11">
        <f t="shared" si="20"/>
        <v>-0.55845959413827062</v>
      </c>
      <c r="G203" s="13">
        <f t="shared" si="21"/>
        <v>-2.787193956425793</v>
      </c>
    </row>
    <row r="204" spans="1:7" x14ac:dyDescent="0.2">
      <c r="A204" s="5">
        <f t="shared" si="22"/>
        <v>274</v>
      </c>
      <c r="B204" s="11">
        <f t="shared" si="16"/>
        <v>0.55603319101593607</v>
      </c>
      <c r="C204" s="12">
        <f t="shared" si="17"/>
        <v>3.8786914689965306E-2</v>
      </c>
      <c r="D204" s="12">
        <f t="shared" si="18"/>
        <v>-0.55467872210875169</v>
      </c>
      <c r="E204" s="11">
        <f t="shared" si="19"/>
        <v>3.8979917528217167E-2</v>
      </c>
      <c r="F204" s="11">
        <f t="shared" si="20"/>
        <v>-0.55743879128518981</v>
      </c>
      <c r="G204" s="13">
        <f t="shared" si="21"/>
        <v>-2.7668089840640064</v>
      </c>
    </row>
    <row r="205" spans="1:7" x14ac:dyDescent="0.2">
      <c r="A205" s="5">
        <f t="shared" si="22"/>
        <v>276</v>
      </c>
      <c r="B205" s="11">
        <f t="shared" si="16"/>
        <v>0.55606705560354974</v>
      </c>
      <c r="C205" s="12">
        <f t="shared" si="17"/>
        <v>5.81248347960076E-2</v>
      </c>
      <c r="D205" s="12">
        <f t="shared" si="18"/>
        <v>-0.55302086209069734</v>
      </c>
      <c r="E205" s="11">
        <f t="shared" si="19"/>
        <v>5.8410505273964484E-2</v>
      </c>
      <c r="F205" s="11">
        <f t="shared" si="20"/>
        <v>-0.55573883513179112</v>
      </c>
      <c r="G205" s="13">
        <f t="shared" si="21"/>
        <v>-2.7329443964502209</v>
      </c>
    </row>
    <row r="206" spans="1:7" x14ac:dyDescent="0.2">
      <c r="A206" s="5">
        <f t="shared" si="22"/>
        <v>278</v>
      </c>
      <c r="B206" s="11">
        <f t="shared" si="16"/>
        <v>0.55611423482154831</v>
      </c>
      <c r="C206" s="12">
        <f t="shared" si="17"/>
        <v>7.7396142548148902E-2</v>
      </c>
      <c r="D206" s="12">
        <f t="shared" si="18"/>
        <v>-0.55070216931643079</v>
      </c>
      <c r="E206" s="11">
        <f t="shared" si="19"/>
        <v>7.7769928816484576E-2</v>
      </c>
      <c r="F206" s="11">
        <f t="shared" si="20"/>
        <v>-0.55336179681278952</v>
      </c>
      <c r="G206" s="13">
        <f t="shared" si="21"/>
        <v>-2.685765178451649</v>
      </c>
    </row>
    <row r="207" spans="1:7" x14ac:dyDescent="0.2">
      <c r="A207" s="5">
        <f t="shared" si="22"/>
        <v>280</v>
      </c>
      <c r="B207" s="11">
        <f t="shared" si="16"/>
        <v>0.55617449881752412</v>
      </c>
      <c r="C207" s="12">
        <f t="shared" si="17"/>
        <v>9.6578688184481162E-2</v>
      </c>
      <c r="D207" s="12">
        <f t="shared" si="18"/>
        <v>-0.54772495846317693</v>
      </c>
      <c r="E207" s="11">
        <f t="shared" si="19"/>
        <v>9.7034601680280455E-2</v>
      </c>
      <c r="F207" s="11">
        <f t="shared" si="20"/>
        <v>-0.5503105723832219</v>
      </c>
      <c r="G207" s="13">
        <f t="shared" si="21"/>
        <v>-2.6255011824758423</v>
      </c>
    </row>
    <row r="208" spans="1:7" x14ac:dyDescent="0.2">
      <c r="A208" s="5">
        <f t="shared" si="22"/>
        <v>282</v>
      </c>
      <c r="B208" s="11">
        <f t="shared" si="16"/>
        <v>0.55624755399134651</v>
      </c>
      <c r="C208" s="12">
        <f t="shared" si="17"/>
        <v>0.11565036946358379</v>
      </c>
      <c r="D208" s="12">
        <f t="shared" si="18"/>
        <v>-0.54409221035068356</v>
      </c>
      <c r="E208" s="11">
        <f t="shared" si="19"/>
        <v>0.11618105282896396</v>
      </c>
      <c r="F208" s="11">
        <f t="shared" si="20"/>
        <v>-0.54658887929005051</v>
      </c>
      <c r="G208" s="13">
        <f t="shared" si="21"/>
        <v>-2.5524460086534528</v>
      </c>
    </row>
    <row r="209" spans="1:7" x14ac:dyDescent="0.2">
      <c r="A209" s="5">
        <f t="shared" si="22"/>
        <v>284</v>
      </c>
      <c r="B209" s="11">
        <f t="shared" si="16"/>
        <v>0.55633304442555209</v>
      </c>
      <c r="C209" s="12">
        <f t="shared" si="17"/>
        <v>0.13458914469216357</v>
      </c>
      <c r="D209" s="12">
        <f t="shared" si="18"/>
        <v>-0.53980757539222735</v>
      </c>
      <c r="E209" s="11">
        <f t="shared" si="19"/>
        <v>0.13518595526109417</v>
      </c>
      <c r="F209" s="11">
        <f t="shared" si="20"/>
        <v>-0.54220125184302681</v>
      </c>
      <c r="G209" s="13">
        <f t="shared" si="21"/>
        <v>-2.4669555744478711</v>
      </c>
    </row>
    <row r="210" spans="1:7" x14ac:dyDescent="0.2">
      <c r="A210" s="5">
        <f t="shared" si="22"/>
        <v>286</v>
      </c>
      <c r="B210" s="11">
        <f t="shared" si="16"/>
        <v>0.55643055361933891</v>
      </c>
      <c r="C210" s="12">
        <f t="shared" si="17"/>
        <v>0.15337304649542369</v>
      </c>
      <c r="D210" s="12">
        <f t="shared" si="18"/>
        <v>-0.53487537764402338</v>
      </c>
      <c r="E210" s="11">
        <f t="shared" si="19"/>
        <v>0.15402615443053924</v>
      </c>
      <c r="F210" s="11">
        <f t="shared" si="20"/>
        <v>-0.53715303569033246</v>
      </c>
      <c r="G210" s="13">
        <f t="shared" si="21"/>
        <v>-2.3694463806609445</v>
      </c>
    </row>
    <row r="211" spans="1:7" x14ac:dyDescent="0.2">
      <c r="A211" s="5">
        <f t="shared" si="22"/>
        <v>288</v>
      </c>
      <c r="B211" s="11">
        <f t="shared" si="16"/>
        <v>0.55653960651771639</v>
      </c>
      <c r="C211" s="12">
        <f t="shared" si="17"/>
        <v>0.1719801964567205</v>
      </c>
      <c r="D211" s="12">
        <f t="shared" si="18"/>
        <v>-0.52930061935501493</v>
      </c>
      <c r="E211" s="11">
        <f t="shared" si="19"/>
        <v>0.17267869645672049</v>
      </c>
      <c r="F211" s="11">
        <f t="shared" si="20"/>
        <v>-0.53145038130573186</v>
      </c>
      <c r="G211" s="13">
        <f t="shared" si="21"/>
        <v>-2.2603934822835736</v>
      </c>
    </row>
    <row r="212" spans="1:7" x14ac:dyDescent="0.2">
      <c r="A212" s="5">
        <f t="shared" si="22"/>
        <v>290</v>
      </c>
      <c r="B212" s="11">
        <f t="shared" si="16"/>
        <v>0.55665967182592557</v>
      </c>
      <c r="C212" s="12">
        <f t="shared" si="17"/>
        <v>0.19038882074152294</v>
      </c>
      <c r="D212" s="12">
        <f t="shared" si="18"/>
        <v>-0.52308898590392761</v>
      </c>
      <c r="E212" s="11">
        <f t="shared" si="19"/>
        <v>0.19112085609038382</v>
      </c>
      <c r="F212" s="11">
        <f t="shared" si="20"/>
        <v>-0.52510023649516557</v>
      </c>
      <c r="G212" s="13">
        <f t="shared" si="21"/>
        <v>-2.1403281740743907</v>
      </c>
    </row>
    <row r="213" spans="1:7" x14ac:dyDescent="0.2">
      <c r="A213" s="5">
        <f t="shared" si="22"/>
        <v>292</v>
      </c>
      <c r="B213" s="11">
        <f t="shared" si="16"/>
        <v>0.5567901645978538</v>
      </c>
      <c r="C213" s="12">
        <f t="shared" si="17"/>
        <v>0.20857726680748692</v>
      </c>
      <c r="D213" s="12">
        <f t="shared" si="18"/>
        <v>-0.51624685099671408</v>
      </c>
      <c r="E213" s="11">
        <f t="shared" si="19"/>
        <v>0.20933016440081159</v>
      </c>
      <c r="F213" s="11">
        <f t="shared" si="20"/>
        <v>-0.51811033793192074</v>
      </c>
      <c r="G213" s="13">
        <f t="shared" si="21"/>
        <v>-2.0098354021460541</v>
      </c>
    </row>
    <row r="214" spans="1:7" x14ac:dyDescent="0.2">
      <c r="A214" s="5">
        <f t="shared" si="22"/>
        <v>294</v>
      </c>
      <c r="B214" s="11">
        <f t="shared" si="16"/>
        <v>0.55693044908583333</v>
      </c>
      <c r="C214" s="12">
        <f t="shared" si="17"/>
        <v>0.22652402128786947</v>
      </c>
      <c r="D214" s="12">
        <f t="shared" si="18"/>
        <v>-0.50878128198521699</v>
      </c>
      <c r="E214" s="11">
        <f t="shared" si="19"/>
        <v>0.22728443615075689</v>
      </c>
      <c r="F214" s="11">
        <f t="shared" si="20"/>
        <v>-0.51048920173068546</v>
      </c>
      <c r="G214" s="13">
        <f t="shared" si="21"/>
        <v>-1.8695509141665179</v>
      </c>
    </row>
    <row r="215" spans="1:7" x14ac:dyDescent="0.2">
      <c r="A215" s="5">
        <f t="shared" si="22"/>
        <v>296</v>
      </c>
      <c r="B215" s="11">
        <f t="shared" si="16"/>
        <v>0.55707984183794013</v>
      </c>
      <c r="C215" s="12">
        <f t="shared" si="17"/>
        <v>0.24420772911957567</v>
      </c>
      <c r="D215" s="12">
        <f t="shared" si="18"/>
        <v>-0.50070004515722222</v>
      </c>
      <c r="E215" s="11">
        <f t="shared" si="19"/>
        <v>0.24496179682573643</v>
      </c>
      <c r="F215" s="11">
        <f t="shared" si="20"/>
        <v>-0.50224611307197453</v>
      </c>
      <c r="G215" s="13">
        <f t="shared" si="21"/>
        <v>-1.7201581620597262</v>
      </c>
    </row>
    <row r="216" spans="1:7" x14ac:dyDescent="0.2">
      <c r="A216" s="5">
        <f t="shared" si="22"/>
        <v>298</v>
      </c>
      <c r="B216" s="11">
        <f t="shared" si="16"/>
        <v>0.55723761502770264</v>
      </c>
      <c r="C216" s="12">
        <f t="shared" si="17"/>
        <v>0.26160721397013792</v>
      </c>
      <c r="D216" s="12">
        <f t="shared" si="18"/>
        <v>-0.49201161083915956</v>
      </c>
      <c r="E216" s="11">
        <f t="shared" si="19"/>
        <v>0.26234070928475556</v>
      </c>
      <c r="F216" s="11">
        <f t="shared" si="20"/>
        <v>-0.49339111488956844</v>
      </c>
      <c r="G216" s="13">
        <f t="shared" si="21"/>
        <v>-1.562384972297326</v>
      </c>
    </row>
    <row r="217" spans="1:7" x14ac:dyDescent="0.2">
      <c r="A217" s="5">
        <f t="shared" si="22"/>
        <v>300</v>
      </c>
      <c r="B217" s="11">
        <f t="shared" si="16"/>
        <v>0.55740299999999998</v>
      </c>
      <c r="C217" s="12">
        <f t="shared" si="17"/>
        <v>0.27870150000000005</v>
      </c>
      <c r="D217" s="12">
        <f t="shared" si="18"/>
        <v>-0.48272515814565742</v>
      </c>
      <c r="E217" s="11">
        <f t="shared" si="19"/>
        <v>0.27940000000000004</v>
      </c>
      <c r="F217" s="11">
        <f t="shared" si="20"/>
        <v>-0.48393499563474424</v>
      </c>
      <c r="G217" s="13">
        <f t="shared" si="21"/>
        <v>-1.3969999999999816</v>
      </c>
    </row>
    <row r="218" spans="1:7" x14ac:dyDescent="0.2">
      <c r="A218" s="5">
        <f t="shared" si="22"/>
        <v>302</v>
      </c>
      <c r="B218" s="11">
        <f t="shared" si="16"/>
        <v>0.55757519101587127</v>
      </c>
      <c r="C218" s="12">
        <f t="shared" si="17"/>
        <v>0.29546983497781903</v>
      </c>
      <c r="D218" s="12">
        <f t="shared" si="18"/>
        <v>-0.47285057920506529</v>
      </c>
      <c r="E218" s="11">
        <f t="shared" si="19"/>
        <v>0.29611888485351473</v>
      </c>
      <c r="F218" s="11">
        <f t="shared" si="20"/>
        <v>-0.47388927613221093</v>
      </c>
      <c r="G218" s="13">
        <f t="shared" si="21"/>
        <v>-1.2248089841286891</v>
      </c>
    </row>
    <row r="219" spans="1:7" x14ac:dyDescent="0.2">
      <c r="A219" s="5">
        <f t="shared" si="22"/>
        <v>304</v>
      </c>
      <c r="B219" s="11">
        <f t="shared" si="16"/>
        <v>0.55775334917799591</v>
      </c>
      <c r="C219" s="12">
        <f t="shared" si="17"/>
        <v>0.31189171474737692</v>
      </c>
      <c r="D219" s="12">
        <f t="shared" si="18"/>
        <v>-0.46239848268697026</v>
      </c>
      <c r="E219" s="11">
        <f t="shared" si="19"/>
        <v>0.31247699445945343</v>
      </c>
      <c r="F219" s="11">
        <f t="shared" si="20"/>
        <v>-0.46326619554375725</v>
      </c>
      <c r="G219" s="13">
        <f t="shared" si="21"/>
        <v>-1.0466508220040582</v>
      </c>
    </row>
    <row r="220" spans="1:7" x14ac:dyDescent="0.2">
      <c r="A220" s="5">
        <f t="shared" si="22"/>
        <v>306</v>
      </c>
      <c r="B220" s="11">
        <f t="shared" si="16"/>
        <v>0.55793660651771637</v>
      </c>
      <c r="C220" s="12">
        <f t="shared" si="17"/>
        <v>0.32794690902522211</v>
      </c>
      <c r="D220" s="12">
        <f t="shared" si="18"/>
        <v>-0.45138019645672067</v>
      </c>
      <c r="E220" s="11">
        <f t="shared" si="19"/>
        <v>0.32845439898103385</v>
      </c>
      <c r="F220" s="11">
        <f t="shared" si="20"/>
        <v>-0.45207869645672066</v>
      </c>
      <c r="G220" s="13">
        <f t="shared" si="21"/>
        <v>-0.86339348228359203</v>
      </c>
    </row>
    <row r="221" spans="1:7" x14ac:dyDescent="0.2">
      <c r="A221" s="5">
        <f t="shared" si="22"/>
        <v>308</v>
      </c>
      <c r="B221" s="11">
        <f t="shared" si="16"/>
        <v>0.55812407022369448</v>
      </c>
      <c r="C221" s="12">
        <f t="shared" si="17"/>
        <v>0.34361548848868118</v>
      </c>
      <c r="D221" s="12">
        <f t="shared" si="18"/>
        <v>-0.43980776918302439</v>
      </c>
      <c r="E221" s="11">
        <f t="shared" si="19"/>
        <v>0.34403163241197793</v>
      </c>
      <c r="F221" s="11">
        <f t="shared" si="20"/>
        <v>-0.44034040911543609</v>
      </c>
      <c r="G221" s="13">
        <f t="shared" si="21"/>
        <v>-0.6759297763054839</v>
      </c>
    </row>
    <row r="222" spans="1:7" x14ac:dyDescent="0.2">
      <c r="A222" s="5">
        <f t="shared" si="22"/>
        <v>310</v>
      </c>
      <c r="B222" s="11">
        <f t="shared" si="16"/>
        <v>0.55831482699159851</v>
      </c>
      <c r="C222" s="12">
        <f t="shared" si="17"/>
        <v>0.35887785309448333</v>
      </c>
      <c r="D222" s="12">
        <f t="shared" si="18"/>
        <v>-0.42769397072784771</v>
      </c>
      <c r="E222" s="11">
        <f t="shared" si="19"/>
        <v>0.35918971629283813</v>
      </c>
      <c r="F222" s="11">
        <f t="shared" si="20"/>
        <v>-0.42806563481488497</v>
      </c>
      <c r="G222" s="13">
        <f t="shared" si="21"/>
        <v>-0.48517300840145161</v>
      </c>
    </row>
    <row r="223" spans="1:7" x14ac:dyDescent="0.2">
      <c r="A223" s="5">
        <f t="shared" si="22"/>
        <v>312</v>
      </c>
      <c r="B223" s="11">
        <f t="shared" si="16"/>
        <v>0.5585079474736302</v>
      </c>
      <c r="C223" s="12">
        <f t="shared" si="17"/>
        <v>0.37371476154927125</v>
      </c>
      <c r="D223" s="12">
        <f t="shared" si="18"/>
        <v>-0.41505229115302877</v>
      </c>
      <c r="E223" s="11">
        <f t="shared" si="19"/>
        <v>0.37391018283332972</v>
      </c>
      <c r="F223" s="11">
        <f t="shared" si="20"/>
        <v>-0.41526932847676806</v>
      </c>
      <c r="G223" s="13">
        <f t="shared" si="21"/>
        <v>-0.2920525263697682</v>
      </c>
    </row>
    <row r="224" spans="1:7" x14ac:dyDescent="0.2">
      <c r="A224" s="5">
        <f t="shared" si="22"/>
        <v>314</v>
      </c>
      <c r="B224" s="11">
        <f t="shared" si="16"/>
        <v>0.55870249080621315</v>
      </c>
      <c r="C224" s="12">
        <f t="shared" si="17"/>
        <v>0.38810736183482691</v>
      </c>
      <c r="D224" s="12">
        <f t="shared" si="18"/>
        <v>-0.40189693818524846</v>
      </c>
      <c r="E224" s="11">
        <f t="shared" si="19"/>
        <v>0.38817509741248762</v>
      </c>
      <c r="F224" s="11">
        <f t="shared" si="20"/>
        <v>-0.40196708042923823</v>
      </c>
      <c r="G224" s="13">
        <f t="shared" si="21"/>
        <v>-9.7509193786815551E-2</v>
      </c>
    </row>
    <row r="225" spans="1:7" x14ac:dyDescent="0.2">
      <c r="A225" s="5">
        <f t="shared" si="22"/>
        <v>316</v>
      </c>
      <c r="B225" s="11">
        <f t="shared" si="16"/>
        <v>0.55889750919378678</v>
      </c>
      <c r="C225" s="12">
        <f t="shared" si="17"/>
        <v>0.40203722267322789</v>
      </c>
      <c r="D225" s="12">
        <f t="shared" si="18"/>
        <v>-0.38824283299014856</v>
      </c>
      <c r="E225" s="11">
        <f t="shared" si="19"/>
        <v>0.40196708042923807</v>
      </c>
      <c r="F225" s="11">
        <f t="shared" si="20"/>
        <v>-0.38817509741248785</v>
      </c>
      <c r="G225" s="13">
        <f t="shared" si="21"/>
        <v>9.7509193786815551E-2</v>
      </c>
    </row>
    <row r="226" spans="1:7" x14ac:dyDescent="0.2">
      <c r="A226" s="5">
        <f t="shared" si="22"/>
        <v>318</v>
      </c>
      <c r="B226" s="11">
        <f t="shared" si="16"/>
        <v>0.55909205252636973</v>
      </c>
      <c r="C226" s="12">
        <f t="shared" si="17"/>
        <v>0.41548636580050718</v>
      </c>
      <c r="D226" s="12">
        <f t="shared" si="18"/>
        <v>-0.37410560411738836</v>
      </c>
      <c r="E226" s="11">
        <f t="shared" si="19"/>
        <v>0.4152693284767679</v>
      </c>
      <c r="F226" s="11">
        <f t="shared" si="20"/>
        <v>-0.37391018283332988</v>
      </c>
      <c r="G226" s="13">
        <f t="shared" si="21"/>
        <v>0.2920525263697682</v>
      </c>
    </row>
    <row r="227" spans="1:7" x14ac:dyDescent="0.2">
      <c r="A227" s="5">
        <f t="shared" si="22"/>
        <v>320</v>
      </c>
      <c r="B227" s="11">
        <f t="shared" ref="B227:B247" si="23">$B$6/2*(1+$B$34*COS(RADIANS(2*A227)))</f>
        <v>0.55928517300840142</v>
      </c>
      <c r="C227" s="12">
        <f t="shared" si="17"/>
        <v>0.428437298901922</v>
      </c>
      <c r="D227" s="12">
        <f t="shared" si="18"/>
        <v>-0.3595015794911931</v>
      </c>
      <c r="E227" s="11">
        <f t="shared" si="19"/>
        <v>0.42806563481488474</v>
      </c>
      <c r="F227" s="11">
        <f t="shared" si="20"/>
        <v>-0.3591897162928383</v>
      </c>
      <c r="G227" s="13">
        <f t="shared" si="21"/>
        <v>0.48517300840145161</v>
      </c>
    </row>
    <row r="228" spans="1:7" x14ac:dyDescent="0.2">
      <c r="A228" s="5">
        <f t="shared" si="22"/>
        <v>322</v>
      </c>
      <c r="B228" s="11">
        <f t="shared" si="23"/>
        <v>0.55947592977630545</v>
      </c>
      <c r="C228" s="12">
        <f t="shared" si="17"/>
        <v>0.44087304904784796</v>
      </c>
      <c r="D228" s="12">
        <f t="shared" si="18"/>
        <v>-0.34444777633527457</v>
      </c>
      <c r="E228" s="11">
        <f t="shared" si="19"/>
        <v>0.44034040911543626</v>
      </c>
      <c r="F228" s="11">
        <f t="shared" si="20"/>
        <v>-0.34403163241197776</v>
      </c>
      <c r="G228" s="13">
        <f t="shared" si="21"/>
        <v>0.6759297763054839</v>
      </c>
    </row>
    <row r="229" spans="1:7" x14ac:dyDescent="0.2">
      <c r="A229" s="5">
        <f t="shared" si="22"/>
        <v>324</v>
      </c>
      <c r="B229" s="11">
        <f t="shared" si="23"/>
        <v>0.55966339348228356</v>
      </c>
      <c r="C229" s="12">
        <f t="shared" si="17"/>
        <v>0.45277719645672054</v>
      </c>
      <c r="D229" s="12">
        <f t="shared" si="18"/>
        <v>-0.3289618889368458</v>
      </c>
      <c r="E229" s="11">
        <f t="shared" si="19"/>
        <v>0.45207869645672055</v>
      </c>
      <c r="F229" s="11">
        <f t="shared" si="20"/>
        <v>-0.32845439898103407</v>
      </c>
      <c r="G229" s="13">
        <f t="shared" si="21"/>
        <v>0.86339348228359203</v>
      </c>
    </row>
    <row r="230" spans="1:7" x14ac:dyDescent="0.2">
      <c r="A230" s="5">
        <f t="shared" si="22"/>
        <v>326</v>
      </c>
      <c r="B230" s="11">
        <f t="shared" si="23"/>
        <v>0.55984665082200402</v>
      </c>
      <c r="C230" s="12">
        <f t="shared" si="17"/>
        <v>0.46413390840054436</v>
      </c>
      <c r="D230" s="12">
        <f t="shared" si="18"/>
        <v>-0.31306227417152965</v>
      </c>
      <c r="E230" s="11">
        <f t="shared" si="19"/>
        <v>0.46326619554375736</v>
      </c>
      <c r="F230" s="11">
        <f t="shared" si="20"/>
        <v>-0.31247699445945315</v>
      </c>
      <c r="G230" s="13">
        <f t="shared" si="21"/>
        <v>1.0466508220040582</v>
      </c>
    </row>
    <row r="231" spans="1:7" x14ac:dyDescent="0.2">
      <c r="A231" s="5">
        <f t="shared" si="22"/>
        <v>328</v>
      </c>
      <c r="B231" s="11">
        <f t="shared" si="23"/>
        <v>0.56002480898412865</v>
      </c>
      <c r="C231" s="12">
        <f t="shared" si="17"/>
        <v>0.47492797305935641</v>
      </c>
      <c r="D231" s="12">
        <f t="shared" si="18"/>
        <v>-0.29676793472921065</v>
      </c>
      <c r="E231" s="11">
        <f t="shared" si="19"/>
        <v>0.47388927613221077</v>
      </c>
      <c r="F231" s="11">
        <f t="shared" si="20"/>
        <v>-0.29611888485351495</v>
      </c>
      <c r="G231" s="13">
        <f t="shared" si="21"/>
        <v>1.2248089841286891</v>
      </c>
    </row>
    <row r="232" spans="1:7" x14ac:dyDescent="0.2">
      <c r="A232" s="5">
        <f t="shared" si="22"/>
        <v>330</v>
      </c>
      <c r="B232" s="11">
        <f t="shared" si="23"/>
        <v>0.56019699999999994</v>
      </c>
      <c r="C232" s="12">
        <f t="shared" si="17"/>
        <v>0.485144833123831</v>
      </c>
      <c r="D232" s="12">
        <f t="shared" si="18"/>
        <v>-0.28009850000000019</v>
      </c>
      <c r="E232" s="11">
        <f t="shared" si="19"/>
        <v>0.48393499563474413</v>
      </c>
      <c r="F232" s="11">
        <f t="shared" si="20"/>
        <v>-0.2794000000000002</v>
      </c>
      <c r="G232" s="13">
        <f t="shared" si="21"/>
        <v>1.3970000000000926</v>
      </c>
    </row>
    <row r="233" spans="1:7" x14ac:dyDescent="0.2">
      <c r="A233" s="5">
        <f t="shared" si="22"/>
        <v>332</v>
      </c>
      <c r="B233" s="11">
        <f t="shared" si="23"/>
        <v>0.56036238497229718</v>
      </c>
      <c r="C233" s="12">
        <f t="shared" si="17"/>
        <v>0.49477061893997709</v>
      </c>
      <c r="D233" s="12">
        <f t="shared" si="18"/>
        <v>-0.26307420459937331</v>
      </c>
      <c r="E233" s="11">
        <f t="shared" si="19"/>
        <v>0.49339111488956833</v>
      </c>
      <c r="F233" s="11">
        <f t="shared" si="20"/>
        <v>-0.26234070928475578</v>
      </c>
      <c r="G233" s="13">
        <f t="shared" si="21"/>
        <v>1.562384972297215</v>
      </c>
    </row>
    <row r="234" spans="1:7" x14ac:dyDescent="0.2">
      <c r="A234" s="5">
        <f t="shared" si="22"/>
        <v>334</v>
      </c>
      <c r="B234" s="11">
        <f t="shared" si="23"/>
        <v>0.5605201581620598</v>
      </c>
      <c r="C234" s="12">
        <f t="shared" si="17"/>
        <v>0.50379218098672673</v>
      </c>
      <c r="D234" s="12">
        <f t="shared" si="18"/>
        <v>-0.24571586453189742</v>
      </c>
      <c r="E234" s="11">
        <f t="shared" si="19"/>
        <v>0.50224611307197442</v>
      </c>
      <c r="F234" s="11">
        <f t="shared" si="20"/>
        <v>-0.24496179682573666</v>
      </c>
      <c r="G234" s="13">
        <f t="shared" si="21"/>
        <v>1.7201581620599482</v>
      </c>
    </row>
    <row r="235" spans="1:7" x14ac:dyDescent="0.2">
      <c r="A235" s="5">
        <f t="shared" si="22"/>
        <v>336</v>
      </c>
      <c r="B235" s="11">
        <f t="shared" si="23"/>
        <v>0.56066955091416659</v>
      </c>
      <c r="C235" s="12">
        <f t="shared" si="17"/>
        <v>0.51219712147615393</v>
      </c>
      <c r="D235" s="12">
        <f t="shared" si="18"/>
        <v>-0.22804485101364455</v>
      </c>
      <c r="E235" s="11">
        <f t="shared" si="19"/>
        <v>0.51048920173068535</v>
      </c>
      <c r="F235" s="11">
        <f t="shared" si="20"/>
        <v>-0.22728443615075711</v>
      </c>
      <c r="G235" s="13">
        <f t="shared" si="21"/>
        <v>1.8695509141667399</v>
      </c>
    </row>
    <row r="236" spans="1:7" x14ac:dyDescent="0.2">
      <c r="A236" s="5">
        <f t="shared" si="22"/>
        <v>338</v>
      </c>
      <c r="B236" s="11">
        <f t="shared" si="23"/>
        <v>0.56080983540214624</v>
      </c>
      <c r="C236" s="12">
        <f t="shared" si="17"/>
        <v>0.51997382486712751</v>
      </c>
      <c r="D236" s="12">
        <f t="shared" si="18"/>
        <v>-0.21008306199413651</v>
      </c>
      <c r="E236" s="11">
        <f t="shared" si="19"/>
        <v>0.51811033793192074</v>
      </c>
      <c r="F236" s="11">
        <f t="shared" si="20"/>
        <v>-0.20933016440081181</v>
      </c>
      <c r="G236" s="13">
        <f t="shared" si="21"/>
        <v>2.0098354021462761</v>
      </c>
    </row>
    <row r="237" spans="1:7" x14ac:dyDescent="0.2">
      <c r="A237" s="5">
        <f t="shared" si="22"/>
        <v>340</v>
      </c>
      <c r="B237" s="11">
        <f t="shared" si="23"/>
        <v>0.56094032817407435</v>
      </c>
      <c r="C237" s="12">
        <f t="shared" si="17"/>
        <v>0.52711148708640343</v>
      </c>
      <c r="D237" s="12">
        <f t="shared" si="18"/>
        <v>-0.1918528914392445</v>
      </c>
      <c r="E237" s="11">
        <f t="shared" si="19"/>
        <v>0.52510023649516557</v>
      </c>
      <c r="F237" s="11">
        <f t="shared" si="20"/>
        <v>-0.1911208560903836</v>
      </c>
      <c r="G237" s="13">
        <f t="shared" si="21"/>
        <v>2.1403281740743907</v>
      </c>
    </row>
    <row r="238" spans="1:7" x14ac:dyDescent="0.2">
      <c r="A238" s="5">
        <f t="shared" si="22"/>
        <v>342</v>
      </c>
      <c r="B238" s="11">
        <f t="shared" si="23"/>
        <v>0.56106039348228354</v>
      </c>
      <c r="C238" s="12">
        <f t="shared" si="17"/>
        <v>0.53360014325644867</v>
      </c>
      <c r="D238" s="12">
        <f t="shared" si="18"/>
        <v>-0.1733771964567207</v>
      </c>
      <c r="E238" s="11">
        <f t="shared" si="19"/>
        <v>0.53145038130573174</v>
      </c>
      <c r="F238" s="11">
        <f t="shared" si="20"/>
        <v>-0.17267869645672071</v>
      </c>
      <c r="G238" s="13">
        <f t="shared" si="21"/>
        <v>2.2603934822835736</v>
      </c>
    </row>
    <row r="239" spans="1:7" x14ac:dyDescent="0.2">
      <c r="A239" s="5">
        <f t="shared" si="22"/>
        <v>344</v>
      </c>
      <c r="B239" s="11">
        <f t="shared" si="23"/>
        <v>0.56116944638066102</v>
      </c>
      <c r="C239" s="12">
        <f t="shared" si="17"/>
        <v>0.53943069373664176</v>
      </c>
      <c r="D239" s="12">
        <f t="shared" si="18"/>
        <v>-0.15467926236565457</v>
      </c>
      <c r="E239" s="11">
        <f t="shared" si="19"/>
        <v>0.53715303569033257</v>
      </c>
      <c r="F239" s="11">
        <f t="shared" si="20"/>
        <v>-0.15402615443053899</v>
      </c>
      <c r="G239" s="13">
        <f t="shared" si="21"/>
        <v>2.3694463806610555</v>
      </c>
    </row>
    <row r="240" spans="1:7" x14ac:dyDescent="0.2">
      <c r="A240" s="5">
        <f t="shared" si="22"/>
        <v>346</v>
      </c>
      <c r="B240" s="11">
        <f t="shared" si="23"/>
        <v>0.56126695557444783</v>
      </c>
      <c r="C240" s="12">
        <f t="shared" si="17"/>
        <v>0.54459492829382627</v>
      </c>
      <c r="D240" s="12">
        <f t="shared" si="18"/>
        <v>-0.13578276583002499</v>
      </c>
      <c r="E240" s="11">
        <f t="shared" si="19"/>
        <v>0.54220125184302681</v>
      </c>
      <c r="F240" s="11">
        <f t="shared" si="20"/>
        <v>-0.13518595526109439</v>
      </c>
      <c r="G240" s="13">
        <f t="shared" si="21"/>
        <v>2.4669555744478711</v>
      </c>
    </row>
    <row r="241" spans="1:7" x14ac:dyDescent="0.2">
      <c r="A241" s="5">
        <f t="shared" si="22"/>
        <v>348</v>
      </c>
      <c r="B241" s="11">
        <f t="shared" si="23"/>
        <v>0.56135244600865342</v>
      </c>
      <c r="C241" s="12">
        <f t="shared" si="17"/>
        <v>0.54908554822941746</v>
      </c>
      <c r="D241" s="12">
        <f t="shared" si="18"/>
        <v>-0.11671173619434438</v>
      </c>
      <c r="E241" s="11">
        <f t="shared" si="19"/>
        <v>0.54658887929005051</v>
      </c>
      <c r="F241" s="11">
        <f t="shared" si="20"/>
        <v>-0.11618105282896421</v>
      </c>
      <c r="G241" s="13">
        <f t="shared" si="21"/>
        <v>2.5524460086534528</v>
      </c>
    </row>
    <row r="242" spans="1:7" x14ac:dyDescent="0.2">
      <c r="A242" s="5">
        <f t="shared" si="22"/>
        <v>350</v>
      </c>
      <c r="B242" s="11">
        <f t="shared" si="23"/>
        <v>0.56142550118247581</v>
      </c>
      <c r="C242" s="12">
        <f t="shared" si="17"/>
        <v>0.55289618630326676</v>
      </c>
      <c r="D242" s="12">
        <f t="shared" si="18"/>
        <v>-9.7490515176079998E-2</v>
      </c>
      <c r="E242" s="11">
        <f t="shared" si="19"/>
        <v>0.55031057238322179</v>
      </c>
      <c r="F242" s="11">
        <f t="shared" si="20"/>
        <v>-9.7034601680280691E-2</v>
      </c>
      <c r="G242" s="13">
        <f t="shared" si="21"/>
        <v>2.6255011824758423</v>
      </c>
    </row>
    <row r="243" spans="1:7" x14ac:dyDescent="0.2">
      <c r="A243" s="5">
        <f t="shared" si="22"/>
        <v>352</v>
      </c>
      <c r="B243" s="11">
        <f t="shared" si="23"/>
        <v>0.56148576517845161</v>
      </c>
      <c r="C243" s="12">
        <f t="shared" si="17"/>
        <v>0.55602142430914814</v>
      </c>
      <c r="D243" s="12">
        <f t="shared" si="18"/>
        <v>-7.8143715084820486E-2</v>
      </c>
      <c r="E243" s="11">
        <f t="shared" si="19"/>
        <v>0.55336179681278941</v>
      </c>
      <c r="F243" s="11">
        <f t="shared" si="20"/>
        <v>-7.7769928816484812E-2</v>
      </c>
      <c r="G243" s="13">
        <f t="shared" si="21"/>
        <v>2.685765178451649</v>
      </c>
    </row>
    <row r="244" spans="1:7" x14ac:dyDescent="0.2">
      <c r="A244" s="5">
        <f t="shared" si="22"/>
        <v>354</v>
      </c>
      <c r="B244" s="11">
        <f t="shared" si="23"/>
        <v>0.5615329443964503</v>
      </c>
      <c r="C244" s="12">
        <f t="shared" si="17"/>
        <v>0.55845680817288501</v>
      </c>
      <c r="D244" s="12">
        <f t="shared" si="18"/>
        <v>-5.8696175751921625E-2</v>
      </c>
      <c r="E244" s="11">
        <f t="shared" si="19"/>
        <v>0.55573883513179112</v>
      </c>
      <c r="F244" s="11">
        <f t="shared" si="20"/>
        <v>-5.8410505273964727E-2</v>
      </c>
      <c r="G244" s="13">
        <f t="shared" si="21"/>
        <v>2.7329443964503319</v>
      </c>
    </row>
    <row r="245" spans="1:7" x14ac:dyDescent="0.2">
      <c r="A245" s="5">
        <f t="shared" si="22"/>
        <v>356</v>
      </c>
      <c r="B245" s="11">
        <f t="shared" si="23"/>
        <v>0.56156680898406386</v>
      </c>
      <c r="C245" s="12">
        <f t="shared" si="17"/>
        <v>0.56019886046162781</v>
      </c>
      <c r="D245" s="12">
        <f t="shared" si="18"/>
        <v>-3.9172920366469265E-2</v>
      </c>
      <c r="E245" s="11">
        <f t="shared" si="19"/>
        <v>0.55743879128518969</v>
      </c>
      <c r="F245" s="11">
        <f t="shared" si="20"/>
        <v>-3.8979917528217403E-2</v>
      </c>
      <c r="G245" s="13">
        <f t="shared" si="21"/>
        <v>2.7668089840640064</v>
      </c>
    </row>
    <row r="246" spans="1:7" x14ac:dyDescent="0.2">
      <c r="A246" s="5">
        <f t="shared" si="22"/>
        <v>358</v>
      </c>
      <c r="B246" s="11">
        <f t="shared" si="23"/>
        <v>0.56158719395642598</v>
      </c>
      <c r="C246" s="12">
        <f t="shared" si="17"/>
        <v>0.56124509021144586</v>
      </c>
      <c r="D246" s="12">
        <f t="shared" si="18"/>
        <v>-1.959911042364898E-2</v>
      </c>
      <c r="E246" s="11">
        <f t="shared" si="19"/>
        <v>0.55845959413827062</v>
      </c>
      <c r="F246" s="11">
        <f t="shared" si="20"/>
        <v>-1.9501838757357459E-2</v>
      </c>
      <c r="G246" s="13">
        <f t="shared" si="21"/>
        <v>2.7871939564260151</v>
      </c>
    </row>
    <row r="247" spans="1:7" x14ac:dyDescent="0.2">
      <c r="A247" s="5">
        <f t="shared" si="22"/>
        <v>360</v>
      </c>
      <c r="B247" s="11">
        <f t="shared" si="23"/>
        <v>0.56159399999999993</v>
      </c>
      <c r="C247" s="12">
        <f t="shared" si="17"/>
        <v>0.56159399999999993</v>
      </c>
      <c r="D247" s="12">
        <f t="shared" si="18"/>
        <v>-1.3760720427719029E-16</v>
      </c>
      <c r="E247" s="11">
        <f t="shared" si="19"/>
        <v>0.55879999999999996</v>
      </c>
      <c r="F247" s="11">
        <f t="shared" si="20"/>
        <v>-1.3692259132058736E-16</v>
      </c>
      <c r="G247" s="13">
        <f t="shared" si="21"/>
        <v>2.7939999999999632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E65:F65"/>
    <mergeCell ref="C65:D65"/>
    <mergeCell ref="G65:H6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31" zoomScale="87" zoomScaleNormal="87" workbookViewId="0">
      <selection activeCell="B6" sqref="B6"/>
    </sheetView>
  </sheetViews>
  <sheetFormatPr defaultRowHeight="12.75" x14ac:dyDescent="0.2"/>
  <cols>
    <col min="1" max="1" width="32.85546875" customWidth="1"/>
    <col min="2" max="2" width="11" bestFit="1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44</v>
      </c>
      <c r="C5" t="s">
        <v>18</v>
      </c>
    </row>
    <row r="6" spans="1:4" x14ac:dyDescent="0.2">
      <c r="B6">
        <f>B5*0.0254</f>
        <v>1.1175999999999999</v>
      </c>
      <c r="C6" t="s">
        <v>19</v>
      </c>
    </row>
    <row r="7" spans="1:4" x14ac:dyDescent="0.2">
      <c r="B7">
        <f>B6*1000</f>
        <v>1117.5999999999999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16.763999999999999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30">
        <v>8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8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70.400000000000006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8.3819999999999997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2" x14ac:dyDescent="0.2">
      <c r="A33" t="s">
        <v>23</v>
      </c>
      <c r="B33" s="10">
        <f>B19/B7</f>
        <v>7.1581961345740883E-3</v>
      </c>
    </row>
    <row r="34" spans="1:2" x14ac:dyDescent="0.2">
      <c r="A34" t="s">
        <v>22</v>
      </c>
      <c r="B34" s="10">
        <f>B33/2</f>
        <v>3.5790980672870442E-3</v>
      </c>
    </row>
    <row r="35" spans="1:2" x14ac:dyDescent="0.2">
      <c r="B35" s="10"/>
    </row>
    <row r="36" spans="1:2" x14ac:dyDescent="0.2">
      <c r="A36" t="s">
        <v>37</v>
      </c>
      <c r="B36" s="10"/>
    </row>
    <row r="37" spans="1:2" x14ac:dyDescent="0.2">
      <c r="B37" s="10"/>
    </row>
    <row r="38" spans="1:2" x14ac:dyDescent="0.2">
      <c r="B38" s="10"/>
    </row>
    <row r="39" spans="1:2" x14ac:dyDescent="0.2">
      <c r="B39" s="10"/>
    </row>
    <row r="40" spans="1:2" x14ac:dyDescent="0.2">
      <c r="B40" s="10"/>
    </row>
    <row r="41" spans="1:2" x14ac:dyDescent="0.2">
      <c r="B41" s="10"/>
    </row>
    <row r="42" spans="1:2" x14ac:dyDescent="0.2">
      <c r="B42" s="10"/>
    </row>
    <row r="43" spans="1:2" x14ac:dyDescent="0.2">
      <c r="B43" s="10"/>
    </row>
    <row r="44" spans="1:2" x14ac:dyDescent="0.2">
      <c r="B44" s="10"/>
    </row>
    <row r="45" spans="1:2" x14ac:dyDescent="0.2">
      <c r="B45" s="10"/>
    </row>
    <row r="46" spans="1:2" x14ac:dyDescent="0.2">
      <c r="B46" s="10"/>
    </row>
    <row r="47" spans="1:2" x14ac:dyDescent="0.2">
      <c r="B47" s="10"/>
    </row>
    <row r="48" spans="1:2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29">
        <f>MAX(C67:C247)</f>
        <v>0.56079999999999997</v>
      </c>
      <c r="C51" t="s">
        <v>19</v>
      </c>
      <c r="D51" s="18" t="s">
        <v>43</v>
      </c>
      <c r="G51" s="31"/>
    </row>
    <row r="52" spans="1:7" x14ac:dyDescent="0.2">
      <c r="A52" s="5" t="s">
        <v>39</v>
      </c>
      <c r="B52" s="29">
        <f>MAX(D67:D247)</f>
        <v>0.55679999999999996</v>
      </c>
      <c r="C52" t="s">
        <v>19</v>
      </c>
      <c r="D52" s="18" t="s">
        <v>44</v>
      </c>
      <c r="G52" s="31"/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0.9809731131621412</v>
      </c>
      <c r="C61" s="5" t="s">
        <v>42</v>
      </c>
    </row>
    <row r="62" spans="1:7" x14ac:dyDescent="0.2">
      <c r="A62" s="5" t="s">
        <v>29</v>
      </c>
      <c r="B62" s="12">
        <f>PI()*(B6/2)^2</f>
        <v>0.98098567953275539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32" t="s">
        <v>25</v>
      </c>
      <c r="B66" s="32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130" si="0">$B$6/2*(1+$B$34*COS(RADIANS(2*A67)))</f>
        <v>0.56079999999999997</v>
      </c>
      <c r="C67" s="12">
        <f>B67*COS(RADIANS(A67))</f>
        <v>0.56079999999999997</v>
      </c>
      <c r="D67" s="12">
        <f>B67*SIN(RADIANS(A67))</f>
        <v>0</v>
      </c>
      <c r="E67" s="11">
        <f>$B$6/2*COS(RADIANS(A67))</f>
        <v>0.55879999999999996</v>
      </c>
      <c r="F67" s="11">
        <f>$B$6/2*SIN(RADIANS(A67))</f>
        <v>0</v>
      </c>
      <c r="G67" s="13">
        <f>(SQRT(SUMSQ(C67,D67))-SQRT(SUMSQ(E67,F67)))*1000</f>
        <v>2.0000000000000018</v>
      </c>
      <c r="H67" s="14">
        <f>MAX(G67:G247)</f>
        <v>2.0000000000000018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0.56079512810051968</v>
      </c>
      <c r="C68" s="12">
        <f t="shared" ref="C68:C131" si="1">B68*COS(RADIANS(A68))</f>
        <v>0.56045350686065809</v>
      </c>
      <c r="D68" s="12">
        <f t="shared" ref="D68:D131" si="2">B68*SIN(RADIANS(A68))</f>
        <v>1.9571467723922695E-2</v>
      </c>
      <c r="E68" s="11">
        <f t="shared" ref="E68:E131" si="3">$B$6/2*COS(RADIANS(A68))</f>
        <v>0.55845959413827062</v>
      </c>
      <c r="F68" s="11">
        <f t="shared" ref="F68:F131" si="4">$B$6/2*SIN(RADIANS(A68))</f>
        <v>1.9501838757357542E-2</v>
      </c>
      <c r="G68" s="13">
        <f t="shared" ref="G68:G131" si="5">(SQRT(SUMSQ(C68,D68))-SQRT(SUMSQ(E68,F68)))*1000</f>
        <v>1.9951281005197163</v>
      </c>
      <c r="H68" s="14">
        <f>MIN(G67:G247)</f>
        <v>-2.0000000000000018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0.56078053613748313</v>
      </c>
      <c r="C69" s="12">
        <f t="shared" si="1"/>
        <v>0.55941450293618333</v>
      </c>
      <c r="D69" s="12">
        <f t="shared" si="2"/>
        <v>3.9118072745290854E-2</v>
      </c>
      <c r="E69" s="11">
        <f t="shared" si="3"/>
        <v>0.55743879128518969</v>
      </c>
      <c r="F69" s="11">
        <f t="shared" si="4"/>
        <v>3.8979917528217216E-2</v>
      </c>
      <c r="G69" s="13">
        <f t="shared" si="5"/>
        <v>1.9805361374831687</v>
      </c>
      <c r="H69" s="14">
        <f>(H67-H68)*2</f>
        <v>8.0000000000000071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0.56075629520146753</v>
      </c>
      <c r="C70" s="12">
        <f t="shared" si="1"/>
        <v>0.55768441354345444</v>
      </c>
      <c r="D70" s="12">
        <f t="shared" si="2"/>
        <v>5.8614993805072048E-2</v>
      </c>
      <c r="E70" s="11">
        <f t="shared" si="3"/>
        <v>0.55573883513179112</v>
      </c>
      <c r="F70" s="11">
        <f t="shared" si="4"/>
        <v>5.8410505273964755E-2</v>
      </c>
      <c r="G70" s="13">
        <f t="shared" si="5"/>
        <v>1.9562952014675616</v>
      </c>
    </row>
    <row r="71" spans="1:9" x14ac:dyDescent="0.2">
      <c r="A71" s="5">
        <f t="shared" si="6"/>
        <v>8</v>
      </c>
      <c r="B71" s="11">
        <f t="shared" si="0"/>
        <v>0.56072252339187667</v>
      </c>
      <c r="C71" s="12">
        <f t="shared" si="1"/>
        <v>0.55526561033917377</v>
      </c>
      <c r="D71" s="12">
        <f t="shared" si="2"/>
        <v>7.8037492358600302E-2</v>
      </c>
      <c r="E71" s="11">
        <f t="shared" si="3"/>
        <v>0.55336179681278952</v>
      </c>
      <c r="F71" s="11">
        <f t="shared" si="4"/>
        <v>7.7769928816484563E-2</v>
      </c>
      <c r="G71" s="13">
        <f t="shared" si="5"/>
        <v>1.9225233918767071</v>
      </c>
    </row>
    <row r="72" spans="1:9" x14ac:dyDescent="0.2">
      <c r="A72" s="5">
        <f t="shared" si="6"/>
        <v>10</v>
      </c>
      <c r="B72" s="11">
        <f t="shared" si="0"/>
        <v>0.56067938524157179</v>
      </c>
      <c r="C72" s="12">
        <f t="shared" si="1"/>
        <v>0.55216140554001847</v>
      </c>
      <c r="D72" s="12">
        <f t="shared" si="2"/>
        <v>9.7360953502613728E-2</v>
      </c>
      <c r="E72" s="11">
        <f t="shared" si="3"/>
        <v>0.55031057238322179</v>
      </c>
      <c r="F72" s="11">
        <f t="shared" si="4"/>
        <v>9.7034601680280663E-2</v>
      </c>
      <c r="G72" s="13">
        <f t="shared" si="5"/>
        <v>1.8793852415718293</v>
      </c>
    </row>
    <row r="73" spans="1:9" x14ac:dyDescent="0.2">
      <c r="A73" s="5">
        <f t="shared" si="6"/>
        <v>12</v>
      </c>
      <c r="B73" s="11">
        <f t="shared" si="0"/>
        <v>0.56062709091528518</v>
      </c>
      <c r="C73" s="12">
        <f t="shared" si="1"/>
        <v>0.54837604388515937</v>
      </c>
      <c r="D73" s="12">
        <f t="shared" si="2"/>
        <v>0.11656092639043864</v>
      </c>
      <c r="E73" s="11">
        <f t="shared" si="3"/>
        <v>0.54658887929005062</v>
      </c>
      <c r="F73" s="11">
        <f t="shared" si="4"/>
        <v>0.11618105282896392</v>
      </c>
      <c r="G73" s="13">
        <f t="shared" si="5"/>
        <v>1.8270909152852122</v>
      </c>
    </row>
    <row r="74" spans="1:9" x14ac:dyDescent="0.2">
      <c r="A74" s="5">
        <f t="shared" si="6"/>
        <v>14</v>
      </c>
      <c r="B74" s="11">
        <f t="shared" si="0"/>
        <v>0.56056589518571787</v>
      </c>
      <c r="C74" s="12">
        <f t="shared" si="1"/>
        <v>0.54391469239478019</v>
      </c>
      <c r="D74" s="12">
        <f t="shared" si="2"/>
        <v>0.13561316397185352</v>
      </c>
      <c r="E74" s="11">
        <f t="shared" si="3"/>
        <v>0.54220125184302681</v>
      </c>
      <c r="F74" s="11">
        <f t="shared" si="4"/>
        <v>0.13518595526109431</v>
      </c>
      <c r="G74" s="13">
        <f t="shared" si="5"/>
        <v>1.7658951857179028</v>
      </c>
    </row>
    <row r="75" spans="1:9" x14ac:dyDescent="0.2">
      <c r="A75" s="5">
        <f t="shared" si="6"/>
        <v>16</v>
      </c>
      <c r="B75" s="11">
        <f t="shared" si="0"/>
        <v>0.56049609619231289</v>
      </c>
      <c r="C75" s="12">
        <f t="shared" si="1"/>
        <v>0.53878342799262979</v>
      </c>
      <c r="D75" s="12">
        <f t="shared" si="2"/>
        <v>0.15449366190019953</v>
      </c>
      <c r="E75" s="11">
        <f t="shared" si="3"/>
        <v>0.53715303569033257</v>
      </c>
      <c r="F75" s="11">
        <f t="shared" si="4"/>
        <v>0.15402615443053913</v>
      </c>
      <c r="G75" s="13">
        <f t="shared" si="5"/>
        <v>1.6960961923129236</v>
      </c>
    </row>
    <row r="76" spans="1:9" x14ac:dyDescent="0.2">
      <c r="A76" s="5">
        <f t="shared" si="6"/>
        <v>18</v>
      </c>
      <c r="B76" s="11">
        <f t="shared" si="0"/>
        <v>0.5604180339887499</v>
      </c>
      <c r="C76" s="12">
        <f t="shared" si="1"/>
        <v>0.5329892230743194</v>
      </c>
      <c r="D76" s="12">
        <f t="shared" si="2"/>
        <v>0.1731786964567206</v>
      </c>
      <c r="E76" s="11">
        <f t="shared" si="3"/>
        <v>0.53145038130573174</v>
      </c>
      <c r="F76" s="11">
        <f t="shared" si="4"/>
        <v>0.1726786964567206</v>
      </c>
      <c r="G76" s="13">
        <f t="shared" si="5"/>
        <v>1.618033988750045</v>
      </c>
    </row>
    <row r="77" spans="1:9" x14ac:dyDescent="0.2">
      <c r="A77" s="5">
        <f t="shared" si="6"/>
        <v>20</v>
      </c>
      <c r="B77" s="11">
        <f t="shared" si="0"/>
        <v>0.56033208888623798</v>
      </c>
      <c r="C77" s="12">
        <f t="shared" si="1"/>
        <v>0.5265399291159516</v>
      </c>
      <c r="D77" s="12">
        <f t="shared" si="2"/>
        <v>0.19164486135084247</v>
      </c>
      <c r="E77" s="11">
        <f t="shared" si="3"/>
        <v>0.52510023649516557</v>
      </c>
      <c r="F77" s="11">
        <f t="shared" si="4"/>
        <v>0.19112085609038365</v>
      </c>
      <c r="G77" s="13">
        <f t="shared" si="5"/>
        <v>1.5320888862381254</v>
      </c>
    </row>
    <row r="78" spans="1:9" x14ac:dyDescent="0.2">
      <c r="A78" s="5">
        <f t="shared" si="6"/>
        <v>22</v>
      </c>
      <c r="B78" s="11">
        <f t="shared" si="0"/>
        <v>0.5602386796006773</v>
      </c>
      <c r="C78" s="12">
        <f t="shared" si="1"/>
        <v>0.51944425842956343</v>
      </c>
      <c r="D78" s="12">
        <f t="shared" si="2"/>
        <v>0.20986910326503833</v>
      </c>
      <c r="E78" s="11">
        <f t="shared" si="3"/>
        <v>0.51811033793192074</v>
      </c>
      <c r="F78" s="11">
        <f t="shared" si="4"/>
        <v>0.20933016440081162</v>
      </c>
      <c r="G78" s="13">
        <f t="shared" si="5"/>
        <v>1.4386796006773395</v>
      </c>
    </row>
    <row r="79" spans="1:9" x14ac:dyDescent="0.2">
      <c r="A79" s="5">
        <f t="shared" si="6"/>
        <v>24</v>
      </c>
      <c r="B79" s="11">
        <f t="shared" si="0"/>
        <v>0.5601382612127177</v>
      </c>
      <c r="C79" s="12">
        <f t="shared" si="1"/>
        <v>0.51171176418270292</v>
      </c>
      <c r="D79" s="12">
        <f t="shared" si="2"/>
        <v>0.22782875602397651</v>
      </c>
      <c r="E79" s="11">
        <f t="shared" si="3"/>
        <v>0.51048920173068535</v>
      </c>
      <c r="F79" s="11">
        <f t="shared" si="4"/>
        <v>0.22728443615075714</v>
      </c>
      <c r="G79" s="13">
        <f t="shared" si="5"/>
        <v>1.3382612127177396</v>
      </c>
    </row>
    <row r="80" spans="1:9" x14ac:dyDescent="0.2">
      <c r="A80" s="5">
        <f t="shared" si="6"/>
        <v>26</v>
      </c>
      <c r="B80" s="11">
        <f t="shared" si="0"/>
        <v>0.56003132295065117</v>
      </c>
      <c r="C80" s="12">
        <f t="shared" si="1"/>
        <v>0.50335281880909133</v>
      </c>
      <c r="D80" s="12">
        <f t="shared" si="2"/>
        <v>0.24550157327968111</v>
      </c>
      <c r="E80" s="11">
        <f t="shared" si="3"/>
        <v>0.50224611307197453</v>
      </c>
      <c r="F80" s="11">
        <f t="shared" si="4"/>
        <v>0.24496179682573643</v>
      </c>
      <c r="G80" s="13">
        <f t="shared" si="5"/>
        <v>1.2313229506512036</v>
      </c>
    </row>
    <row r="81" spans="1:7" x14ac:dyDescent="0.2">
      <c r="A81" s="5">
        <f t="shared" si="6"/>
        <v>28</v>
      </c>
      <c r="B81" s="11">
        <f t="shared" si="0"/>
        <v>0.55991838580694153</v>
      </c>
      <c r="C81" s="12">
        <f t="shared" si="1"/>
        <v>0.49437859094569503</v>
      </c>
      <c r="D81" s="12">
        <f t="shared" si="2"/>
        <v>0.26286575961733816</v>
      </c>
      <c r="E81" s="11">
        <f t="shared" si="3"/>
        <v>0.49339111488956838</v>
      </c>
      <c r="F81" s="11">
        <f t="shared" si="4"/>
        <v>0.26234070928475578</v>
      </c>
      <c r="G81" s="13">
        <f t="shared" si="5"/>
        <v>1.1183858069415686</v>
      </c>
    </row>
    <row r="82" spans="1:7" x14ac:dyDescent="0.2">
      <c r="A82" s="5">
        <f t="shared" si="6"/>
        <v>30</v>
      </c>
      <c r="B82" s="11">
        <f t="shared" si="0"/>
        <v>0.55979999999999996</v>
      </c>
      <c r="C82" s="12">
        <f t="shared" si="1"/>
        <v>0.48480102103852873</v>
      </c>
      <c r="D82" s="12">
        <f t="shared" si="2"/>
        <v>0.27989999999999993</v>
      </c>
      <c r="E82" s="11">
        <f t="shared" si="3"/>
        <v>0.48393499563474429</v>
      </c>
      <c r="F82" s="11">
        <f t="shared" si="4"/>
        <v>0.27939999999999993</v>
      </c>
      <c r="G82" s="13">
        <f t="shared" si="5"/>
        <v>1.0000000000000009</v>
      </c>
    </row>
    <row r="83" spans="1:7" x14ac:dyDescent="0.2">
      <c r="A83" s="5">
        <f t="shared" si="6"/>
        <v>32</v>
      </c>
      <c r="B83" s="11">
        <f t="shared" si="0"/>
        <v>0.55967674229357811</v>
      </c>
      <c r="C83" s="12">
        <f t="shared" si="1"/>
        <v>0.47463279576509954</v>
      </c>
      <c r="D83" s="12">
        <f t="shared" si="2"/>
        <v>0.29658348748464997</v>
      </c>
      <c r="E83" s="11">
        <f t="shared" si="3"/>
        <v>0.47388927613221077</v>
      </c>
      <c r="F83" s="11">
        <f t="shared" si="4"/>
        <v>0.2961188848535149</v>
      </c>
      <c r="G83" s="13">
        <f t="shared" si="5"/>
        <v>0.87674229357825872</v>
      </c>
    </row>
    <row r="84" spans="1:7" x14ac:dyDescent="0.2">
      <c r="A84" s="5">
        <f t="shared" si="6"/>
        <v>34</v>
      </c>
      <c r="B84" s="11">
        <f t="shared" si="0"/>
        <v>0.55954921318683182</v>
      </c>
      <c r="C84" s="12">
        <f t="shared" si="1"/>
        <v>0.46388732142549455</v>
      </c>
      <c r="D84" s="12">
        <f t="shared" si="2"/>
        <v>0.31289594915671642</v>
      </c>
      <c r="E84" s="11">
        <f t="shared" si="3"/>
        <v>0.46326619554375725</v>
      </c>
      <c r="F84" s="11">
        <f t="shared" si="4"/>
        <v>0.31247699445945337</v>
      </c>
      <c r="G84" s="13">
        <f t="shared" si="5"/>
        <v>0.74921318683185412</v>
      </c>
    </row>
    <row r="85" spans="1:7" x14ac:dyDescent="0.2">
      <c r="A85" s="5">
        <f t="shared" si="6"/>
        <v>36</v>
      </c>
      <c r="B85" s="11">
        <f t="shared" si="0"/>
        <v>0.55941803398874979</v>
      </c>
      <c r="C85" s="12">
        <f t="shared" si="1"/>
        <v>0.45257869645672055</v>
      </c>
      <c r="D85" s="12">
        <f t="shared" si="2"/>
        <v>0.32881767024503661</v>
      </c>
      <c r="E85" s="11">
        <f t="shared" si="3"/>
        <v>0.45207869645672061</v>
      </c>
      <c r="F85" s="11">
        <f t="shared" si="4"/>
        <v>0.32845439898103396</v>
      </c>
      <c r="G85" s="13">
        <f t="shared" si="5"/>
        <v>0.61803398874982207</v>
      </c>
    </row>
    <row r="86" spans="1:7" x14ac:dyDescent="0.2">
      <c r="A86" s="5">
        <f t="shared" si="6"/>
        <v>38</v>
      </c>
      <c r="B86" s="11">
        <f t="shared" si="0"/>
        <v>0.55928384379119933</v>
      </c>
      <c r="C86" s="12">
        <f t="shared" si="1"/>
        <v>0.44072168322596711</v>
      </c>
      <c r="D86" s="12">
        <f t="shared" si="2"/>
        <v>0.34432951639429477</v>
      </c>
      <c r="E86" s="11">
        <f t="shared" si="3"/>
        <v>0.44034040911543615</v>
      </c>
      <c r="F86" s="11">
        <f t="shared" si="4"/>
        <v>0.34403163241197782</v>
      </c>
      <c r="G86" s="13">
        <f t="shared" si="5"/>
        <v>0.48384379119947862</v>
      </c>
    </row>
    <row r="87" spans="1:7" x14ac:dyDescent="0.2">
      <c r="A87" s="5">
        <f t="shared" si="6"/>
        <v>40</v>
      </c>
      <c r="B87" s="11">
        <f t="shared" si="0"/>
        <v>0.55914729635533378</v>
      </c>
      <c r="C87" s="12">
        <f t="shared" si="1"/>
        <v>0.42833167925800381</v>
      </c>
      <c r="D87" s="12">
        <f t="shared" si="2"/>
        <v>0.35941295408693597</v>
      </c>
      <c r="E87" s="11">
        <f t="shared" si="3"/>
        <v>0.42806563481488491</v>
      </c>
      <c r="F87" s="11">
        <f t="shared" si="4"/>
        <v>0.35918971629283813</v>
      </c>
      <c r="G87" s="13">
        <f t="shared" si="5"/>
        <v>0.34729635533381487</v>
      </c>
    </row>
    <row r="88" spans="1:7" x14ac:dyDescent="0.2">
      <c r="A88" s="5">
        <f t="shared" si="6"/>
        <v>42</v>
      </c>
      <c r="B88" s="11">
        <f t="shared" si="0"/>
        <v>0.55900905692653535</v>
      </c>
      <c r="C88" s="12">
        <f t="shared" si="1"/>
        <v>0.41542468804995286</v>
      </c>
      <c r="D88" s="12">
        <f t="shared" si="2"/>
        <v>0.37405006922134609</v>
      </c>
      <c r="E88" s="11">
        <f t="shared" si="3"/>
        <v>0.4152693284767679</v>
      </c>
      <c r="F88" s="11">
        <f t="shared" si="4"/>
        <v>0.37391018283332994</v>
      </c>
      <c r="G88" s="13">
        <f t="shared" si="5"/>
        <v>0.20905692653538921</v>
      </c>
    </row>
    <row r="89" spans="1:7" x14ac:dyDescent="0.2">
      <c r="A89" s="5">
        <f t="shared" si="6"/>
        <v>44</v>
      </c>
      <c r="B89" s="11">
        <f t="shared" si="0"/>
        <v>0.55886979899340494</v>
      </c>
      <c r="C89" s="12">
        <f t="shared" si="1"/>
        <v>0.40201728962321803</v>
      </c>
      <c r="D89" s="12">
        <f t="shared" si="2"/>
        <v>0.38822358386750599</v>
      </c>
      <c r="E89" s="11">
        <f t="shared" si="3"/>
        <v>0.40196708042923823</v>
      </c>
      <c r="F89" s="11">
        <f t="shared" si="4"/>
        <v>0.38817509741248762</v>
      </c>
      <c r="G89" s="13">
        <f t="shared" si="5"/>
        <v>6.9798993404979193E-2</v>
      </c>
    </row>
    <row r="90" spans="1:7" x14ac:dyDescent="0.2">
      <c r="A90" s="5">
        <f t="shared" si="6"/>
        <v>46</v>
      </c>
      <c r="B90" s="11">
        <f t="shared" si="0"/>
        <v>0.55873020100659498</v>
      </c>
      <c r="C90" s="12">
        <f t="shared" si="1"/>
        <v>0.38812661095746925</v>
      </c>
      <c r="D90" s="12">
        <f t="shared" si="2"/>
        <v>0.40191687123525843</v>
      </c>
      <c r="E90" s="11">
        <f t="shared" si="3"/>
        <v>0.38817509741248762</v>
      </c>
      <c r="F90" s="11">
        <f t="shared" si="4"/>
        <v>0.40196708042923818</v>
      </c>
      <c r="G90" s="13">
        <f t="shared" si="5"/>
        <v>-6.979899340486817E-2</v>
      </c>
    </row>
    <row r="91" spans="1:7" x14ac:dyDescent="0.2">
      <c r="A91" s="5">
        <f t="shared" si="6"/>
        <v>48</v>
      </c>
      <c r="B91" s="11">
        <f t="shared" si="0"/>
        <v>0.55859094307346469</v>
      </c>
      <c r="C91" s="12">
        <f t="shared" si="1"/>
        <v>0.3737702964453139</v>
      </c>
      <c r="D91" s="12">
        <f t="shared" si="2"/>
        <v>0.41511396890358299</v>
      </c>
      <c r="E91" s="11">
        <f t="shared" si="3"/>
        <v>0.37391018283332994</v>
      </c>
      <c r="F91" s="11">
        <f t="shared" si="4"/>
        <v>0.4152693284767679</v>
      </c>
      <c r="G91" s="13">
        <f t="shared" si="5"/>
        <v>-0.20905692653527819</v>
      </c>
    </row>
    <row r="92" spans="1:7" x14ac:dyDescent="0.2">
      <c r="A92" s="5">
        <f t="shared" si="6"/>
        <v>50</v>
      </c>
      <c r="B92" s="11">
        <f t="shared" si="0"/>
        <v>0.55845270364466615</v>
      </c>
      <c r="C92" s="12">
        <f t="shared" si="1"/>
        <v>0.3589664784987403</v>
      </c>
      <c r="D92" s="12">
        <f t="shared" si="2"/>
        <v>0.42779959037176596</v>
      </c>
      <c r="E92" s="11">
        <f t="shared" si="3"/>
        <v>0.35918971629283819</v>
      </c>
      <c r="F92" s="11">
        <f t="shared" si="4"/>
        <v>0.42806563481488491</v>
      </c>
      <c r="G92" s="13">
        <f t="shared" si="5"/>
        <v>-0.34729635533381487</v>
      </c>
    </row>
    <row r="93" spans="1:7" x14ac:dyDescent="0.2">
      <c r="A93" s="5">
        <f t="shared" si="6"/>
        <v>52</v>
      </c>
      <c r="B93" s="11">
        <f t="shared" si="0"/>
        <v>0.5583161562088006</v>
      </c>
      <c r="C93" s="12">
        <f t="shared" si="1"/>
        <v>0.34373374842966087</v>
      </c>
      <c r="D93" s="12">
        <f t="shared" si="2"/>
        <v>0.4399591350049053</v>
      </c>
      <c r="E93" s="11">
        <f t="shared" si="3"/>
        <v>0.34403163241197782</v>
      </c>
      <c r="F93" s="11">
        <f t="shared" si="4"/>
        <v>0.44034040911543626</v>
      </c>
      <c r="G93" s="13">
        <f t="shared" si="5"/>
        <v>-0.48384379119925658</v>
      </c>
    </row>
    <row r="94" spans="1:7" x14ac:dyDescent="0.2">
      <c r="A94" s="5">
        <f t="shared" si="6"/>
        <v>54</v>
      </c>
      <c r="B94" s="11">
        <f t="shared" si="0"/>
        <v>0.55818196601125003</v>
      </c>
      <c r="C94" s="12">
        <f t="shared" si="1"/>
        <v>0.32809112771703125</v>
      </c>
      <c r="D94" s="12">
        <f t="shared" si="2"/>
        <v>0.45157869645672055</v>
      </c>
      <c r="E94" s="11">
        <f t="shared" si="3"/>
        <v>0.32845439898103396</v>
      </c>
      <c r="F94" s="11">
        <f t="shared" si="4"/>
        <v>0.45207869645672061</v>
      </c>
      <c r="G94" s="13">
        <f t="shared" si="5"/>
        <v>-0.61803398874993309</v>
      </c>
    </row>
    <row r="95" spans="1:7" x14ac:dyDescent="0.2">
      <c r="A95" s="5">
        <f t="shared" si="6"/>
        <v>56</v>
      </c>
      <c r="B95" s="11">
        <f t="shared" si="0"/>
        <v>0.55805078681316811</v>
      </c>
      <c r="C95" s="12">
        <f t="shared" si="1"/>
        <v>0.31205803976219021</v>
      </c>
      <c r="D95" s="12">
        <f t="shared" si="2"/>
        <v>0.46264506966201996</v>
      </c>
      <c r="E95" s="11">
        <f t="shared" si="3"/>
        <v>0.31247699445945326</v>
      </c>
      <c r="F95" s="11">
        <f t="shared" si="4"/>
        <v>0.46326619554375731</v>
      </c>
      <c r="G95" s="13">
        <f t="shared" si="5"/>
        <v>-0.74921318683185412</v>
      </c>
    </row>
    <row r="96" spans="1:7" x14ac:dyDescent="0.2">
      <c r="A96" s="5">
        <f t="shared" si="6"/>
        <v>58</v>
      </c>
      <c r="B96" s="11">
        <f t="shared" si="0"/>
        <v>0.55792325770642182</v>
      </c>
      <c r="C96" s="12">
        <f t="shared" si="1"/>
        <v>0.29565428222237983</v>
      </c>
      <c r="D96" s="12">
        <f t="shared" si="2"/>
        <v>0.473145756499322</v>
      </c>
      <c r="E96" s="11">
        <f t="shared" si="3"/>
        <v>0.2961188848535149</v>
      </c>
      <c r="F96" s="11">
        <f t="shared" si="4"/>
        <v>0.47388927613221077</v>
      </c>
      <c r="G96" s="13">
        <f t="shared" si="5"/>
        <v>-0.8767422935781477</v>
      </c>
    </row>
    <row r="97" spans="1:8" x14ac:dyDescent="0.2">
      <c r="A97" s="5">
        <f t="shared" si="6"/>
        <v>60</v>
      </c>
      <c r="B97" s="11">
        <f t="shared" si="0"/>
        <v>0.55779999999999996</v>
      </c>
      <c r="C97" s="12">
        <f t="shared" si="1"/>
        <v>0.27890000000000004</v>
      </c>
      <c r="D97" s="12">
        <f t="shared" si="2"/>
        <v>0.48306897023095979</v>
      </c>
      <c r="E97" s="11">
        <f t="shared" si="3"/>
        <v>0.27940000000000004</v>
      </c>
      <c r="F97" s="11">
        <f t="shared" si="4"/>
        <v>0.48393499563474424</v>
      </c>
      <c r="G97" s="13">
        <f t="shared" si="5"/>
        <v>-1.0000000000000009</v>
      </c>
    </row>
    <row r="98" spans="1:8" x14ac:dyDescent="0.2">
      <c r="A98" s="5">
        <f t="shared" si="6"/>
        <v>62</v>
      </c>
      <c r="B98" s="11">
        <f t="shared" si="0"/>
        <v>0.55768161419305851</v>
      </c>
      <c r="C98" s="12">
        <f t="shared" si="1"/>
        <v>0.26181565895217346</v>
      </c>
      <c r="D98" s="12">
        <f t="shared" si="2"/>
        <v>0.49240363883344174</v>
      </c>
      <c r="E98" s="11">
        <f t="shared" si="3"/>
        <v>0.26234070928475578</v>
      </c>
      <c r="F98" s="11">
        <f t="shared" si="4"/>
        <v>0.49339111488956833</v>
      </c>
      <c r="G98" s="13">
        <f t="shared" si="5"/>
        <v>-1.1183858069414576</v>
      </c>
    </row>
    <row r="99" spans="1:8" x14ac:dyDescent="0.2">
      <c r="A99" s="5">
        <f t="shared" si="6"/>
        <v>64</v>
      </c>
      <c r="B99" s="11">
        <f t="shared" si="0"/>
        <v>0.55756867704934865</v>
      </c>
      <c r="C99" s="12">
        <f t="shared" si="1"/>
        <v>0.24442202037179175</v>
      </c>
      <c r="D99" s="12">
        <f t="shared" si="2"/>
        <v>0.50113940733485762</v>
      </c>
      <c r="E99" s="11">
        <f t="shared" si="3"/>
        <v>0.24496179682573646</v>
      </c>
      <c r="F99" s="11">
        <f t="shared" si="4"/>
        <v>0.50224611307197453</v>
      </c>
      <c r="G99" s="13">
        <f t="shared" si="5"/>
        <v>-1.2313229506513146</v>
      </c>
    </row>
    <row r="100" spans="1:8" x14ac:dyDescent="0.2">
      <c r="A100" s="5">
        <f t="shared" si="6"/>
        <v>66</v>
      </c>
      <c r="B100" s="11">
        <f t="shared" si="0"/>
        <v>0.55746173878728222</v>
      </c>
      <c r="C100" s="12">
        <f t="shared" si="1"/>
        <v>0.22674011627753779</v>
      </c>
      <c r="D100" s="12">
        <f t="shared" si="2"/>
        <v>0.50926663927866778</v>
      </c>
      <c r="E100" s="11">
        <f t="shared" si="3"/>
        <v>0.22728443615075714</v>
      </c>
      <c r="F100" s="11">
        <f t="shared" si="4"/>
        <v>0.51048920173068535</v>
      </c>
      <c r="G100" s="13">
        <f t="shared" si="5"/>
        <v>-1.3382612127177396</v>
      </c>
    </row>
    <row r="101" spans="1:8" x14ac:dyDescent="0.2">
      <c r="A101" s="5">
        <f t="shared" si="6"/>
        <v>68</v>
      </c>
      <c r="B101" s="11">
        <f t="shared" si="0"/>
        <v>0.55736132039932273</v>
      </c>
      <c r="C101" s="12">
        <f t="shared" si="1"/>
        <v>0.20879122553658494</v>
      </c>
      <c r="D101" s="12">
        <f t="shared" si="2"/>
        <v>0.51677641743427827</v>
      </c>
      <c r="E101" s="11">
        <f t="shared" si="3"/>
        <v>0.20933016440081159</v>
      </c>
      <c r="F101" s="11">
        <f t="shared" si="4"/>
        <v>0.51811033793192074</v>
      </c>
      <c r="G101" s="13">
        <f t="shared" si="5"/>
        <v>-1.4386796006771174</v>
      </c>
    </row>
    <row r="102" spans="1:8" x14ac:dyDescent="0.2">
      <c r="A102" s="5">
        <f t="shared" si="6"/>
        <v>70</v>
      </c>
      <c r="B102" s="11">
        <f t="shared" si="0"/>
        <v>0.55726791111376206</v>
      </c>
      <c r="C102" s="12">
        <f t="shared" si="1"/>
        <v>0.19059685082992497</v>
      </c>
      <c r="D102" s="12">
        <f t="shared" si="2"/>
        <v>0.52366054387437966</v>
      </c>
      <c r="E102" s="11">
        <f t="shared" si="3"/>
        <v>0.19112085609038373</v>
      </c>
      <c r="F102" s="11">
        <f t="shared" si="4"/>
        <v>0.52510023649516557</v>
      </c>
      <c r="G102" s="13">
        <f t="shared" si="5"/>
        <v>-1.5320888862379034</v>
      </c>
    </row>
    <row r="103" spans="1:8" x14ac:dyDescent="0.2">
      <c r="A103" s="5">
        <f t="shared" si="6"/>
        <v>72</v>
      </c>
      <c r="B103" s="11">
        <f t="shared" si="0"/>
        <v>0.55718196601125003</v>
      </c>
      <c r="C103" s="12">
        <f t="shared" si="1"/>
        <v>0.17217869645672063</v>
      </c>
      <c r="D103" s="12">
        <f t="shared" si="2"/>
        <v>0.52991153953714409</v>
      </c>
      <c r="E103" s="11">
        <f t="shared" si="3"/>
        <v>0.17267869645672063</v>
      </c>
      <c r="F103" s="11">
        <f t="shared" si="4"/>
        <v>0.53145038130573174</v>
      </c>
      <c r="G103" s="13">
        <f t="shared" si="5"/>
        <v>-1.618033988749823</v>
      </c>
    </row>
    <row r="104" spans="1:8" x14ac:dyDescent="0.2">
      <c r="A104" s="5">
        <f t="shared" si="6"/>
        <v>74</v>
      </c>
      <c r="B104" s="11">
        <f t="shared" si="0"/>
        <v>0.55710390380768704</v>
      </c>
      <c r="C104" s="12">
        <f t="shared" si="1"/>
        <v>0.1535586469608787</v>
      </c>
      <c r="D104" s="12">
        <f t="shared" si="2"/>
        <v>0.53552264338803535</v>
      </c>
      <c r="E104" s="11">
        <f t="shared" si="3"/>
        <v>0.15402615443053913</v>
      </c>
      <c r="F104" s="11">
        <f t="shared" si="4"/>
        <v>0.53715303569033257</v>
      </c>
      <c r="G104" s="13">
        <f t="shared" si="5"/>
        <v>-1.6960961923129236</v>
      </c>
    </row>
    <row r="105" spans="1:8" x14ac:dyDescent="0.2">
      <c r="A105" s="5">
        <f t="shared" si="6"/>
        <v>76</v>
      </c>
      <c r="B105" s="11">
        <f t="shared" si="0"/>
        <v>0.55703410481428206</v>
      </c>
      <c r="C105" s="12">
        <f t="shared" si="1"/>
        <v>0.1347587465503351</v>
      </c>
      <c r="D105" s="12">
        <f t="shared" si="2"/>
        <v>0.54048781129127332</v>
      </c>
      <c r="E105" s="11">
        <f t="shared" si="3"/>
        <v>0.13518595526109428</v>
      </c>
      <c r="F105" s="11">
        <f t="shared" si="4"/>
        <v>0.54220125184302681</v>
      </c>
      <c r="G105" s="13">
        <f t="shared" si="5"/>
        <v>-1.7658951857179028</v>
      </c>
    </row>
    <row r="106" spans="1:8" x14ac:dyDescent="0.2">
      <c r="A106" s="5">
        <f t="shared" si="6"/>
        <v>78</v>
      </c>
      <c r="B106" s="11">
        <f t="shared" si="0"/>
        <v>0.55697290908471475</v>
      </c>
      <c r="C106" s="12">
        <f t="shared" si="1"/>
        <v>0.11580117926748926</v>
      </c>
      <c r="D106" s="12">
        <f t="shared" si="2"/>
        <v>0.54480171469494176</v>
      </c>
      <c r="E106" s="11">
        <f t="shared" si="3"/>
        <v>0.11618105282896397</v>
      </c>
      <c r="F106" s="11">
        <f t="shared" si="4"/>
        <v>0.54658887929005051</v>
      </c>
      <c r="G106" s="13">
        <f t="shared" si="5"/>
        <v>-1.8270909152853232</v>
      </c>
    </row>
    <row r="107" spans="1:8" x14ac:dyDescent="0.2">
      <c r="A107" s="5">
        <f t="shared" si="6"/>
        <v>80</v>
      </c>
      <c r="B107" s="11">
        <f t="shared" si="0"/>
        <v>0.55692061475842813</v>
      </c>
      <c r="C107" s="12">
        <f t="shared" si="1"/>
        <v>9.670824985794764E-2</v>
      </c>
      <c r="D107" s="12">
        <f t="shared" si="2"/>
        <v>0.5484597392264251</v>
      </c>
      <c r="E107" s="11">
        <f t="shared" si="3"/>
        <v>9.7034601680280705E-2</v>
      </c>
      <c r="F107" s="11">
        <f t="shared" si="4"/>
        <v>0.55031057238322179</v>
      </c>
      <c r="G107" s="13">
        <f t="shared" si="5"/>
        <v>-1.8793852415718293</v>
      </c>
    </row>
    <row r="108" spans="1:8" x14ac:dyDescent="0.2">
      <c r="A108" s="5">
        <f t="shared" si="6"/>
        <v>82</v>
      </c>
      <c r="B108" s="11">
        <f t="shared" si="0"/>
        <v>0.55687747660812337</v>
      </c>
      <c r="C108" s="12">
        <f t="shared" si="1"/>
        <v>7.7502365274368851E-2</v>
      </c>
      <c r="D108" s="12">
        <f t="shared" si="2"/>
        <v>0.55145798328640538</v>
      </c>
      <c r="E108" s="11">
        <f t="shared" si="3"/>
        <v>7.7769928816484576E-2</v>
      </c>
      <c r="F108" s="11">
        <f t="shared" si="4"/>
        <v>0.55336179681278952</v>
      </c>
      <c r="G108" s="13">
        <f t="shared" si="5"/>
        <v>-1.922523391876596</v>
      </c>
    </row>
    <row r="109" spans="1:8" x14ac:dyDescent="0.2">
      <c r="A109" s="5">
        <f t="shared" si="6"/>
        <v>84</v>
      </c>
      <c r="B109" s="11">
        <f t="shared" si="0"/>
        <v>0.5568437047985324</v>
      </c>
      <c r="C109" s="12">
        <f t="shared" si="1"/>
        <v>5.8206016742857462E-2</v>
      </c>
      <c r="D109" s="12">
        <f t="shared" si="2"/>
        <v>0.55379325672012769</v>
      </c>
      <c r="E109" s="11">
        <f t="shared" si="3"/>
        <v>5.8410505273964748E-2</v>
      </c>
      <c r="F109" s="11">
        <f t="shared" si="4"/>
        <v>0.55573883513179112</v>
      </c>
      <c r="G109" s="13">
        <f t="shared" si="5"/>
        <v>-1.9562952014675616</v>
      </c>
    </row>
    <row r="110" spans="1:8" x14ac:dyDescent="0.2">
      <c r="A110" s="5">
        <f t="shared" si="6"/>
        <v>86</v>
      </c>
      <c r="B110" s="11">
        <f t="shared" si="0"/>
        <v>0.55681946386251679</v>
      </c>
      <c r="C110" s="12">
        <f t="shared" si="1"/>
        <v>3.8841762311143543E-2</v>
      </c>
      <c r="D110" s="12">
        <f t="shared" si="2"/>
        <v>0.55546307963419606</v>
      </c>
      <c r="E110" s="11">
        <f t="shared" si="3"/>
        <v>3.8979917528217181E-2</v>
      </c>
      <c r="F110" s="11">
        <f t="shared" si="4"/>
        <v>0.55743879128518969</v>
      </c>
      <c r="G110" s="13">
        <f t="shared" si="5"/>
        <v>-1.9805361374831687</v>
      </c>
    </row>
    <row r="111" spans="1:8" x14ac:dyDescent="0.2">
      <c r="A111" s="5">
        <f t="shared" si="6"/>
        <v>88</v>
      </c>
      <c r="B111" s="11">
        <f t="shared" si="0"/>
        <v>0.55680487189948036</v>
      </c>
      <c r="C111" s="12">
        <f t="shared" si="1"/>
        <v>1.9432209790792451E-2</v>
      </c>
      <c r="D111" s="12">
        <f t="shared" si="2"/>
        <v>0.55646568141588337</v>
      </c>
      <c r="E111" s="11">
        <f t="shared" si="3"/>
        <v>1.9501838757357601E-2</v>
      </c>
      <c r="F111" s="11">
        <f t="shared" si="4"/>
        <v>0.55845959413827062</v>
      </c>
      <c r="G111" s="13">
        <f t="shared" si="5"/>
        <v>-1.9951281005194943</v>
      </c>
    </row>
    <row r="112" spans="1:8" x14ac:dyDescent="0.2">
      <c r="A112" s="5">
        <f t="shared" si="6"/>
        <v>90</v>
      </c>
      <c r="B112" s="11">
        <f t="shared" si="0"/>
        <v>0.55679999999999996</v>
      </c>
      <c r="C112" s="12">
        <f t="shared" si="1"/>
        <v>3.4108132984655979E-17</v>
      </c>
      <c r="D112" s="12">
        <f t="shared" si="2"/>
        <v>0.55679999999999996</v>
      </c>
      <c r="E112" s="11">
        <f t="shared" si="3"/>
        <v>3.4230647830146841E-17</v>
      </c>
      <c r="F112" s="11">
        <f t="shared" si="4"/>
        <v>0.55879999999999996</v>
      </c>
      <c r="G112" s="13">
        <f t="shared" si="5"/>
        <v>-2.0000000000000018</v>
      </c>
      <c r="H112" s="10"/>
    </row>
    <row r="113" spans="1:7" x14ac:dyDescent="0.2">
      <c r="A113" s="5">
        <f t="shared" si="6"/>
        <v>92</v>
      </c>
      <c r="B113" s="11">
        <f t="shared" si="0"/>
        <v>0.55680487189948036</v>
      </c>
      <c r="C113" s="12">
        <f t="shared" si="1"/>
        <v>-1.9432209790792382E-2</v>
      </c>
      <c r="D113" s="12">
        <f t="shared" si="2"/>
        <v>0.55646568141588337</v>
      </c>
      <c r="E113" s="11">
        <f t="shared" si="3"/>
        <v>-1.9501838757357531E-2</v>
      </c>
      <c r="F113" s="11">
        <f t="shared" si="4"/>
        <v>0.55845959413827062</v>
      </c>
      <c r="G113" s="13">
        <f t="shared" si="5"/>
        <v>-1.9951281005194943</v>
      </c>
    </row>
    <row r="114" spans="1:7" x14ac:dyDescent="0.2">
      <c r="A114" s="5">
        <f t="shared" si="6"/>
        <v>94</v>
      </c>
      <c r="B114" s="11">
        <f t="shared" si="0"/>
        <v>0.55681946386251679</v>
      </c>
      <c r="C114" s="12">
        <f t="shared" si="1"/>
        <v>-3.8841762311143599E-2</v>
      </c>
      <c r="D114" s="12">
        <f t="shared" si="2"/>
        <v>0.55546307963419606</v>
      </c>
      <c r="E114" s="11">
        <f t="shared" si="3"/>
        <v>-3.897991752821723E-2</v>
      </c>
      <c r="F114" s="11">
        <f t="shared" si="4"/>
        <v>0.55743879128518969</v>
      </c>
      <c r="G114" s="13">
        <f t="shared" si="5"/>
        <v>-1.9805361374831687</v>
      </c>
    </row>
    <row r="115" spans="1:7" x14ac:dyDescent="0.2">
      <c r="A115" s="5">
        <f t="shared" si="6"/>
        <v>96</v>
      </c>
      <c r="B115" s="11">
        <f t="shared" si="0"/>
        <v>0.5568437047985324</v>
      </c>
      <c r="C115" s="12">
        <f t="shared" si="1"/>
        <v>-5.8206016742857511E-2</v>
      </c>
      <c r="D115" s="12">
        <f t="shared" si="2"/>
        <v>0.55379325672012769</v>
      </c>
      <c r="E115" s="11">
        <f t="shared" si="3"/>
        <v>-5.8410505273964804E-2</v>
      </c>
      <c r="F115" s="11">
        <f t="shared" si="4"/>
        <v>0.55573883513179112</v>
      </c>
      <c r="G115" s="13">
        <f t="shared" si="5"/>
        <v>-1.9562952014675616</v>
      </c>
    </row>
    <row r="116" spans="1:7" x14ac:dyDescent="0.2">
      <c r="A116" s="5">
        <f t="shared" si="6"/>
        <v>98</v>
      </c>
      <c r="B116" s="11">
        <f t="shared" si="0"/>
        <v>0.55687747660812337</v>
      </c>
      <c r="C116" s="12">
        <f t="shared" si="1"/>
        <v>-7.7502365274368781E-2</v>
      </c>
      <c r="D116" s="12">
        <f t="shared" si="2"/>
        <v>0.55145798328640538</v>
      </c>
      <c r="E116" s="11">
        <f t="shared" si="3"/>
        <v>-7.7769928816484521E-2</v>
      </c>
      <c r="F116" s="11">
        <f t="shared" si="4"/>
        <v>0.55336179681278952</v>
      </c>
      <c r="G116" s="13">
        <f t="shared" si="5"/>
        <v>-1.922523391876596</v>
      </c>
    </row>
    <row r="117" spans="1:7" x14ac:dyDescent="0.2">
      <c r="A117" s="5">
        <f t="shared" si="6"/>
        <v>100</v>
      </c>
      <c r="B117" s="11">
        <f t="shared" si="0"/>
        <v>0.55692061475842813</v>
      </c>
      <c r="C117" s="12">
        <f t="shared" si="1"/>
        <v>-9.670824985794757E-2</v>
      </c>
      <c r="D117" s="12">
        <f t="shared" si="2"/>
        <v>0.5484597392264251</v>
      </c>
      <c r="E117" s="11">
        <f t="shared" si="3"/>
        <v>-9.7034601680280649E-2</v>
      </c>
      <c r="F117" s="11">
        <f t="shared" si="4"/>
        <v>0.55031057238322179</v>
      </c>
      <c r="G117" s="13">
        <f t="shared" si="5"/>
        <v>-1.8793852415718293</v>
      </c>
    </row>
    <row r="118" spans="1:7" x14ac:dyDescent="0.2">
      <c r="A118" s="5">
        <f t="shared" si="6"/>
        <v>102</v>
      </c>
      <c r="B118" s="11">
        <f t="shared" si="0"/>
        <v>0.55697290908471475</v>
      </c>
      <c r="C118" s="12">
        <f t="shared" si="1"/>
        <v>-0.1158011792674892</v>
      </c>
      <c r="D118" s="12">
        <f t="shared" si="2"/>
        <v>0.54480171469494187</v>
      </c>
      <c r="E118" s="11">
        <f t="shared" si="3"/>
        <v>-0.11618105282896392</v>
      </c>
      <c r="F118" s="11">
        <f t="shared" si="4"/>
        <v>0.54658887929005062</v>
      </c>
      <c r="G118" s="13">
        <f t="shared" si="5"/>
        <v>-1.8270909152852122</v>
      </c>
    </row>
    <row r="119" spans="1:7" x14ac:dyDescent="0.2">
      <c r="A119" s="5">
        <f t="shared" si="6"/>
        <v>104</v>
      </c>
      <c r="B119" s="11">
        <f t="shared" si="0"/>
        <v>0.55703410481428206</v>
      </c>
      <c r="C119" s="12">
        <f t="shared" si="1"/>
        <v>-0.13475874655033515</v>
      </c>
      <c r="D119" s="12">
        <f t="shared" si="2"/>
        <v>0.54048781129127332</v>
      </c>
      <c r="E119" s="11">
        <f t="shared" si="3"/>
        <v>-0.13518595526109434</v>
      </c>
      <c r="F119" s="11">
        <f t="shared" si="4"/>
        <v>0.54220125184302681</v>
      </c>
      <c r="G119" s="13">
        <f t="shared" si="5"/>
        <v>-1.7658951857179028</v>
      </c>
    </row>
    <row r="120" spans="1:7" x14ac:dyDescent="0.2">
      <c r="A120" s="5">
        <f t="shared" si="6"/>
        <v>106</v>
      </c>
      <c r="B120" s="11">
        <f t="shared" si="0"/>
        <v>0.55710390380768704</v>
      </c>
      <c r="C120" s="12">
        <f t="shared" si="1"/>
        <v>-0.15355864696087865</v>
      </c>
      <c r="D120" s="12">
        <f t="shared" si="2"/>
        <v>0.53552264338803535</v>
      </c>
      <c r="E120" s="11">
        <f t="shared" si="3"/>
        <v>-0.15402615443053905</v>
      </c>
      <c r="F120" s="11">
        <f t="shared" si="4"/>
        <v>0.53715303569033257</v>
      </c>
      <c r="G120" s="13">
        <f t="shared" si="5"/>
        <v>-1.6960961923129236</v>
      </c>
    </row>
    <row r="121" spans="1:7" x14ac:dyDescent="0.2">
      <c r="A121" s="5">
        <f t="shared" si="6"/>
        <v>108</v>
      </c>
      <c r="B121" s="11">
        <f t="shared" si="0"/>
        <v>0.55718196601125003</v>
      </c>
      <c r="C121" s="12">
        <f t="shared" si="1"/>
        <v>-0.17217869645672054</v>
      </c>
      <c r="D121" s="12">
        <f t="shared" si="2"/>
        <v>0.5299115395371442</v>
      </c>
      <c r="E121" s="11">
        <f t="shared" si="3"/>
        <v>-0.17267869645672057</v>
      </c>
      <c r="F121" s="11">
        <f t="shared" si="4"/>
        <v>0.53145038130573186</v>
      </c>
      <c r="G121" s="13">
        <f t="shared" si="5"/>
        <v>-1.618033988749823</v>
      </c>
    </row>
    <row r="122" spans="1:7" x14ac:dyDescent="0.2">
      <c r="A122" s="5">
        <f t="shared" si="6"/>
        <v>110</v>
      </c>
      <c r="B122" s="11">
        <f t="shared" si="0"/>
        <v>0.55726791111376206</v>
      </c>
      <c r="C122" s="12">
        <f t="shared" si="1"/>
        <v>-0.19059685082992492</v>
      </c>
      <c r="D122" s="12">
        <f t="shared" si="2"/>
        <v>0.52366054387437977</v>
      </c>
      <c r="E122" s="11">
        <f t="shared" si="3"/>
        <v>-0.19112085609038365</v>
      </c>
      <c r="F122" s="11">
        <f t="shared" si="4"/>
        <v>0.52510023649516557</v>
      </c>
      <c r="G122" s="13">
        <f t="shared" si="5"/>
        <v>-1.5320888862377924</v>
      </c>
    </row>
    <row r="123" spans="1:7" x14ac:dyDescent="0.2">
      <c r="A123" s="5">
        <f t="shared" si="6"/>
        <v>112</v>
      </c>
      <c r="B123" s="11">
        <f t="shared" si="0"/>
        <v>0.55736132039932273</v>
      </c>
      <c r="C123" s="12">
        <f t="shared" si="1"/>
        <v>-0.208791225536585</v>
      </c>
      <c r="D123" s="12">
        <f t="shared" si="2"/>
        <v>0.51677641743427827</v>
      </c>
      <c r="E123" s="11">
        <f t="shared" si="3"/>
        <v>-0.20933016440081165</v>
      </c>
      <c r="F123" s="11">
        <f t="shared" si="4"/>
        <v>0.51811033793192074</v>
      </c>
      <c r="G123" s="13">
        <f t="shared" si="5"/>
        <v>-1.4386796006772284</v>
      </c>
    </row>
    <row r="124" spans="1:7" x14ac:dyDescent="0.2">
      <c r="A124" s="5">
        <f t="shared" si="6"/>
        <v>114</v>
      </c>
      <c r="B124" s="11">
        <f t="shared" si="0"/>
        <v>0.55746173878728222</v>
      </c>
      <c r="C124" s="12">
        <f t="shared" si="1"/>
        <v>-0.22674011627753782</v>
      </c>
      <c r="D124" s="12">
        <f t="shared" si="2"/>
        <v>0.50926663927866778</v>
      </c>
      <c r="E124" s="11">
        <f t="shared" si="3"/>
        <v>-0.22728443615075716</v>
      </c>
      <c r="F124" s="11">
        <f t="shared" si="4"/>
        <v>0.51048920173068535</v>
      </c>
      <c r="G124" s="13">
        <f t="shared" si="5"/>
        <v>-1.3382612127177396</v>
      </c>
    </row>
    <row r="125" spans="1:7" x14ac:dyDescent="0.2">
      <c r="A125" s="5">
        <f t="shared" si="6"/>
        <v>116</v>
      </c>
      <c r="B125" s="11">
        <f t="shared" si="0"/>
        <v>0.55756867704934865</v>
      </c>
      <c r="C125" s="12">
        <f t="shared" si="1"/>
        <v>-0.24442202037179178</v>
      </c>
      <c r="D125" s="12">
        <f t="shared" si="2"/>
        <v>0.50113940733485751</v>
      </c>
      <c r="E125" s="11">
        <f t="shared" si="3"/>
        <v>-0.24496179682573649</v>
      </c>
      <c r="F125" s="11">
        <f t="shared" si="4"/>
        <v>0.50224611307197442</v>
      </c>
      <c r="G125" s="13">
        <f t="shared" si="5"/>
        <v>-1.2313229506513146</v>
      </c>
    </row>
    <row r="126" spans="1:7" x14ac:dyDescent="0.2">
      <c r="A126" s="5">
        <f t="shared" si="6"/>
        <v>118</v>
      </c>
      <c r="B126" s="11">
        <f t="shared" si="0"/>
        <v>0.55768161419305851</v>
      </c>
      <c r="C126" s="12">
        <f t="shared" si="1"/>
        <v>-0.26181565895217346</v>
      </c>
      <c r="D126" s="12">
        <f t="shared" si="2"/>
        <v>0.49240363883344174</v>
      </c>
      <c r="E126" s="11">
        <f t="shared" si="3"/>
        <v>-0.26234070928475584</v>
      </c>
      <c r="F126" s="11">
        <f t="shared" si="4"/>
        <v>0.49339111488956833</v>
      </c>
      <c r="G126" s="13">
        <f t="shared" si="5"/>
        <v>-1.1183858069414576</v>
      </c>
    </row>
    <row r="127" spans="1:7" x14ac:dyDescent="0.2">
      <c r="A127" s="5">
        <f t="shared" si="6"/>
        <v>120</v>
      </c>
      <c r="B127" s="11">
        <f t="shared" si="0"/>
        <v>0.55779999999999996</v>
      </c>
      <c r="C127" s="12">
        <f t="shared" si="1"/>
        <v>-0.27889999999999987</v>
      </c>
      <c r="D127" s="12">
        <f t="shared" si="2"/>
        <v>0.4830689702309599</v>
      </c>
      <c r="E127" s="11">
        <f t="shared" si="3"/>
        <v>-0.27939999999999987</v>
      </c>
      <c r="F127" s="11">
        <f t="shared" si="4"/>
        <v>0.48393499563474429</v>
      </c>
      <c r="G127" s="13">
        <f t="shared" si="5"/>
        <v>-0.99999999999988987</v>
      </c>
    </row>
    <row r="128" spans="1:7" x14ac:dyDescent="0.2">
      <c r="A128" s="5">
        <f t="shared" si="6"/>
        <v>122</v>
      </c>
      <c r="B128" s="11">
        <f t="shared" si="0"/>
        <v>0.55792325770642182</v>
      </c>
      <c r="C128" s="12">
        <f t="shared" si="1"/>
        <v>-0.29565428222237977</v>
      </c>
      <c r="D128" s="12">
        <f t="shared" si="2"/>
        <v>0.47314575649932211</v>
      </c>
      <c r="E128" s="11">
        <f t="shared" si="3"/>
        <v>-0.29611888485351484</v>
      </c>
      <c r="F128" s="11">
        <f t="shared" si="4"/>
        <v>0.47388927613221088</v>
      </c>
      <c r="G128" s="13">
        <f t="shared" si="5"/>
        <v>-0.8767422935781477</v>
      </c>
    </row>
    <row r="129" spans="1:7" x14ac:dyDescent="0.2">
      <c r="A129" s="5">
        <f t="shared" si="6"/>
        <v>124</v>
      </c>
      <c r="B129" s="11">
        <f t="shared" si="0"/>
        <v>0.55805078681316811</v>
      </c>
      <c r="C129" s="12">
        <f t="shared" si="1"/>
        <v>-0.31205803976219015</v>
      </c>
      <c r="D129" s="12">
        <f t="shared" si="2"/>
        <v>0.46264506966201996</v>
      </c>
      <c r="E129" s="11">
        <f t="shared" si="3"/>
        <v>-0.31247699445945321</v>
      </c>
      <c r="F129" s="11">
        <f t="shared" si="4"/>
        <v>0.46326619554375731</v>
      </c>
      <c r="G129" s="13">
        <f t="shared" si="5"/>
        <v>-0.74921318683185412</v>
      </c>
    </row>
    <row r="130" spans="1:7" x14ac:dyDescent="0.2">
      <c r="A130" s="5">
        <f t="shared" si="6"/>
        <v>126</v>
      </c>
      <c r="B130" s="11">
        <f t="shared" si="0"/>
        <v>0.55818196601125003</v>
      </c>
      <c r="C130" s="12">
        <f t="shared" si="1"/>
        <v>-0.32809112771703119</v>
      </c>
      <c r="D130" s="12">
        <f t="shared" si="2"/>
        <v>0.45157869645672055</v>
      </c>
      <c r="E130" s="11">
        <f t="shared" si="3"/>
        <v>-0.3284543989810339</v>
      </c>
      <c r="F130" s="11">
        <f t="shared" si="4"/>
        <v>0.45207869645672061</v>
      </c>
      <c r="G130" s="13">
        <f t="shared" si="5"/>
        <v>-0.61803398875004412</v>
      </c>
    </row>
    <row r="131" spans="1:7" x14ac:dyDescent="0.2">
      <c r="A131" s="5">
        <f t="shared" si="6"/>
        <v>128</v>
      </c>
      <c r="B131" s="11">
        <f t="shared" ref="B131:B194" si="7">$B$6/2*(1+$B$34*COS(RADIANS(2*A131)))</f>
        <v>0.5583161562088006</v>
      </c>
      <c r="C131" s="12">
        <f t="shared" si="1"/>
        <v>-0.34373374842966087</v>
      </c>
      <c r="D131" s="12">
        <f t="shared" si="2"/>
        <v>0.4399591350049053</v>
      </c>
      <c r="E131" s="11">
        <f t="shared" si="3"/>
        <v>-0.34403163241197782</v>
      </c>
      <c r="F131" s="11">
        <f t="shared" si="4"/>
        <v>0.44034040911543626</v>
      </c>
      <c r="G131" s="13">
        <f t="shared" si="5"/>
        <v>-0.48384379119925658</v>
      </c>
    </row>
    <row r="132" spans="1:7" x14ac:dyDescent="0.2">
      <c r="A132" s="5">
        <f t="shared" si="6"/>
        <v>130</v>
      </c>
      <c r="B132" s="11">
        <f t="shared" si="7"/>
        <v>0.55845270364466615</v>
      </c>
      <c r="C132" s="12">
        <f t="shared" ref="C132:C195" si="8">B132*COS(RADIANS(A132))</f>
        <v>-0.3589664784987403</v>
      </c>
      <c r="D132" s="12">
        <f t="shared" ref="D132:D195" si="9">B132*SIN(RADIANS(A132))</f>
        <v>0.42779959037176596</v>
      </c>
      <c r="E132" s="11">
        <f t="shared" ref="E132:E195" si="10">$B$6/2*COS(RADIANS(A132))</f>
        <v>-0.35918971629283819</v>
      </c>
      <c r="F132" s="11">
        <f t="shared" ref="F132:F195" si="11">$B$6/2*SIN(RADIANS(A132))</f>
        <v>0.42806563481488491</v>
      </c>
      <c r="G132" s="13">
        <f t="shared" ref="G132:G195" si="12">(SQRT(SUMSQ(C132,D132))-SQRT(SUMSQ(E132,F132)))*1000</f>
        <v>-0.34729635533381487</v>
      </c>
    </row>
    <row r="133" spans="1:7" x14ac:dyDescent="0.2">
      <c r="A133" s="5">
        <f t="shared" ref="A133:A196" si="13">A132+2</f>
        <v>132</v>
      </c>
      <c r="B133" s="11">
        <f t="shared" si="7"/>
        <v>0.55859094307346469</v>
      </c>
      <c r="C133" s="12">
        <f t="shared" si="8"/>
        <v>-0.3737702964453139</v>
      </c>
      <c r="D133" s="12">
        <f t="shared" si="9"/>
        <v>0.41511396890358299</v>
      </c>
      <c r="E133" s="11">
        <f t="shared" si="10"/>
        <v>-0.37391018283332994</v>
      </c>
      <c r="F133" s="11">
        <f t="shared" si="11"/>
        <v>0.4152693284767679</v>
      </c>
      <c r="G133" s="13">
        <f t="shared" si="12"/>
        <v>-0.20905692653527819</v>
      </c>
    </row>
    <row r="134" spans="1:7" x14ac:dyDescent="0.2">
      <c r="A134" s="5">
        <f t="shared" si="13"/>
        <v>134</v>
      </c>
      <c r="B134" s="11">
        <f t="shared" si="7"/>
        <v>0.55873020100659498</v>
      </c>
      <c r="C134" s="12">
        <f t="shared" si="8"/>
        <v>-0.38812661095746931</v>
      </c>
      <c r="D134" s="12">
        <f t="shared" si="9"/>
        <v>0.40191687123525843</v>
      </c>
      <c r="E134" s="11">
        <f t="shared" si="10"/>
        <v>-0.38817509741248768</v>
      </c>
      <c r="F134" s="11">
        <f t="shared" si="11"/>
        <v>0.40196708042923818</v>
      </c>
      <c r="G134" s="13">
        <f t="shared" si="12"/>
        <v>-6.979899340486817E-2</v>
      </c>
    </row>
    <row r="135" spans="1:7" x14ac:dyDescent="0.2">
      <c r="A135" s="5">
        <f t="shared" si="13"/>
        <v>136</v>
      </c>
      <c r="B135" s="11">
        <f t="shared" si="7"/>
        <v>0.55886979899340494</v>
      </c>
      <c r="C135" s="12">
        <f t="shared" si="8"/>
        <v>-0.40201728962321803</v>
      </c>
      <c r="D135" s="12">
        <f t="shared" si="9"/>
        <v>0.38822358386750594</v>
      </c>
      <c r="E135" s="11">
        <f t="shared" si="10"/>
        <v>-0.40196708042923823</v>
      </c>
      <c r="F135" s="11">
        <f t="shared" si="11"/>
        <v>0.38817509741248757</v>
      </c>
      <c r="G135" s="13">
        <f t="shared" si="12"/>
        <v>6.9798993404979193E-2</v>
      </c>
    </row>
    <row r="136" spans="1:7" x14ac:dyDescent="0.2">
      <c r="A136" s="5">
        <f t="shared" si="13"/>
        <v>138</v>
      </c>
      <c r="B136" s="11">
        <f t="shared" si="7"/>
        <v>0.55900905692653535</v>
      </c>
      <c r="C136" s="12">
        <f t="shared" si="8"/>
        <v>-0.41542468804995275</v>
      </c>
      <c r="D136" s="12">
        <f t="shared" si="9"/>
        <v>0.37405006922134615</v>
      </c>
      <c r="E136" s="11">
        <f t="shared" si="10"/>
        <v>-0.41526932847676773</v>
      </c>
      <c r="F136" s="11">
        <f t="shared" si="11"/>
        <v>0.37391018283333</v>
      </c>
      <c r="G136" s="13">
        <f t="shared" si="12"/>
        <v>0.20905692653550023</v>
      </c>
    </row>
    <row r="137" spans="1:7" x14ac:dyDescent="0.2">
      <c r="A137" s="5">
        <f t="shared" si="13"/>
        <v>140</v>
      </c>
      <c r="B137" s="11">
        <f t="shared" si="7"/>
        <v>0.55914729635533378</v>
      </c>
      <c r="C137" s="12">
        <f t="shared" si="8"/>
        <v>-0.42833167925800375</v>
      </c>
      <c r="D137" s="12">
        <f t="shared" si="9"/>
        <v>0.35941295408693613</v>
      </c>
      <c r="E137" s="11">
        <f t="shared" si="10"/>
        <v>-0.4280656348148848</v>
      </c>
      <c r="F137" s="11">
        <f t="shared" si="11"/>
        <v>0.35918971629283825</v>
      </c>
      <c r="G137" s="13">
        <f t="shared" si="12"/>
        <v>0.34729635533381487</v>
      </c>
    </row>
    <row r="138" spans="1:7" x14ac:dyDescent="0.2">
      <c r="A138" s="5">
        <f t="shared" si="13"/>
        <v>142</v>
      </c>
      <c r="B138" s="11">
        <f t="shared" si="7"/>
        <v>0.55928384379119933</v>
      </c>
      <c r="C138" s="12">
        <f t="shared" si="8"/>
        <v>-0.44072168322596711</v>
      </c>
      <c r="D138" s="12">
        <f t="shared" si="9"/>
        <v>0.34432951639429488</v>
      </c>
      <c r="E138" s="11">
        <f t="shared" si="10"/>
        <v>-0.44034040911543615</v>
      </c>
      <c r="F138" s="11">
        <f t="shared" si="11"/>
        <v>0.34403163241197787</v>
      </c>
      <c r="G138" s="13">
        <f t="shared" si="12"/>
        <v>0.48384379119947862</v>
      </c>
    </row>
    <row r="139" spans="1:7" x14ac:dyDescent="0.2">
      <c r="A139" s="5">
        <f t="shared" si="13"/>
        <v>144</v>
      </c>
      <c r="B139" s="11">
        <f t="shared" si="7"/>
        <v>0.55941803398874979</v>
      </c>
      <c r="C139" s="12">
        <f t="shared" si="8"/>
        <v>-0.4525786964567205</v>
      </c>
      <c r="D139" s="12">
        <f t="shared" si="9"/>
        <v>0.32881767024503666</v>
      </c>
      <c r="E139" s="11">
        <f t="shared" si="10"/>
        <v>-0.45207869645672055</v>
      </c>
      <c r="F139" s="11">
        <f t="shared" si="11"/>
        <v>0.32845439898103401</v>
      </c>
      <c r="G139" s="13">
        <f t="shared" si="12"/>
        <v>0.61803398874982207</v>
      </c>
    </row>
    <row r="140" spans="1:7" x14ac:dyDescent="0.2">
      <c r="A140" s="5">
        <f t="shared" si="13"/>
        <v>146</v>
      </c>
      <c r="B140" s="11">
        <f t="shared" si="7"/>
        <v>0.55954921318683182</v>
      </c>
      <c r="C140" s="12">
        <f t="shared" si="8"/>
        <v>-0.46388732142549455</v>
      </c>
      <c r="D140" s="12">
        <f t="shared" si="9"/>
        <v>0.31289594915671642</v>
      </c>
      <c r="E140" s="11">
        <f t="shared" si="10"/>
        <v>-0.46326619554375725</v>
      </c>
      <c r="F140" s="11">
        <f t="shared" si="11"/>
        <v>0.31247699445945337</v>
      </c>
      <c r="G140" s="13">
        <f t="shared" si="12"/>
        <v>0.74921318683185412</v>
      </c>
    </row>
    <row r="141" spans="1:7" x14ac:dyDescent="0.2">
      <c r="A141" s="5">
        <f t="shared" si="13"/>
        <v>148</v>
      </c>
      <c r="B141" s="11">
        <f t="shared" si="7"/>
        <v>0.55967674229357811</v>
      </c>
      <c r="C141" s="12">
        <f t="shared" si="8"/>
        <v>-0.47463279576509954</v>
      </c>
      <c r="D141" s="12">
        <f t="shared" si="9"/>
        <v>0.29658348748464997</v>
      </c>
      <c r="E141" s="11">
        <f t="shared" si="10"/>
        <v>-0.47388927613221077</v>
      </c>
      <c r="F141" s="11">
        <f t="shared" si="11"/>
        <v>0.2961188848535149</v>
      </c>
      <c r="G141" s="13">
        <f t="shared" si="12"/>
        <v>0.87674229357825872</v>
      </c>
    </row>
    <row r="142" spans="1:7" x14ac:dyDescent="0.2">
      <c r="A142" s="5">
        <f t="shared" si="13"/>
        <v>150</v>
      </c>
      <c r="B142" s="11">
        <f t="shared" si="7"/>
        <v>0.55979999999999996</v>
      </c>
      <c r="C142" s="12">
        <f t="shared" si="8"/>
        <v>-0.48480102103852873</v>
      </c>
      <c r="D142" s="12">
        <f t="shared" si="9"/>
        <v>0.27989999999999993</v>
      </c>
      <c r="E142" s="11">
        <f t="shared" si="10"/>
        <v>-0.48393499563474429</v>
      </c>
      <c r="F142" s="11">
        <f t="shared" si="11"/>
        <v>0.27939999999999993</v>
      </c>
      <c r="G142" s="13">
        <f t="shared" si="12"/>
        <v>1.0000000000000009</v>
      </c>
    </row>
    <row r="143" spans="1:7" x14ac:dyDescent="0.2">
      <c r="A143" s="5">
        <f t="shared" si="13"/>
        <v>152</v>
      </c>
      <c r="B143" s="11">
        <f t="shared" si="7"/>
        <v>0.55991838580694153</v>
      </c>
      <c r="C143" s="12">
        <f t="shared" si="8"/>
        <v>-0.49437859094569503</v>
      </c>
      <c r="D143" s="12">
        <f t="shared" si="9"/>
        <v>0.2628657596173381</v>
      </c>
      <c r="E143" s="11">
        <f t="shared" si="10"/>
        <v>-0.49339111488956838</v>
      </c>
      <c r="F143" s="11">
        <f t="shared" si="11"/>
        <v>0.26234070928475572</v>
      </c>
      <c r="G143" s="13">
        <f t="shared" si="12"/>
        <v>1.1183858069415686</v>
      </c>
    </row>
    <row r="144" spans="1:7" x14ac:dyDescent="0.2">
      <c r="A144" s="5">
        <f t="shared" si="13"/>
        <v>154</v>
      </c>
      <c r="B144" s="11">
        <f t="shared" si="7"/>
        <v>0.56003132295065139</v>
      </c>
      <c r="C144" s="12">
        <f t="shared" si="8"/>
        <v>-0.50335281880909155</v>
      </c>
      <c r="D144" s="12">
        <f t="shared" si="9"/>
        <v>0.24550157327968114</v>
      </c>
      <c r="E144" s="11">
        <f t="shared" si="10"/>
        <v>-0.50224611307197453</v>
      </c>
      <c r="F144" s="11">
        <f t="shared" si="11"/>
        <v>0.24496179682573638</v>
      </c>
      <c r="G144" s="13">
        <f t="shared" si="12"/>
        <v>1.2313229506514256</v>
      </c>
    </row>
    <row r="145" spans="1:7" x14ac:dyDescent="0.2">
      <c r="A145" s="5">
        <f t="shared" si="13"/>
        <v>156</v>
      </c>
      <c r="B145" s="11">
        <f t="shared" si="7"/>
        <v>0.5601382612127177</v>
      </c>
      <c r="C145" s="12">
        <f t="shared" si="8"/>
        <v>-0.51171176418270281</v>
      </c>
      <c r="D145" s="12">
        <f t="shared" si="9"/>
        <v>0.22782875602397662</v>
      </c>
      <c r="E145" s="11">
        <f t="shared" si="10"/>
        <v>-0.51048920173068524</v>
      </c>
      <c r="F145" s="11">
        <f t="shared" si="11"/>
        <v>0.22728443615075727</v>
      </c>
      <c r="G145" s="13">
        <f t="shared" si="12"/>
        <v>1.3382612127177396</v>
      </c>
    </row>
    <row r="146" spans="1:7" x14ac:dyDescent="0.2">
      <c r="A146" s="5">
        <f t="shared" si="13"/>
        <v>158</v>
      </c>
      <c r="B146" s="11">
        <f t="shared" si="7"/>
        <v>0.5602386796006773</v>
      </c>
      <c r="C146" s="12">
        <f t="shared" si="8"/>
        <v>-0.51944425842956332</v>
      </c>
      <c r="D146" s="12">
        <f t="shared" si="9"/>
        <v>0.20986910326503844</v>
      </c>
      <c r="E146" s="11">
        <f t="shared" si="10"/>
        <v>-0.51811033793192074</v>
      </c>
      <c r="F146" s="11">
        <f t="shared" si="11"/>
        <v>0.20933016440081176</v>
      </c>
      <c r="G146" s="13">
        <f t="shared" si="12"/>
        <v>1.4386796006773395</v>
      </c>
    </row>
    <row r="147" spans="1:7" x14ac:dyDescent="0.2">
      <c r="A147" s="5">
        <f t="shared" si="13"/>
        <v>160</v>
      </c>
      <c r="B147" s="11">
        <f t="shared" si="7"/>
        <v>0.56033208888623798</v>
      </c>
      <c r="C147" s="12">
        <f t="shared" si="8"/>
        <v>-0.52653992911595149</v>
      </c>
      <c r="D147" s="12">
        <f t="shared" si="9"/>
        <v>0.19164486135084255</v>
      </c>
      <c r="E147" s="11">
        <f t="shared" si="10"/>
        <v>-0.52510023649516557</v>
      </c>
      <c r="F147" s="11">
        <f t="shared" si="11"/>
        <v>0.19112085609038376</v>
      </c>
      <c r="G147" s="13">
        <f t="shared" si="12"/>
        <v>1.5320888862380144</v>
      </c>
    </row>
    <row r="148" spans="1:7" x14ac:dyDescent="0.2">
      <c r="A148" s="5">
        <f t="shared" si="13"/>
        <v>162</v>
      </c>
      <c r="B148" s="11">
        <f t="shared" si="7"/>
        <v>0.5604180339887499</v>
      </c>
      <c r="C148" s="12">
        <f t="shared" si="8"/>
        <v>-0.5329892230743194</v>
      </c>
      <c r="D148" s="12">
        <f t="shared" si="9"/>
        <v>0.17317869645672065</v>
      </c>
      <c r="E148" s="11">
        <f t="shared" si="10"/>
        <v>-0.53145038130573174</v>
      </c>
      <c r="F148" s="11">
        <f t="shared" si="11"/>
        <v>0.17267869645672065</v>
      </c>
      <c r="G148" s="13">
        <f t="shared" si="12"/>
        <v>1.618033988749934</v>
      </c>
    </row>
    <row r="149" spans="1:7" x14ac:dyDescent="0.2">
      <c r="A149" s="5">
        <f t="shared" si="13"/>
        <v>164</v>
      </c>
      <c r="B149" s="11">
        <f t="shared" si="7"/>
        <v>0.56049609619231289</v>
      </c>
      <c r="C149" s="12">
        <f t="shared" si="8"/>
        <v>-0.53878342799262979</v>
      </c>
      <c r="D149" s="12">
        <f t="shared" si="9"/>
        <v>0.15449366190019956</v>
      </c>
      <c r="E149" s="11">
        <f t="shared" si="10"/>
        <v>-0.53715303569033257</v>
      </c>
      <c r="F149" s="11">
        <f t="shared" si="11"/>
        <v>0.15402615443053916</v>
      </c>
      <c r="G149" s="13">
        <f t="shared" si="12"/>
        <v>1.6960961923129236</v>
      </c>
    </row>
    <row r="150" spans="1:7" x14ac:dyDescent="0.2">
      <c r="A150" s="5">
        <f t="shared" si="13"/>
        <v>166</v>
      </c>
      <c r="B150" s="11">
        <f t="shared" si="7"/>
        <v>0.56056589518571787</v>
      </c>
      <c r="C150" s="12">
        <f t="shared" si="8"/>
        <v>-0.54391469239478019</v>
      </c>
      <c r="D150" s="12">
        <f t="shared" si="9"/>
        <v>0.13561316397185352</v>
      </c>
      <c r="E150" s="11">
        <f t="shared" si="10"/>
        <v>-0.54220125184302681</v>
      </c>
      <c r="F150" s="11">
        <f t="shared" si="11"/>
        <v>0.13518595526109431</v>
      </c>
      <c r="G150" s="13">
        <f t="shared" si="12"/>
        <v>1.7658951857179028</v>
      </c>
    </row>
    <row r="151" spans="1:7" x14ac:dyDescent="0.2">
      <c r="A151" s="5">
        <f t="shared" si="13"/>
        <v>168</v>
      </c>
      <c r="B151" s="11">
        <f t="shared" si="7"/>
        <v>0.56062709091528518</v>
      </c>
      <c r="C151" s="12">
        <f t="shared" si="8"/>
        <v>-0.54837604388515937</v>
      </c>
      <c r="D151" s="12">
        <f t="shared" si="9"/>
        <v>0.11656092639043861</v>
      </c>
      <c r="E151" s="11">
        <f t="shared" si="10"/>
        <v>-0.54658887929005062</v>
      </c>
      <c r="F151" s="11">
        <f t="shared" si="11"/>
        <v>0.1161810528289639</v>
      </c>
      <c r="G151" s="13">
        <f t="shared" si="12"/>
        <v>1.8270909152853232</v>
      </c>
    </row>
    <row r="152" spans="1:7" x14ac:dyDescent="0.2">
      <c r="A152" s="5">
        <f t="shared" si="13"/>
        <v>170</v>
      </c>
      <c r="B152" s="11">
        <f t="shared" si="7"/>
        <v>0.56067938524157179</v>
      </c>
      <c r="C152" s="12">
        <f t="shared" si="8"/>
        <v>-0.55216140554001847</v>
      </c>
      <c r="D152" s="12">
        <f t="shared" si="9"/>
        <v>9.7360953502613701E-2</v>
      </c>
      <c r="E152" s="11">
        <f t="shared" si="10"/>
        <v>-0.55031057238322179</v>
      </c>
      <c r="F152" s="11">
        <f t="shared" si="11"/>
        <v>9.7034601680280635E-2</v>
      </c>
      <c r="G152" s="13">
        <f t="shared" si="12"/>
        <v>1.8793852415718293</v>
      </c>
    </row>
    <row r="153" spans="1:7" x14ac:dyDescent="0.2">
      <c r="A153" s="5">
        <f t="shared" si="13"/>
        <v>172</v>
      </c>
      <c r="B153" s="11">
        <f t="shared" si="7"/>
        <v>0.56072252339187667</v>
      </c>
      <c r="C153" s="12">
        <f t="shared" si="8"/>
        <v>-0.55526561033917377</v>
      </c>
      <c r="D153" s="12">
        <f t="shared" si="9"/>
        <v>7.8037492358600247E-2</v>
      </c>
      <c r="E153" s="11">
        <f t="shared" si="10"/>
        <v>-0.55336179681278952</v>
      </c>
      <c r="F153" s="11">
        <f t="shared" si="11"/>
        <v>7.7769928816484493E-2</v>
      </c>
      <c r="G153" s="13">
        <f t="shared" si="12"/>
        <v>1.9225233918767071</v>
      </c>
    </row>
    <row r="154" spans="1:7" x14ac:dyDescent="0.2">
      <c r="A154" s="5">
        <f t="shared" si="13"/>
        <v>174</v>
      </c>
      <c r="B154" s="11">
        <f t="shared" si="7"/>
        <v>0.56075629520146753</v>
      </c>
      <c r="C154" s="12">
        <f t="shared" si="8"/>
        <v>-0.55768441354345444</v>
      </c>
      <c r="D154" s="12">
        <f t="shared" si="9"/>
        <v>5.8614993805072194E-2</v>
      </c>
      <c r="E154" s="11">
        <f t="shared" si="10"/>
        <v>-0.55573883513179112</v>
      </c>
      <c r="F154" s="11">
        <f t="shared" si="11"/>
        <v>5.8410505273964901E-2</v>
      </c>
      <c r="G154" s="13">
        <f t="shared" si="12"/>
        <v>1.9562952014675616</v>
      </c>
    </row>
    <row r="155" spans="1:7" x14ac:dyDescent="0.2">
      <c r="A155" s="5">
        <f t="shared" si="13"/>
        <v>176</v>
      </c>
      <c r="B155" s="11">
        <f t="shared" si="7"/>
        <v>0.56078053613748313</v>
      </c>
      <c r="C155" s="12">
        <f t="shared" si="8"/>
        <v>-0.55941450293618333</v>
      </c>
      <c r="D155" s="12">
        <f t="shared" si="9"/>
        <v>3.9118072745290978E-2</v>
      </c>
      <c r="E155" s="11">
        <f t="shared" si="10"/>
        <v>-0.55743879128518969</v>
      </c>
      <c r="F155" s="11">
        <f t="shared" si="11"/>
        <v>3.8979917528217341E-2</v>
      </c>
      <c r="G155" s="13">
        <f t="shared" si="12"/>
        <v>1.9805361374831687</v>
      </c>
    </row>
    <row r="156" spans="1:7" x14ac:dyDescent="0.2">
      <c r="A156" s="5">
        <f t="shared" si="13"/>
        <v>178</v>
      </c>
      <c r="B156" s="11">
        <f t="shared" si="7"/>
        <v>0.56079512810051968</v>
      </c>
      <c r="C156" s="12">
        <f t="shared" si="8"/>
        <v>-0.56045350686065809</v>
      </c>
      <c r="D156" s="12">
        <f t="shared" si="9"/>
        <v>1.9571467723922792E-2</v>
      </c>
      <c r="E156" s="11">
        <f t="shared" si="10"/>
        <v>-0.55845959413827062</v>
      </c>
      <c r="F156" s="11">
        <f t="shared" si="11"/>
        <v>1.9501838757357639E-2</v>
      </c>
      <c r="G156" s="13">
        <f t="shared" si="12"/>
        <v>1.9951281005197163</v>
      </c>
    </row>
    <row r="157" spans="1:7" x14ac:dyDescent="0.2">
      <c r="A157" s="5">
        <f t="shared" si="13"/>
        <v>180</v>
      </c>
      <c r="B157" s="11">
        <f t="shared" si="7"/>
        <v>0.56079999999999997</v>
      </c>
      <c r="C157" s="12">
        <f t="shared" si="8"/>
        <v>-0.56079999999999997</v>
      </c>
      <c r="D157" s="12">
        <f t="shared" si="9"/>
        <v>6.8706325351275405E-17</v>
      </c>
      <c r="E157" s="11">
        <f t="shared" si="10"/>
        <v>-0.55879999999999996</v>
      </c>
      <c r="F157" s="11">
        <f t="shared" si="11"/>
        <v>6.8461295660293682E-17</v>
      </c>
      <c r="G157" s="13">
        <f t="shared" si="12"/>
        <v>2.0000000000000018</v>
      </c>
    </row>
    <row r="158" spans="1:7" x14ac:dyDescent="0.2">
      <c r="A158" s="5">
        <f t="shared" si="13"/>
        <v>182</v>
      </c>
      <c r="B158" s="11">
        <f t="shared" si="7"/>
        <v>0.56079512810051968</v>
      </c>
      <c r="C158" s="12">
        <f t="shared" si="8"/>
        <v>-0.56045350686065809</v>
      </c>
      <c r="D158" s="12">
        <f t="shared" si="9"/>
        <v>-1.9571467723922657E-2</v>
      </c>
      <c r="E158" s="11">
        <f t="shared" si="10"/>
        <v>-0.55845959413827062</v>
      </c>
      <c r="F158" s="11">
        <f t="shared" si="11"/>
        <v>-1.95018387573575E-2</v>
      </c>
      <c r="G158" s="13">
        <f t="shared" si="12"/>
        <v>1.9951281005197163</v>
      </c>
    </row>
    <row r="159" spans="1:7" x14ac:dyDescent="0.2">
      <c r="A159" s="5">
        <f t="shared" si="13"/>
        <v>184</v>
      </c>
      <c r="B159" s="11">
        <f t="shared" si="7"/>
        <v>0.56078053613748313</v>
      </c>
      <c r="C159" s="12">
        <f t="shared" si="8"/>
        <v>-0.55941450293618333</v>
      </c>
      <c r="D159" s="12">
        <f t="shared" si="9"/>
        <v>-3.911807274529084E-2</v>
      </c>
      <c r="E159" s="11">
        <f t="shared" si="10"/>
        <v>-0.55743879128518969</v>
      </c>
      <c r="F159" s="11">
        <f t="shared" si="11"/>
        <v>-3.8979917528217202E-2</v>
      </c>
      <c r="G159" s="13">
        <f t="shared" si="12"/>
        <v>1.9805361374831687</v>
      </c>
    </row>
    <row r="160" spans="1:7" x14ac:dyDescent="0.2">
      <c r="A160" s="5">
        <f t="shared" si="13"/>
        <v>186</v>
      </c>
      <c r="B160" s="11">
        <f t="shared" si="7"/>
        <v>0.56075629520146753</v>
      </c>
      <c r="C160" s="12">
        <f t="shared" si="8"/>
        <v>-0.55768441354345444</v>
      </c>
      <c r="D160" s="12">
        <f t="shared" si="9"/>
        <v>-5.8614993805072062E-2</v>
      </c>
      <c r="E160" s="11">
        <f t="shared" si="10"/>
        <v>-0.55573883513179112</v>
      </c>
      <c r="F160" s="11">
        <f t="shared" si="11"/>
        <v>-5.8410505273964769E-2</v>
      </c>
      <c r="G160" s="13">
        <f t="shared" si="12"/>
        <v>1.9562952014675616</v>
      </c>
    </row>
    <row r="161" spans="1:7" x14ac:dyDescent="0.2">
      <c r="A161" s="5">
        <f t="shared" si="13"/>
        <v>188</v>
      </c>
      <c r="B161" s="11">
        <f t="shared" si="7"/>
        <v>0.56072252339187667</v>
      </c>
      <c r="C161" s="12">
        <f t="shared" si="8"/>
        <v>-0.55526561033917365</v>
      </c>
      <c r="D161" s="12">
        <f t="shared" si="9"/>
        <v>-7.8037492358600358E-2</v>
      </c>
      <c r="E161" s="11">
        <f t="shared" si="10"/>
        <v>-0.55336179681278941</v>
      </c>
      <c r="F161" s="11">
        <f t="shared" si="11"/>
        <v>-7.7769928816484604E-2</v>
      </c>
      <c r="G161" s="13">
        <f t="shared" si="12"/>
        <v>1.9225233918768181</v>
      </c>
    </row>
    <row r="162" spans="1:7" x14ac:dyDescent="0.2">
      <c r="A162" s="5">
        <f t="shared" si="13"/>
        <v>190</v>
      </c>
      <c r="B162" s="11">
        <f t="shared" si="7"/>
        <v>0.56067938524157179</v>
      </c>
      <c r="C162" s="12">
        <f t="shared" si="8"/>
        <v>-0.55216140554001847</v>
      </c>
      <c r="D162" s="12">
        <f t="shared" si="9"/>
        <v>-9.7360953502613812E-2</v>
      </c>
      <c r="E162" s="11">
        <f t="shared" si="10"/>
        <v>-0.55031057238322179</v>
      </c>
      <c r="F162" s="11">
        <f t="shared" si="11"/>
        <v>-9.7034601680280747E-2</v>
      </c>
      <c r="G162" s="13">
        <f t="shared" si="12"/>
        <v>1.8793852415718293</v>
      </c>
    </row>
    <row r="163" spans="1:7" x14ac:dyDescent="0.2">
      <c r="A163" s="5">
        <f t="shared" si="13"/>
        <v>192</v>
      </c>
      <c r="B163" s="11">
        <f t="shared" si="7"/>
        <v>0.56062709091528518</v>
      </c>
      <c r="C163" s="12">
        <f t="shared" si="8"/>
        <v>-0.54837604388515926</v>
      </c>
      <c r="D163" s="12">
        <f t="shared" si="9"/>
        <v>-0.11656092639043872</v>
      </c>
      <c r="E163" s="11">
        <f t="shared" si="10"/>
        <v>-0.54658887929005051</v>
      </c>
      <c r="F163" s="11">
        <f t="shared" si="11"/>
        <v>-0.116181052828964</v>
      </c>
      <c r="G163" s="13">
        <f t="shared" si="12"/>
        <v>1.8270909152852122</v>
      </c>
    </row>
    <row r="164" spans="1:7" x14ac:dyDescent="0.2">
      <c r="A164" s="5">
        <f t="shared" si="13"/>
        <v>194</v>
      </c>
      <c r="B164" s="11">
        <f t="shared" si="7"/>
        <v>0.56056589518571787</v>
      </c>
      <c r="C164" s="12">
        <f t="shared" si="8"/>
        <v>-0.54391469239478019</v>
      </c>
      <c r="D164" s="12">
        <f t="shared" si="9"/>
        <v>-0.13561316397185338</v>
      </c>
      <c r="E164" s="11">
        <f t="shared" si="10"/>
        <v>-0.54220125184302681</v>
      </c>
      <c r="F164" s="11">
        <f t="shared" si="11"/>
        <v>-0.1351859552610942</v>
      </c>
      <c r="G164" s="13">
        <f t="shared" si="12"/>
        <v>1.7658951857179028</v>
      </c>
    </row>
    <row r="165" spans="1:7" x14ac:dyDescent="0.2">
      <c r="A165" s="5">
        <f t="shared" si="13"/>
        <v>196</v>
      </c>
      <c r="B165" s="11">
        <f t="shared" si="7"/>
        <v>0.56049609619231289</v>
      </c>
      <c r="C165" s="12">
        <f t="shared" si="8"/>
        <v>-0.53878342799262979</v>
      </c>
      <c r="D165" s="12">
        <f t="shared" si="9"/>
        <v>-0.15449366190019945</v>
      </c>
      <c r="E165" s="11">
        <f t="shared" si="10"/>
        <v>-0.53715303569033257</v>
      </c>
      <c r="F165" s="11">
        <f t="shared" si="11"/>
        <v>-0.15402615443053902</v>
      </c>
      <c r="G165" s="13">
        <f t="shared" si="12"/>
        <v>1.6960961923129236</v>
      </c>
    </row>
    <row r="166" spans="1:7" x14ac:dyDescent="0.2">
      <c r="A166" s="5">
        <f t="shared" si="13"/>
        <v>198</v>
      </c>
      <c r="B166" s="11">
        <f t="shared" si="7"/>
        <v>0.5604180339887499</v>
      </c>
      <c r="C166" s="12">
        <f t="shared" si="8"/>
        <v>-0.53298922307431951</v>
      </c>
      <c r="D166" s="12">
        <f t="shared" si="9"/>
        <v>-0.17317869645672054</v>
      </c>
      <c r="E166" s="11">
        <f t="shared" si="10"/>
        <v>-0.53145038130573186</v>
      </c>
      <c r="F166" s="11">
        <f t="shared" si="11"/>
        <v>-0.17267869645672054</v>
      </c>
      <c r="G166" s="13">
        <f t="shared" si="12"/>
        <v>1.618033988750045</v>
      </c>
    </row>
    <row r="167" spans="1:7" x14ac:dyDescent="0.2">
      <c r="A167" s="5">
        <f t="shared" si="13"/>
        <v>200</v>
      </c>
      <c r="B167" s="11">
        <f t="shared" si="7"/>
        <v>0.56033208888623798</v>
      </c>
      <c r="C167" s="12">
        <f t="shared" si="8"/>
        <v>-0.5265399291159516</v>
      </c>
      <c r="D167" s="12">
        <f t="shared" si="9"/>
        <v>-0.19164486135084241</v>
      </c>
      <c r="E167" s="11">
        <f t="shared" si="10"/>
        <v>-0.52510023649516557</v>
      </c>
      <c r="F167" s="11">
        <f t="shared" si="11"/>
        <v>-0.19112085609038362</v>
      </c>
      <c r="G167" s="13">
        <f t="shared" si="12"/>
        <v>1.5320888862380144</v>
      </c>
    </row>
    <row r="168" spans="1:7" x14ac:dyDescent="0.2">
      <c r="A168" s="5">
        <f t="shared" si="13"/>
        <v>202</v>
      </c>
      <c r="B168" s="11">
        <f t="shared" si="7"/>
        <v>0.5602386796006773</v>
      </c>
      <c r="C168" s="12">
        <f t="shared" si="8"/>
        <v>-0.51944425842956343</v>
      </c>
      <c r="D168" s="12">
        <f t="shared" si="9"/>
        <v>-0.20986910326503833</v>
      </c>
      <c r="E168" s="11">
        <f t="shared" si="10"/>
        <v>-0.51811033793192074</v>
      </c>
      <c r="F168" s="11">
        <f t="shared" si="11"/>
        <v>-0.20933016440081162</v>
      </c>
      <c r="G168" s="13">
        <f t="shared" si="12"/>
        <v>1.4386796006773395</v>
      </c>
    </row>
    <row r="169" spans="1:7" x14ac:dyDescent="0.2">
      <c r="A169" s="5">
        <f t="shared" si="13"/>
        <v>204</v>
      </c>
      <c r="B169" s="11">
        <f t="shared" si="7"/>
        <v>0.5601382612127177</v>
      </c>
      <c r="C169" s="12">
        <f t="shared" si="8"/>
        <v>-0.51171176418270292</v>
      </c>
      <c r="D169" s="12">
        <f t="shared" si="9"/>
        <v>-0.22782875602397651</v>
      </c>
      <c r="E169" s="11">
        <f t="shared" si="10"/>
        <v>-0.51048920173068535</v>
      </c>
      <c r="F169" s="11">
        <f t="shared" si="11"/>
        <v>-0.22728443615075714</v>
      </c>
      <c r="G169" s="13">
        <f t="shared" si="12"/>
        <v>1.3382612127177396</v>
      </c>
    </row>
    <row r="170" spans="1:7" x14ac:dyDescent="0.2">
      <c r="A170" s="5">
        <f t="shared" si="13"/>
        <v>206</v>
      </c>
      <c r="B170" s="11">
        <f t="shared" si="7"/>
        <v>0.56003132295065117</v>
      </c>
      <c r="C170" s="12">
        <f t="shared" si="8"/>
        <v>-0.50335281880909122</v>
      </c>
      <c r="D170" s="12">
        <f t="shared" si="9"/>
        <v>-0.24550157327968114</v>
      </c>
      <c r="E170" s="11">
        <f t="shared" si="10"/>
        <v>-0.50224611307197442</v>
      </c>
      <c r="F170" s="11">
        <f t="shared" si="11"/>
        <v>-0.24496179682573646</v>
      </c>
      <c r="G170" s="13">
        <f t="shared" si="12"/>
        <v>1.2313229506510925</v>
      </c>
    </row>
    <row r="171" spans="1:7" x14ac:dyDescent="0.2">
      <c r="A171" s="5">
        <f t="shared" si="13"/>
        <v>208</v>
      </c>
      <c r="B171" s="11">
        <f t="shared" si="7"/>
        <v>0.55991838580694153</v>
      </c>
      <c r="C171" s="12">
        <f t="shared" si="8"/>
        <v>-0.49437859094569497</v>
      </c>
      <c r="D171" s="12">
        <f t="shared" si="9"/>
        <v>-0.26286575961733821</v>
      </c>
      <c r="E171" s="11">
        <f t="shared" si="10"/>
        <v>-0.49339111488956833</v>
      </c>
      <c r="F171" s="11">
        <f t="shared" si="11"/>
        <v>-0.26234070928475578</v>
      </c>
      <c r="G171" s="13">
        <f t="shared" si="12"/>
        <v>1.1183858069415686</v>
      </c>
    </row>
    <row r="172" spans="1:7" x14ac:dyDescent="0.2">
      <c r="A172" s="5">
        <f t="shared" si="13"/>
        <v>210</v>
      </c>
      <c r="B172" s="11">
        <f t="shared" si="7"/>
        <v>0.55979999999999996</v>
      </c>
      <c r="C172" s="12">
        <f t="shared" si="8"/>
        <v>-0.48480102103852868</v>
      </c>
      <c r="D172" s="12">
        <f t="shared" si="9"/>
        <v>-0.27990000000000004</v>
      </c>
      <c r="E172" s="11">
        <f t="shared" si="10"/>
        <v>-0.48393499563474424</v>
      </c>
      <c r="F172" s="11">
        <f t="shared" si="11"/>
        <v>-0.27940000000000004</v>
      </c>
      <c r="G172" s="13">
        <f t="shared" si="12"/>
        <v>1.0000000000000009</v>
      </c>
    </row>
    <row r="173" spans="1:7" x14ac:dyDescent="0.2">
      <c r="A173" s="5">
        <f t="shared" si="13"/>
        <v>212</v>
      </c>
      <c r="B173" s="11">
        <f t="shared" si="7"/>
        <v>0.55967674229357811</v>
      </c>
      <c r="C173" s="12">
        <f t="shared" si="8"/>
        <v>-0.47463279576509965</v>
      </c>
      <c r="D173" s="12">
        <f t="shared" si="9"/>
        <v>-0.29658348748464985</v>
      </c>
      <c r="E173" s="11">
        <f t="shared" si="10"/>
        <v>-0.47388927613221088</v>
      </c>
      <c r="F173" s="11">
        <f t="shared" si="11"/>
        <v>-0.29611888485351484</v>
      </c>
      <c r="G173" s="13">
        <f t="shared" si="12"/>
        <v>0.8767422935781477</v>
      </c>
    </row>
    <row r="174" spans="1:7" x14ac:dyDescent="0.2">
      <c r="A174" s="5">
        <f t="shared" si="13"/>
        <v>214</v>
      </c>
      <c r="B174" s="11">
        <f t="shared" si="7"/>
        <v>0.55954921318683182</v>
      </c>
      <c r="C174" s="12">
        <f t="shared" si="8"/>
        <v>-0.46388732142549466</v>
      </c>
      <c r="D174" s="12">
        <f t="shared" si="9"/>
        <v>-0.31289594915671631</v>
      </c>
      <c r="E174" s="11">
        <f t="shared" si="10"/>
        <v>-0.46326619554375736</v>
      </c>
      <c r="F174" s="11">
        <f t="shared" si="11"/>
        <v>-0.31247699445945321</v>
      </c>
      <c r="G174" s="13">
        <f t="shared" si="12"/>
        <v>0.74921318683185412</v>
      </c>
    </row>
    <row r="175" spans="1:7" x14ac:dyDescent="0.2">
      <c r="A175" s="5">
        <f t="shared" si="13"/>
        <v>216</v>
      </c>
      <c r="B175" s="11">
        <f t="shared" si="7"/>
        <v>0.55941803398874979</v>
      </c>
      <c r="C175" s="12">
        <f t="shared" si="8"/>
        <v>-0.45257869645672061</v>
      </c>
      <c r="D175" s="12">
        <f t="shared" si="9"/>
        <v>-0.32881767024503655</v>
      </c>
      <c r="E175" s="11">
        <f t="shared" si="10"/>
        <v>-0.45207869645672066</v>
      </c>
      <c r="F175" s="11">
        <f t="shared" si="11"/>
        <v>-0.3284543989810339</v>
      </c>
      <c r="G175" s="13">
        <f t="shared" si="12"/>
        <v>0.61803398874993309</v>
      </c>
    </row>
    <row r="176" spans="1:7" x14ac:dyDescent="0.2">
      <c r="A176" s="5">
        <f t="shared" si="13"/>
        <v>218</v>
      </c>
      <c r="B176" s="11">
        <f t="shared" si="7"/>
        <v>0.55928384379119933</v>
      </c>
      <c r="C176" s="12">
        <f t="shared" si="8"/>
        <v>-0.44072168322596716</v>
      </c>
      <c r="D176" s="12">
        <f t="shared" si="9"/>
        <v>-0.34432951639429471</v>
      </c>
      <c r="E176" s="11">
        <f t="shared" si="10"/>
        <v>-0.44034040911543626</v>
      </c>
      <c r="F176" s="11">
        <f t="shared" si="11"/>
        <v>-0.34403163241197776</v>
      </c>
      <c r="G176" s="13">
        <f t="shared" si="12"/>
        <v>0.4838437911993676</v>
      </c>
    </row>
    <row r="177" spans="1:7" x14ac:dyDescent="0.2">
      <c r="A177" s="5">
        <f t="shared" si="13"/>
        <v>220</v>
      </c>
      <c r="B177" s="11">
        <f t="shared" si="7"/>
        <v>0.55914729635533378</v>
      </c>
      <c r="C177" s="12">
        <f t="shared" si="8"/>
        <v>-0.42833167925800381</v>
      </c>
      <c r="D177" s="12">
        <f t="shared" si="9"/>
        <v>-0.35941295408693597</v>
      </c>
      <c r="E177" s="11">
        <f t="shared" si="10"/>
        <v>-0.42806563481488491</v>
      </c>
      <c r="F177" s="11">
        <f t="shared" si="11"/>
        <v>-0.35918971629283813</v>
      </c>
      <c r="G177" s="13">
        <f t="shared" si="12"/>
        <v>0.34729635533381487</v>
      </c>
    </row>
    <row r="178" spans="1:7" x14ac:dyDescent="0.2">
      <c r="A178" s="5">
        <f t="shared" si="13"/>
        <v>222</v>
      </c>
      <c r="B178" s="11">
        <f t="shared" si="7"/>
        <v>0.55900905692653535</v>
      </c>
      <c r="C178" s="12">
        <f t="shared" si="8"/>
        <v>-0.41542468804995286</v>
      </c>
      <c r="D178" s="12">
        <f t="shared" si="9"/>
        <v>-0.37405006922134609</v>
      </c>
      <c r="E178" s="11">
        <f t="shared" si="10"/>
        <v>-0.4152693284767679</v>
      </c>
      <c r="F178" s="11">
        <f t="shared" si="11"/>
        <v>-0.37391018283332994</v>
      </c>
      <c r="G178" s="13">
        <f t="shared" si="12"/>
        <v>0.20905692653538921</v>
      </c>
    </row>
    <row r="179" spans="1:7" x14ac:dyDescent="0.2">
      <c r="A179" s="5">
        <f t="shared" si="13"/>
        <v>224</v>
      </c>
      <c r="B179" s="11">
        <f t="shared" si="7"/>
        <v>0.55886979899340494</v>
      </c>
      <c r="C179" s="12">
        <f t="shared" si="8"/>
        <v>-0.40201728962321798</v>
      </c>
      <c r="D179" s="12">
        <f t="shared" si="9"/>
        <v>-0.38822358386750611</v>
      </c>
      <c r="E179" s="11">
        <f t="shared" si="10"/>
        <v>-0.40196708042923818</v>
      </c>
      <c r="F179" s="11">
        <f t="shared" si="11"/>
        <v>-0.38817509741248768</v>
      </c>
      <c r="G179" s="13">
        <f t="shared" si="12"/>
        <v>6.9798993405090215E-2</v>
      </c>
    </row>
    <row r="180" spans="1:7" x14ac:dyDescent="0.2">
      <c r="A180" s="5">
        <f t="shared" si="13"/>
        <v>226</v>
      </c>
      <c r="B180" s="11">
        <f t="shared" si="7"/>
        <v>0.55873020100659498</v>
      </c>
      <c r="C180" s="12">
        <f t="shared" si="8"/>
        <v>-0.38812661095746925</v>
      </c>
      <c r="D180" s="12">
        <f t="shared" si="9"/>
        <v>-0.40191687123525849</v>
      </c>
      <c r="E180" s="11">
        <f t="shared" si="10"/>
        <v>-0.38817509741248762</v>
      </c>
      <c r="F180" s="11">
        <f t="shared" si="11"/>
        <v>-0.40196708042923823</v>
      </c>
      <c r="G180" s="13">
        <f t="shared" si="12"/>
        <v>-6.9798993404979193E-2</v>
      </c>
    </row>
    <row r="181" spans="1:7" x14ac:dyDescent="0.2">
      <c r="A181" s="5">
        <f t="shared" si="13"/>
        <v>228</v>
      </c>
      <c r="B181" s="11">
        <f t="shared" si="7"/>
        <v>0.55859094307346469</v>
      </c>
      <c r="C181" s="12">
        <f t="shared" si="8"/>
        <v>-0.37377029644531384</v>
      </c>
      <c r="D181" s="12">
        <f t="shared" si="9"/>
        <v>-0.41511396890358304</v>
      </c>
      <c r="E181" s="11">
        <f t="shared" si="10"/>
        <v>-0.37391018283332988</v>
      </c>
      <c r="F181" s="11">
        <f t="shared" si="11"/>
        <v>-0.41526932847676795</v>
      </c>
      <c r="G181" s="13">
        <f t="shared" si="12"/>
        <v>-0.20905692653527819</v>
      </c>
    </row>
    <row r="182" spans="1:7" x14ac:dyDescent="0.2">
      <c r="A182" s="5">
        <f t="shared" si="13"/>
        <v>230</v>
      </c>
      <c r="B182" s="11">
        <f t="shared" si="7"/>
        <v>0.55845270364466615</v>
      </c>
      <c r="C182" s="12">
        <f t="shared" si="8"/>
        <v>-0.35896647849874036</v>
      </c>
      <c r="D182" s="12">
        <f t="shared" si="9"/>
        <v>-0.4277995903717659</v>
      </c>
      <c r="E182" s="11">
        <f t="shared" si="10"/>
        <v>-0.35918971629283825</v>
      </c>
      <c r="F182" s="11">
        <f t="shared" si="11"/>
        <v>-0.4280656348148848</v>
      </c>
      <c r="G182" s="13">
        <f t="shared" si="12"/>
        <v>-0.34729635533381487</v>
      </c>
    </row>
    <row r="183" spans="1:7" x14ac:dyDescent="0.2">
      <c r="A183" s="5">
        <f t="shared" si="13"/>
        <v>232</v>
      </c>
      <c r="B183" s="11">
        <f t="shared" si="7"/>
        <v>0.5583161562088006</v>
      </c>
      <c r="C183" s="12">
        <f t="shared" si="8"/>
        <v>-0.34373374842966076</v>
      </c>
      <c r="D183" s="12">
        <f t="shared" si="9"/>
        <v>-0.43995913500490536</v>
      </c>
      <c r="E183" s="11">
        <f t="shared" si="10"/>
        <v>-0.34403163241197771</v>
      </c>
      <c r="F183" s="11">
        <f t="shared" si="11"/>
        <v>-0.44034040911543632</v>
      </c>
      <c r="G183" s="13">
        <f t="shared" si="12"/>
        <v>-0.4838437911993676</v>
      </c>
    </row>
    <row r="184" spans="1:7" x14ac:dyDescent="0.2">
      <c r="A184" s="5">
        <f t="shared" si="13"/>
        <v>234</v>
      </c>
      <c r="B184" s="11">
        <f t="shared" si="7"/>
        <v>0.55818196601125003</v>
      </c>
      <c r="C184" s="12">
        <f t="shared" si="8"/>
        <v>-0.32809112771703131</v>
      </c>
      <c r="D184" s="12">
        <f t="shared" si="9"/>
        <v>-0.4515786964567205</v>
      </c>
      <c r="E184" s="11">
        <f t="shared" si="10"/>
        <v>-0.32845439898103401</v>
      </c>
      <c r="F184" s="11">
        <f t="shared" si="11"/>
        <v>-0.45207869645672055</v>
      </c>
      <c r="G184" s="13">
        <f t="shared" si="12"/>
        <v>-0.61803398874993309</v>
      </c>
    </row>
    <row r="185" spans="1:7" x14ac:dyDescent="0.2">
      <c r="A185" s="5">
        <f t="shared" si="13"/>
        <v>236</v>
      </c>
      <c r="B185" s="11">
        <f t="shared" si="7"/>
        <v>0.55805078681316811</v>
      </c>
      <c r="C185" s="12">
        <f t="shared" si="8"/>
        <v>-0.3120580397621901</v>
      </c>
      <c r="D185" s="12">
        <f t="shared" si="9"/>
        <v>-0.46264506966202007</v>
      </c>
      <c r="E185" s="11">
        <f t="shared" si="10"/>
        <v>-0.31247699445945315</v>
      </c>
      <c r="F185" s="11">
        <f t="shared" si="11"/>
        <v>-0.46326619554375736</v>
      </c>
      <c r="G185" s="13">
        <f t="shared" si="12"/>
        <v>-0.74921318683185412</v>
      </c>
    </row>
    <row r="186" spans="1:7" x14ac:dyDescent="0.2">
      <c r="A186" s="5">
        <f t="shared" si="13"/>
        <v>238</v>
      </c>
      <c r="B186" s="11">
        <f t="shared" si="7"/>
        <v>0.55792325770642182</v>
      </c>
      <c r="C186" s="12">
        <f t="shared" si="8"/>
        <v>-0.29565428222237988</v>
      </c>
      <c r="D186" s="12">
        <f t="shared" si="9"/>
        <v>-0.473145756499322</v>
      </c>
      <c r="E186" s="11">
        <f t="shared" si="10"/>
        <v>-0.29611888485351495</v>
      </c>
      <c r="F186" s="11">
        <f t="shared" si="11"/>
        <v>-0.47388927613221077</v>
      </c>
      <c r="G186" s="13">
        <f t="shared" si="12"/>
        <v>-0.8767422935781477</v>
      </c>
    </row>
    <row r="187" spans="1:7" x14ac:dyDescent="0.2">
      <c r="A187" s="5">
        <f t="shared" si="13"/>
        <v>240</v>
      </c>
      <c r="B187" s="11">
        <f t="shared" si="7"/>
        <v>0.55779999999999996</v>
      </c>
      <c r="C187" s="12">
        <f t="shared" si="8"/>
        <v>-0.2789000000000002</v>
      </c>
      <c r="D187" s="12">
        <f t="shared" si="9"/>
        <v>-0.48306897023095968</v>
      </c>
      <c r="E187" s="11">
        <f t="shared" si="10"/>
        <v>-0.2794000000000002</v>
      </c>
      <c r="F187" s="11">
        <f t="shared" si="11"/>
        <v>-0.48393499563474413</v>
      </c>
      <c r="G187" s="13">
        <f t="shared" si="12"/>
        <v>-0.99999999999988987</v>
      </c>
    </row>
    <row r="188" spans="1:7" x14ac:dyDescent="0.2">
      <c r="A188" s="5">
        <f t="shared" si="13"/>
        <v>242</v>
      </c>
      <c r="B188" s="11">
        <f t="shared" si="7"/>
        <v>0.55768161419305851</v>
      </c>
      <c r="C188" s="12">
        <f t="shared" si="8"/>
        <v>-0.26181565895217335</v>
      </c>
      <c r="D188" s="12">
        <f t="shared" si="9"/>
        <v>-0.49240363883344185</v>
      </c>
      <c r="E188" s="11">
        <f t="shared" si="10"/>
        <v>-0.26234070928475572</v>
      </c>
      <c r="F188" s="11">
        <f t="shared" si="11"/>
        <v>-0.49339111488956838</v>
      </c>
      <c r="G188" s="13">
        <f t="shared" si="12"/>
        <v>-1.1183858069414576</v>
      </c>
    </row>
    <row r="189" spans="1:7" x14ac:dyDescent="0.2">
      <c r="A189" s="5">
        <f t="shared" si="13"/>
        <v>244</v>
      </c>
      <c r="B189" s="11">
        <f t="shared" si="7"/>
        <v>0.55756867704934865</v>
      </c>
      <c r="C189" s="12">
        <f t="shared" si="8"/>
        <v>-0.24442202037179189</v>
      </c>
      <c r="D189" s="12">
        <f t="shared" si="9"/>
        <v>-0.50113940733485751</v>
      </c>
      <c r="E189" s="11">
        <f t="shared" si="10"/>
        <v>-0.24496179682573663</v>
      </c>
      <c r="F189" s="11">
        <f t="shared" si="11"/>
        <v>-0.50224611307197442</v>
      </c>
      <c r="G189" s="13">
        <f t="shared" si="12"/>
        <v>-1.2313229506513146</v>
      </c>
    </row>
    <row r="190" spans="1:7" x14ac:dyDescent="0.2">
      <c r="A190" s="5">
        <f t="shared" si="13"/>
        <v>246</v>
      </c>
      <c r="B190" s="11">
        <f t="shared" si="7"/>
        <v>0.55746173878728222</v>
      </c>
      <c r="C190" s="12">
        <f t="shared" si="8"/>
        <v>-0.22674011627753771</v>
      </c>
      <c r="D190" s="12">
        <f t="shared" si="9"/>
        <v>-0.50926663927866778</v>
      </c>
      <c r="E190" s="11">
        <f t="shared" si="10"/>
        <v>-0.22728443615075708</v>
      </c>
      <c r="F190" s="11">
        <f t="shared" si="11"/>
        <v>-0.51048920173068535</v>
      </c>
      <c r="G190" s="13">
        <f t="shared" si="12"/>
        <v>-1.3382612127177396</v>
      </c>
    </row>
    <row r="191" spans="1:7" x14ac:dyDescent="0.2">
      <c r="A191" s="5">
        <f t="shared" si="13"/>
        <v>248</v>
      </c>
      <c r="B191" s="11">
        <f t="shared" si="7"/>
        <v>0.55736132039932273</v>
      </c>
      <c r="C191" s="12">
        <f t="shared" si="8"/>
        <v>-0.20879122553658511</v>
      </c>
      <c r="D191" s="12">
        <f t="shared" si="9"/>
        <v>-0.51677641743427816</v>
      </c>
      <c r="E191" s="11">
        <f t="shared" si="10"/>
        <v>-0.20933016440081179</v>
      </c>
      <c r="F191" s="11">
        <f t="shared" si="11"/>
        <v>-0.51811033793192074</v>
      </c>
      <c r="G191" s="13">
        <f t="shared" si="12"/>
        <v>-1.4386796006772284</v>
      </c>
    </row>
    <row r="192" spans="1:7" x14ac:dyDescent="0.2">
      <c r="A192" s="5">
        <f t="shared" si="13"/>
        <v>250</v>
      </c>
      <c r="B192" s="11">
        <f t="shared" si="7"/>
        <v>0.55726791111376206</v>
      </c>
      <c r="C192" s="12">
        <f t="shared" si="8"/>
        <v>-0.19059685082992481</v>
      </c>
      <c r="D192" s="12">
        <f t="shared" si="9"/>
        <v>-0.52366054387437977</v>
      </c>
      <c r="E192" s="11">
        <f t="shared" si="10"/>
        <v>-0.19112085609038357</v>
      </c>
      <c r="F192" s="11">
        <f t="shared" si="11"/>
        <v>-0.52510023649516557</v>
      </c>
      <c r="G192" s="13">
        <f t="shared" si="12"/>
        <v>-1.5320888862379034</v>
      </c>
    </row>
    <row r="193" spans="1:7" x14ac:dyDescent="0.2">
      <c r="A193" s="5">
        <f t="shared" si="13"/>
        <v>252</v>
      </c>
      <c r="B193" s="11">
        <f t="shared" si="7"/>
        <v>0.55718196601125003</v>
      </c>
      <c r="C193" s="12">
        <f t="shared" si="8"/>
        <v>-0.17217869645672068</v>
      </c>
      <c r="D193" s="12">
        <f t="shared" si="9"/>
        <v>-0.52991153953714409</v>
      </c>
      <c r="E193" s="11">
        <f t="shared" si="10"/>
        <v>-0.17267869645672068</v>
      </c>
      <c r="F193" s="11">
        <f t="shared" si="11"/>
        <v>-0.53145038130573174</v>
      </c>
      <c r="G193" s="13">
        <f t="shared" si="12"/>
        <v>-1.618033988749934</v>
      </c>
    </row>
    <row r="194" spans="1:7" x14ac:dyDescent="0.2">
      <c r="A194" s="5">
        <f t="shared" si="13"/>
        <v>254</v>
      </c>
      <c r="B194" s="11">
        <f t="shared" si="7"/>
        <v>0.55710390380768704</v>
      </c>
      <c r="C194" s="12">
        <f t="shared" si="8"/>
        <v>-0.15355864696087856</v>
      </c>
      <c r="D194" s="12">
        <f t="shared" si="9"/>
        <v>-0.53552264338803535</v>
      </c>
      <c r="E194" s="11">
        <f t="shared" si="10"/>
        <v>-0.15402615443053896</v>
      </c>
      <c r="F194" s="11">
        <f t="shared" si="11"/>
        <v>-0.53715303569033257</v>
      </c>
      <c r="G194" s="13">
        <f t="shared" si="12"/>
        <v>-1.6960961923129236</v>
      </c>
    </row>
    <row r="195" spans="1:7" x14ac:dyDescent="0.2">
      <c r="A195" s="5">
        <f t="shared" si="13"/>
        <v>256</v>
      </c>
      <c r="B195" s="11">
        <f t="shared" ref="B195:B247" si="14">$B$6/2*(1+$B$34*COS(RADIANS(2*A195)))</f>
        <v>0.55703410481428206</v>
      </c>
      <c r="C195" s="12">
        <f t="shared" si="8"/>
        <v>-0.13475874655033515</v>
      </c>
      <c r="D195" s="12">
        <f t="shared" si="9"/>
        <v>-0.54048781129127332</v>
      </c>
      <c r="E195" s="11">
        <f t="shared" si="10"/>
        <v>-0.13518595526109434</v>
      </c>
      <c r="F195" s="11">
        <f t="shared" si="11"/>
        <v>-0.54220125184302681</v>
      </c>
      <c r="G195" s="13">
        <f t="shared" si="12"/>
        <v>-1.7658951857179028</v>
      </c>
    </row>
    <row r="196" spans="1:7" x14ac:dyDescent="0.2">
      <c r="A196" s="5">
        <f t="shared" si="13"/>
        <v>258</v>
      </c>
      <c r="B196" s="11">
        <f t="shared" si="14"/>
        <v>0.55697290908471475</v>
      </c>
      <c r="C196" s="12">
        <f t="shared" ref="C196:C247" si="15">B196*COS(RADIANS(A196))</f>
        <v>-0.11580117926748945</v>
      </c>
      <c r="D196" s="12">
        <f t="shared" ref="D196:D247" si="16">B196*SIN(RADIANS(A196))</f>
        <v>-0.54480171469494176</v>
      </c>
      <c r="E196" s="11">
        <f t="shared" ref="E196:E247" si="17">$B$6/2*COS(RADIANS(A196))</f>
        <v>-0.11618105282896417</v>
      </c>
      <c r="F196" s="11">
        <f t="shared" ref="F196:F247" si="18">$B$6/2*SIN(RADIANS(A196))</f>
        <v>-0.54658887929005051</v>
      </c>
      <c r="G196" s="13">
        <f t="shared" ref="G196:G247" si="19">(SQRT(SUMSQ(C196,D196))-SQRT(SUMSQ(E196,F196)))*1000</f>
        <v>-1.8270909152852122</v>
      </c>
    </row>
    <row r="197" spans="1:7" x14ac:dyDescent="0.2">
      <c r="A197" s="5">
        <f t="shared" ref="A197:A247" si="20">A196+2</f>
        <v>260</v>
      </c>
      <c r="B197" s="11">
        <f t="shared" si="14"/>
        <v>0.55692061475842813</v>
      </c>
      <c r="C197" s="12">
        <f t="shared" si="15"/>
        <v>-9.6708249857947584E-2</v>
      </c>
      <c r="D197" s="12">
        <f t="shared" si="16"/>
        <v>-0.5484597392264251</v>
      </c>
      <c r="E197" s="11">
        <f t="shared" si="17"/>
        <v>-9.7034601680280663E-2</v>
      </c>
      <c r="F197" s="11">
        <f t="shared" si="18"/>
        <v>-0.55031057238322179</v>
      </c>
      <c r="G197" s="13">
        <f t="shared" si="19"/>
        <v>-1.8793852415718293</v>
      </c>
    </row>
    <row r="198" spans="1:7" x14ac:dyDescent="0.2">
      <c r="A198" s="5">
        <f t="shared" si="20"/>
        <v>262</v>
      </c>
      <c r="B198" s="11">
        <f t="shared" si="14"/>
        <v>0.55687747660812337</v>
      </c>
      <c r="C198" s="12">
        <f t="shared" si="15"/>
        <v>-7.7502365274369045E-2</v>
      </c>
      <c r="D198" s="12">
        <f t="shared" si="16"/>
        <v>-0.55145798328640527</v>
      </c>
      <c r="E198" s="11">
        <f t="shared" si="17"/>
        <v>-7.7769928816484785E-2</v>
      </c>
      <c r="F198" s="11">
        <f t="shared" si="18"/>
        <v>-0.55336179681278941</v>
      </c>
      <c r="G198" s="13">
        <f t="shared" si="19"/>
        <v>-1.922523391876596</v>
      </c>
    </row>
    <row r="199" spans="1:7" x14ac:dyDescent="0.2">
      <c r="A199" s="5">
        <f t="shared" si="20"/>
        <v>264</v>
      </c>
      <c r="B199" s="11">
        <f t="shared" si="14"/>
        <v>0.5568437047985324</v>
      </c>
      <c r="C199" s="12">
        <f t="shared" si="15"/>
        <v>-5.8206016742857407E-2</v>
      </c>
      <c r="D199" s="12">
        <f t="shared" si="16"/>
        <v>-0.5537932567201278</v>
      </c>
      <c r="E199" s="11">
        <f t="shared" si="17"/>
        <v>-5.8410505273964693E-2</v>
      </c>
      <c r="F199" s="11">
        <f t="shared" si="18"/>
        <v>-0.55573883513179112</v>
      </c>
      <c r="G199" s="13">
        <f t="shared" si="19"/>
        <v>-1.9562952014674506</v>
      </c>
    </row>
    <row r="200" spans="1:7" x14ac:dyDescent="0.2">
      <c r="A200" s="5">
        <f t="shared" si="20"/>
        <v>266</v>
      </c>
      <c r="B200" s="11">
        <f t="shared" si="14"/>
        <v>0.55681946386251679</v>
      </c>
      <c r="C200" s="12">
        <f t="shared" si="15"/>
        <v>-3.8841762311143738E-2</v>
      </c>
      <c r="D200" s="12">
        <f t="shared" si="16"/>
        <v>-0.55546307963419606</v>
      </c>
      <c r="E200" s="11">
        <f t="shared" si="17"/>
        <v>-3.8979917528217368E-2</v>
      </c>
      <c r="F200" s="11">
        <f t="shared" si="18"/>
        <v>-0.55743879128518969</v>
      </c>
      <c r="G200" s="13">
        <f t="shared" si="19"/>
        <v>-1.9805361374831687</v>
      </c>
    </row>
    <row r="201" spans="1:7" x14ac:dyDescent="0.2">
      <c r="A201" s="5">
        <f t="shared" si="20"/>
        <v>268</v>
      </c>
      <c r="B201" s="11">
        <f t="shared" si="14"/>
        <v>0.55680487189948036</v>
      </c>
      <c r="C201" s="12">
        <f t="shared" si="15"/>
        <v>-1.9432209790792274E-2</v>
      </c>
      <c r="D201" s="12">
        <f t="shared" si="16"/>
        <v>-0.55646568141588337</v>
      </c>
      <c r="E201" s="11">
        <f t="shared" si="17"/>
        <v>-1.9501838757357424E-2</v>
      </c>
      <c r="F201" s="11">
        <f t="shared" si="18"/>
        <v>-0.55845959413827062</v>
      </c>
      <c r="G201" s="13">
        <f t="shared" si="19"/>
        <v>-1.9951281005194943</v>
      </c>
    </row>
    <row r="202" spans="1:7" x14ac:dyDescent="0.2">
      <c r="A202" s="5">
        <f t="shared" si="20"/>
        <v>270</v>
      </c>
      <c r="B202" s="11">
        <f t="shared" si="14"/>
        <v>0.55679999999999996</v>
      </c>
      <c r="C202" s="12">
        <f t="shared" si="15"/>
        <v>-1.0232439895396794E-16</v>
      </c>
      <c r="D202" s="12">
        <f t="shared" si="16"/>
        <v>-0.55679999999999996</v>
      </c>
      <c r="E202" s="11">
        <f t="shared" si="17"/>
        <v>-1.0269194349044052E-16</v>
      </c>
      <c r="F202" s="11">
        <f t="shared" si="18"/>
        <v>-0.55879999999999996</v>
      </c>
      <c r="G202" s="13">
        <f t="shared" si="19"/>
        <v>-2.0000000000000018</v>
      </c>
    </row>
    <row r="203" spans="1:7" x14ac:dyDescent="0.2">
      <c r="A203" s="5">
        <f t="shared" si="20"/>
        <v>272</v>
      </c>
      <c r="B203" s="11">
        <f t="shared" si="14"/>
        <v>0.55680487189948036</v>
      </c>
      <c r="C203" s="12">
        <f t="shared" si="15"/>
        <v>1.9432209790792562E-2</v>
      </c>
      <c r="D203" s="12">
        <f t="shared" si="16"/>
        <v>-0.55646568141588337</v>
      </c>
      <c r="E203" s="11">
        <f t="shared" si="17"/>
        <v>1.9501838757357715E-2</v>
      </c>
      <c r="F203" s="11">
        <f t="shared" si="18"/>
        <v>-0.55845959413827062</v>
      </c>
      <c r="G203" s="13">
        <f t="shared" si="19"/>
        <v>-1.9951281005194943</v>
      </c>
    </row>
    <row r="204" spans="1:7" x14ac:dyDescent="0.2">
      <c r="A204" s="5">
        <f t="shared" si="20"/>
        <v>274</v>
      </c>
      <c r="B204" s="11">
        <f t="shared" si="14"/>
        <v>0.55681946386251679</v>
      </c>
      <c r="C204" s="12">
        <f t="shared" si="15"/>
        <v>3.8841762311143536E-2</v>
      </c>
      <c r="D204" s="12">
        <f t="shared" si="16"/>
        <v>-0.55546307963419617</v>
      </c>
      <c r="E204" s="11">
        <f t="shared" si="17"/>
        <v>3.8979917528217167E-2</v>
      </c>
      <c r="F204" s="11">
        <f t="shared" si="18"/>
        <v>-0.55743879128518981</v>
      </c>
      <c r="G204" s="13">
        <f t="shared" si="19"/>
        <v>-1.9805361374831687</v>
      </c>
    </row>
    <row r="205" spans="1:7" x14ac:dyDescent="0.2">
      <c r="A205" s="5">
        <f t="shared" si="20"/>
        <v>276</v>
      </c>
      <c r="B205" s="11">
        <f t="shared" si="14"/>
        <v>0.5568437047985324</v>
      </c>
      <c r="C205" s="12">
        <f t="shared" si="15"/>
        <v>5.8206016742857199E-2</v>
      </c>
      <c r="D205" s="12">
        <f t="shared" si="16"/>
        <v>-0.5537932567201278</v>
      </c>
      <c r="E205" s="11">
        <f t="shared" si="17"/>
        <v>5.8410505273964484E-2</v>
      </c>
      <c r="F205" s="11">
        <f t="shared" si="18"/>
        <v>-0.55573883513179112</v>
      </c>
      <c r="G205" s="13">
        <f t="shared" si="19"/>
        <v>-1.9562952014674506</v>
      </c>
    </row>
    <row r="206" spans="1:7" x14ac:dyDescent="0.2">
      <c r="A206" s="5">
        <f t="shared" si="20"/>
        <v>278</v>
      </c>
      <c r="B206" s="11">
        <f t="shared" si="14"/>
        <v>0.55687747660812337</v>
      </c>
      <c r="C206" s="12">
        <f t="shared" si="15"/>
        <v>7.7502365274368851E-2</v>
      </c>
      <c r="D206" s="12">
        <f t="shared" si="16"/>
        <v>-0.55145798328640538</v>
      </c>
      <c r="E206" s="11">
        <f t="shared" si="17"/>
        <v>7.7769928816484576E-2</v>
      </c>
      <c r="F206" s="11">
        <f t="shared" si="18"/>
        <v>-0.55336179681278952</v>
      </c>
      <c r="G206" s="13">
        <f t="shared" si="19"/>
        <v>-1.922523391876596</v>
      </c>
    </row>
    <row r="207" spans="1:7" x14ac:dyDescent="0.2">
      <c r="A207" s="5">
        <f t="shared" si="20"/>
        <v>280</v>
      </c>
      <c r="B207" s="11">
        <f t="shared" si="14"/>
        <v>0.55692061475842813</v>
      </c>
      <c r="C207" s="12">
        <f t="shared" si="15"/>
        <v>9.670824985794739E-2</v>
      </c>
      <c r="D207" s="12">
        <f t="shared" si="16"/>
        <v>-0.54845973922642521</v>
      </c>
      <c r="E207" s="11">
        <f t="shared" si="17"/>
        <v>9.7034601680280455E-2</v>
      </c>
      <c r="F207" s="11">
        <f t="shared" si="18"/>
        <v>-0.5503105723832219</v>
      </c>
      <c r="G207" s="13">
        <f t="shared" si="19"/>
        <v>-1.8793852415718293</v>
      </c>
    </row>
    <row r="208" spans="1:7" x14ac:dyDescent="0.2">
      <c r="A208" s="5">
        <f t="shared" si="20"/>
        <v>282</v>
      </c>
      <c r="B208" s="11">
        <f t="shared" si="14"/>
        <v>0.55697290908471475</v>
      </c>
      <c r="C208" s="12">
        <f t="shared" si="15"/>
        <v>0.11580117926748924</v>
      </c>
      <c r="D208" s="12">
        <f t="shared" si="16"/>
        <v>-0.54480171469494176</v>
      </c>
      <c r="E208" s="11">
        <f t="shared" si="17"/>
        <v>0.11618105282896396</v>
      </c>
      <c r="F208" s="11">
        <f t="shared" si="18"/>
        <v>-0.54658887929005051</v>
      </c>
      <c r="G208" s="13">
        <f t="shared" si="19"/>
        <v>-1.8270909152853232</v>
      </c>
    </row>
    <row r="209" spans="1:7" x14ac:dyDescent="0.2">
      <c r="A209" s="5">
        <f t="shared" si="20"/>
        <v>284</v>
      </c>
      <c r="B209" s="11">
        <f t="shared" si="14"/>
        <v>0.55703410481428206</v>
      </c>
      <c r="C209" s="12">
        <f t="shared" si="15"/>
        <v>0.13475874655033496</v>
      </c>
      <c r="D209" s="12">
        <f t="shared" si="16"/>
        <v>-0.54048781129127343</v>
      </c>
      <c r="E209" s="11">
        <f t="shared" si="17"/>
        <v>0.13518595526109417</v>
      </c>
      <c r="F209" s="11">
        <f t="shared" si="18"/>
        <v>-0.54220125184302681</v>
      </c>
      <c r="G209" s="13">
        <f t="shared" si="19"/>
        <v>-1.7658951857179028</v>
      </c>
    </row>
    <row r="210" spans="1:7" x14ac:dyDescent="0.2">
      <c r="A210" s="5">
        <f t="shared" si="20"/>
        <v>286</v>
      </c>
      <c r="B210" s="11">
        <f t="shared" si="14"/>
        <v>0.55710390380768704</v>
      </c>
      <c r="C210" s="12">
        <f t="shared" si="15"/>
        <v>0.15355864696087884</v>
      </c>
      <c r="D210" s="12">
        <f t="shared" si="16"/>
        <v>-0.53552264338803524</v>
      </c>
      <c r="E210" s="11">
        <f t="shared" si="17"/>
        <v>0.15402615443053924</v>
      </c>
      <c r="F210" s="11">
        <f t="shared" si="18"/>
        <v>-0.53715303569033246</v>
      </c>
      <c r="G210" s="13">
        <f t="shared" si="19"/>
        <v>-1.6960961923128126</v>
      </c>
    </row>
    <row r="211" spans="1:7" x14ac:dyDescent="0.2">
      <c r="A211" s="5">
        <f t="shared" si="20"/>
        <v>288</v>
      </c>
      <c r="B211" s="11">
        <f t="shared" si="14"/>
        <v>0.55718196601125003</v>
      </c>
      <c r="C211" s="12">
        <f t="shared" si="15"/>
        <v>0.17217869645672049</v>
      </c>
      <c r="D211" s="12">
        <f t="shared" si="16"/>
        <v>-0.5299115395371442</v>
      </c>
      <c r="E211" s="11">
        <f t="shared" si="17"/>
        <v>0.17267869645672049</v>
      </c>
      <c r="F211" s="11">
        <f t="shared" si="18"/>
        <v>-0.53145038130573186</v>
      </c>
      <c r="G211" s="13">
        <f t="shared" si="19"/>
        <v>-1.618033988749823</v>
      </c>
    </row>
    <row r="212" spans="1:7" x14ac:dyDescent="0.2">
      <c r="A212" s="5">
        <f t="shared" si="20"/>
        <v>290</v>
      </c>
      <c r="B212" s="11">
        <f t="shared" si="14"/>
        <v>0.55726791111376206</v>
      </c>
      <c r="C212" s="12">
        <f t="shared" si="15"/>
        <v>0.19059685082992506</v>
      </c>
      <c r="D212" s="12">
        <f t="shared" si="16"/>
        <v>-0.52366054387437966</v>
      </c>
      <c r="E212" s="11">
        <f t="shared" si="17"/>
        <v>0.19112085609038382</v>
      </c>
      <c r="F212" s="11">
        <f t="shared" si="18"/>
        <v>-0.52510023649516557</v>
      </c>
      <c r="G212" s="13">
        <f t="shared" si="19"/>
        <v>-1.5320888862379034</v>
      </c>
    </row>
    <row r="213" spans="1:7" x14ac:dyDescent="0.2">
      <c r="A213" s="5">
        <f t="shared" si="20"/>
        <v>292</v>
      </c>
      <c r="B213" s="11">
        <f t="shared" si="14"/>
        <v>0.55736132039932273</v>
      </c>
      <c r="C213" s="12">
        <f t="shared" si="15"/>
        <v>0.20879122553658494</v>
      </c>
      <c r="D213" s="12">
        <f t="shared" si="16"/>
        <v>-0.51677641743427827</v>
      </c>
      <c r="E213" s="11">
        <f t="shared" si="17"/>
        <v>0.20933016440081159</v>
      </c>
      <c r="F213" s="11">
        <f t="shared" si="18"/>
        <v>-0.51811033793192074</v>
      </c>
      <c r="G213" s="13">
        <f t="shared" si="19"/>
        <v>-1.4386796006771174</v>
      </c>
    </row>
    <row r="214" spans="1:7" x14ac:dyDescent="0.2">
      <c r="A214" s="5">
        <f t="shared" si="20"/>
        <v>294</v>
      </c>
      <c r="B214" s="11">
        <f t="shared" si="14"/>
        <v>0.55746173878728222</v>
      </c>
      <c r="C214" s="12">
        <f t="shared" si="15"/>
        <v>0.22674011627753754</v>
      </c>
      <c r="D214" s="12">
        <f t="shared" si="16"/>
        <v>-0.50926663927866789</v>
      </c>
      <c r="E214" s="11">
        <f t="shared" si="17"/>
        <v>0.22728443615075689</v>
      </c>
      <c r="F214" s="11">
        <f t="shared" si="18"/>
        <v>-0.51048920173068546</v>
      </c>
      <c r="G214" s="13">
        <f t="shared" si="19"/>
        <v>-1.3382612127177396</v>
      </c>
    </row>
    <row r="215" spans="1:7" x14ac:dyDescent="0.2">
      <c r="A215" s="5">
        <f t="shared" si="20"/>
        <v>296</v>
      </c>
      <c r="B215" s="11">
        <f t="shared" si="14"/>
        <v>0.55756867704934865</v>
      </c>
      <c r="C215" s="12">
        <f t="shared" si="15"/>
        <v>0.2444220203717917</v>
      </c>
      <c r="D215" s="12">
        <f t="shared" si="16"/>
        <v>-0.50113940733485762</v>
      </c>
      <c r="E215" s="11">
        <f t="shared" si="17"/>
        <v>0.24496179682573643</v>
      </c>
      <c r="F215" s="11">
        <f t="shared" si="18"/>
        <v>-0.50224611307197453</v>
      </c>
      <c r="G215" s="13">
        <f t="shared" si="19"/>
        <v>-1.2313229506512036</v>
      </c>
    </row>
    <row r="216" spans="1:7" x14ac:dyDescent="0.2">
      <c r="A216" s="5">
        <f t="shared" si="20"/>
        <v>298</v>
      </c>
      <c r="B216" s="11">
        <f t="shared" si="14"/>
        <v>0.55768161419305851</v>
      </c>
      <c r="C216" s="12">
        <f t="shared" si="15"/>
        <v>0.26181565895217318</v>
      </c>
      <c r="D216" s="12">
        <f t="shared" si="16"/>
        <v>-0.4924036388334419</v>
      </c>
      <c r="E216" s="11">
        <f t="shared" si="17"/>
        <v>0.26234070928475556</v>
      </c>
      <c r="F216" s="11">
        <f t="shared" si="18"/>
        <v>-0.49339111488956844</v>
      </c>
      <c r="G216" s="13">
        <f t="shared" si="19"/>
        <v>-1.1183858069414576</v>
      </c>
    </row>
    <row r="217" spans="1:7" x14ac:dyDescent="0.2">
      <c r="A217" s="5">
        <f t="shared" si="20"/>
        <v>300</v>
      </c>
      <c r="B217" s="11">
        <f t="shared" si="14"/>
        <v>0.55779999999999996</v>
      </c>
      <c r="C217" s="12">
        <f t="shared" si="15"/>
        <v>0.27890000000000004</v>
      </c>
      <c r="D217" s="12">
        <f t="shared" si="16"/>
        <v>-0.48306897023095979</v>
      </c>
      <c r="E217" s="11">
        <f t="shared" si="17"/>
        <v>0.27940000000000004</v>
      </c>
      <c r="F217" s="11">
        <f t="shared" si="18"/>
        <v>-0.48393499563474424</v>
      </c>
      <c r="G217" s="13">
        <f t="shared" si="19"/>
        <v>-1.0000000000000009</v>
      </c>
    </row>
    <row r="218" spans="1:7" x14ac:dyDescent="0.2">
      <c r="A218" s="5">
        <f t="shared" si="20"/>
        <v>302</v>
      </c>
      <c r="B218" s="11">
        <f t="shared" si="14"/>
        <v>0.55792325770642182</v>
      </c>
      <c r="C218" s="12">
        <f t="shared" si="15"/>
        <v>0.29565428222237972</v>
      </c>
      <c r="D218" s="12">
        <f t="shared" si="16"/>
        <v>-0.47314575649932217</v>
      </c>
      <c r="E218" s="11">
        <f t="shared" si="17"/>
        <v>0.29611888485351473</v>
      </c>
      <c r="F218" s="11">
        <f t="shared" si="18"/>
        <v>-0.47388927613221093</v>
      </c>
      <c r="G218" s="13">
        <f t="shared" si="19"/>
        <v>-0.8767422935781477</v>
      </c>
    </row>
    <row r="219" spans="1:7" x14ac:dyDescent="0.2">
      <c r="A219" s="5">
        <f t="shared" si="20"/>
        <v>304</v>
      </c>
      <c r="B219" s="11">
        <f t="shared" si="14"/>
        <v>0.55805078681316811</v>
      </c>
      <c r="C219" s="12">
        <f t="shared" si="15"/>
        <v>0.31205803976219032</v>
      </c>
      <c r="D219" s="12">
        <f t="shared" si="16"/>
        <v>-0.4626450696620199</v>
      </c>
      <c r="E219" s="11">
        <f t="shared" si="17"/>
        <v>0.31247699445945343</v>
      </c>
      <c r="F219" s="11">
        <f t="shared" si="18"/>
        <v>-0.46326619554375725</v>
      </c>
      <c r="G219" s="13">
        <f t="shared" si="19"/>
        <v>-0.74921318683185412</v>
      </c>
    </row>
    <row r="220" spans="1:7" x14ac:dyDescent="0.2">
      <c r="A220" s="5">
        <f t="shared" si="20"/>
        <v>306</v>
      </c>
      <c r="B220" s="11">
        <f t="shared" si="14"/>
        <v>0.55818196601125003</v>
      </c>
      <c r="C220" s="12">
        <f t="shared" si="15"/>
        <v>0.32809112771703114</v>
      </c>
      <c r="D220" s="12">
        <f t="shared" si="16"/>
        <v>-0.45157869645672066</v>
      </c>
      <c r="E220" s="11">
        <f t="shared" si="17"/>
        <v>0.32845439898103385</v>
      </c>
      <c r="F220" s="11">
        <f t="shared" si="18"/>
        <v>-0.45207869645672066</v>
      </c>
      <c r="G220" s="13">
        <f t="shared" si="19"/>
        <v>-0.61803398874993309</v>
      </c>
    </row>
    <row r="221" spans="1:7" x14ac:dyDescent="0.2">
      <c r="A221" s="5">
        <f t="shared" si="20"/>
        <v>308</v>
      </c>
      <c r="B221" s="11">
        <f t="shared" si="14"/>
        <v>0.5583161562088006</v>
      </c>
      <c r="C221" s="12">
        <f t="shared" si="15"/>
        <v>0.34373374842966098</v>
      </c>
      <c r="D221" s="12">
        <f t="shared" si="16"/>
        <v>-0.43995913500490519</v>
      </c>
      <c r="E221" s="11">
        <f t="shared" si="17"/>
        <v>0.34403163241197793</v>
      </c>
      <c r="F221" s="11">
        <f t="shared" si="18"/>
        <v>-0.44034040911543609</v>
      </c>
      <c r="G221" s="13">
        <f t="shared" si="19"/>
        <v>-0.4838437911993676</v>
      </c>
    </row>
    <row r="222" spans="1:7" x14ac:dyDescent="0.2">
      <c r="A222" s="5">
        <f t="shared" si="20"/>
        <v>310</v>
      </c>
      <c r="B222" s="11">
        <f t="shared" si="14"/>
        <v>0.55845270364466615</v>
      </c>
      <c r="C222" s="12">
        <f t="shared" si="15"/>
        <v>0.35896647849874025</v>
      </c>
      <c r="D222" s="12">
        <f t="shared" si="16"/>
        <v>-0.42779959037176601</v>
      </c>
      <c r="E222" s="11">
        <f t="shared" si="17"/>
        <v>0.35918971629283813</v>
      </c>
      <c r="F222" s="11">
        <f t="shared" si="18"/>
        <v>-0.42806563481488497</v>
      </c>
      <c r="G222" s="13">
        <f t="shared" si="19"/>
        <v>-0.34729635533381487</v>
      </c>
    </row>
    <row r="223" spans="1:7" x14ac:dyDescent="0.2">
      <c r="A223" s="5">
        <f t="shared" si="20"/>
        <v>312</v>
      </c>
      <c r="B223" s="11">
        <f t="shared" si="14"/>
        <v>0.55859094307346469</v>
      </c>
      <c r="C223" s="12">
        <f t="shared" si="15"/>
        <v>0.37377029644531362</v>
      </c>
      <c r="D223" s="12">
        <f t="shared" si="16"/>
        <v>-0.41511396890358315</v>
      </c>
      <c r="E223" s="11">
        <f t="shared" si="17"/>
        <v>0.37391018283332972</v>
      </c>
      <c r="F223" s="11">
        <f t="shared" si="18"/>
        <v>-0.41526932847676806</v>
      </c>
      <c r="G223" s="13">
        <f t="shared" si="19"/>
        <v>-0.20905692653527819</v>
      </c>
    </row>
    <row r="224" spans="1:7" x14ac:dyDescent="0.2">
      <c r="A224" s="5">
        <f t="shared" si="20"/>
        <v>314</v>
      </c>
      <c r="B224" s="11">
        <f t="shared" si="14"/>
        <v>0.55873020100659498</v>
      </c>
      <c r="C224" s="12">
        <f t="shared" si="15"/>
        <v>0.38812661095746925</v>
      </c>
      <c r="D224" s="12">
        <f t="shared" si="16"/>
        <v>-0.40191687123525849</v>
      </c>
      <c r="E224" s="11">
        <f t="shared" si="17"/>
        <v>0.38817509741248762</v>
      </c>
      <c r="F224" s="11">
        <f t="shared" si="18"/>
        <v>-0.40196708042923823</v>
      </c>
      <c r="G224" s="13">
        <f t="shared" si="19"/>
        <v>-6.9798993404979193E-2</v>
      </c>
    </row>
    <row r="225" spans="1:7" x14ac:dyDescent="0.2">
      <c r="A225" s="5">
        <f t="shared" si="20"/>
        <v>316</v>
      </c>
      <c r="B225" s="11">
        <f t="shared" si="14"/>
        <v>0.55886979899340494</v>
      </c>
      <c r="C225" s="12">
        <f t="shared" si="15"/>
        <v>0.40201728962321787</v>
      </c>
      <c r="D225" s="12">
        <f t="shared" si="16"/>
        <v>-0.38822358386750622</v>
      </c>
      <c r="E225" s="11">
        <f t="shared" si="17"/>
        <v>0.40196708042923807</v>
      </c>
      <c r="F225" s="11">
        <f t="shared" si="18"/>
        <v>-0.38817509741248785</v>
      </c>
      <c r="G225" s="13">
        <f t="shared" si="19"/>
        <v>6.9798993404979193E-2</v>
      </c>
    </row>
    <row r="226" spans="1:7" x14ac:dyDescent="0.2">
      <c r="A226" s="5">
        <f t="shared" si="20"/>
        <v>318</v>
      </c>
      <c r="B226" s="11">
        <f t="shared" si="14"/>
        <v>0.55900905692653535</v>
      </c>
      <c r="C226" s="12">
        <f t="shared" si="15"/>
        <v>0.41542468804995286</v>
      </c>
      <c r="D226" s="12">
        <f t="shared" si="16"/>
        <v>-0.37405006922134604</v>
      </c>
      <c r="E226" s="11">
        <f t="shared" si="17"/>
        <v>0.4152693284767679</v>
      </c>
      <c r="F226" s="11">
        <f t="shared" si="18"/>
        <v>-0.37391018283332988</v>
      </c>
      <c r="G226" s="13">
        <f t="shared" si="19"/>
        <v>0.20905692653538921</v>
      </c>
    </row>
    <row r="227" spans="1:7" x14ac:dyDescent="0.2">
      <c r="A227" s="5">
        <f t="shared" si="20"/>
        <v>320</v>
      </c>
      <c r="B227" s="11">
        <f t="shared" si="14"/>
        <v>0.55914729635533378</v>
      </c>
      <c r="C227" s="12">
        <f t="shared" si="15"/>
        <v>0.42833167925800369</v>
      </c>
      <c r="D227" s="12">
        <f t="shared" si="16"/>
        <v>-0.35941295408693619</v>
      </c>
      <c r="E227" s="11">
        <f t="shared" si="17"/>
        <v>0.42806563481488474</v>
      </c>
      <c r="F227" s="11">
        <f t="shared" si="18"/>
        <v>-0.3591897162928383</v>
      </c>
      <c r="G227" s="13">
        <f t="shared" si="19"/>
        <v>0.34729635533381487</v>
      </c>
    </row>
    <row r="228" spans="1:7" x14ac:dyDescent="0.2">
      <c r="A228" s="5">
        <f t="shared" si="20"/>
        <v>322</v>
      </c>
      <c r="B228" s="11">
        <f t="shared" si="14"/>
        <v>0.55928384379119933</v>
      </c>
      <c r="C228" s="12">
        <f t="shared" si="15"/>
        <v>0.44072168322596716</v>
      </c>
      <c r="D228" s="12">
        <f t="shared" si="16"/>
        <v>-0.34432951639429471</v>
      </c>
      <c r="E228" s="11">
        <f t="shared" si="17"/>
        <v>0.44034040911543626</v>
      </c>
      <c r="F228" s="11">
        <f t="shared" si="18"/>
        <v>-0.34403163241197776</v>
      </c>
      <c r="G228" s="13">
        <f t="shared" si="19"/>
        <v>0.4838437911993676</v>
      </c>
    </row>
    <row r="229" spans="1:7" x14ac:dyDescent="0.2">
      <c r="A229" s="5">
        <f t="shared" si="20"/>
        <v>324</v>
      </c>
      <c r="B229" s="11">
        <f t="shared" si="14"/>
        <v>0.55941803398874979</v>
      </c>
      <c r="C229" s="12">
        <f t="shared" si="15"/>
        <v>0.4525786964567205</v>
      </c>
      <c r="D229" s="12">
        <f t="shared" si="16"/>
        <v>-0.32881767024503672</v>
      </c>
      <c r="E229" s="11">
        <f t="shared" si="17"/>
        <v>0.45207869645672055</v>
      </c>
      <c r="F229" s="11">
        <f t="shared" si="18"/>
        <v>-0.32845439898103407</v>
      </c>
      <c r="G229" s="13">
        <f t="shared" si="19"/>
        <v>0.61803398874982207</v>
      </c>
    </row>
    <row r="230" spans="1:7" x14ac:dyDescent="0.2">
      <c r="A230" s="5">
        <f t="shared" si="20"/>
        <v>326</v>
      </c>
      <c r="B230" s="11">
        <f t="shared" si="14"/>
        <v>0.55954921318683182</v>
      </c>
      <c r="C230" s="12">
        <f t="shared" si="15"/>
        <v>0.46388732142549466</v>
      </c>
      <c r="D230" s="12">
        <f t="shared" si="16"/>
        <v>-0.31289594915671626</v>
      </c>
      <c r="E230" s="11">
        <f t="shared" si="17"/>
        <v>0.46326619554375736</v>
      </c>
      <c r="F230" s="11">
        <f t="shared" si="18"/>
        <v>-0.31247699445945315</v>
      </c>
      <c r="G230" s="13">
        <f t="shared" si="19"/>
        <v>0.74921318683185412</v>
      </c>
    </row>
    <row r="231" spans="1:7" x14ac:dyDescent="0.2">
      <c r="A231" s="5">
        <f t="shared" si="20"/>
        <v>328</v>
      </c>
      <c r="B231" s="11">
        <f t="shared" si="14"/>
        <v>0.55967674229357811</v>
      </c>
      <c r="C231" s="12">
        <f t="shared" si="15"/>
        <v>0.47463279576509954</v>
      </c>
      <c r="D231" s="12">
        <f t="shared" si="16"/>
        <v>-0.29658348748465002</v>
      </c>
      <c r="E231" s="11">
        <f t="shared" si="17"/>
        <v>0.47388927613221077</v>
      </c>
      <c r="F231" s="11">
        <f t="shared" si="18"/>
        <v>-0.29611888485351495</v>
      </c>
      <c r="G231" s="13">
        <f t="shared" si="19"/>
        <v>0.8767422935781477</v>
      </c>
    </row>
    <row r="232" spans="1:7" x14ac:dyDescent="0.2">
      <c r="A232" s="5">
        <f t="shared" si="20"/>
        <v>330</v>
      </c>
      <c r="B232" s="11">
        <f t="shared" si="14"/>
        <v>0.55979999999999996</v>
      </c>
      <c r="C232" s="12">
        <f t="shared" si="15"/>
        <v>0.48480102103852857</v>
      </c>
      <c r="D232" s="12">
        <f t="shared" si="16"/>
        <v>-0.2799000000000002</v>
      </c>
      <c r="E232" s="11">
        <f t="shared" si="17"/>
        <v>0.48393499563474413</v>
      </c>
      <c r="F232" s="11">
        <f t="shared" si="18"/>
        <v>-0.2794000000000002</v>
      </c>
      <c r="G232" s="13">
        <f t="shared" si="19"/>
        <v>1.0000000000001119</v>
      </c>
    </row>
    <row r="233" spans="1:7" x14ac:dyDescent="0.2">
      <c r="A233" s="5">
        <f t="shared" si="20"/>
        <v>332</v>
      </c>
      <c r="B233" s="11">
        <f t="shared" si="14"/>
        <v>0.55991838580694153</v>
      </c>
      <c r="C233" s="12">
        <f t="shared" si="15"/>
        <v>0.49437859094569497</v>
      </c>
      <c r="D233" s="12">
        <f t="shared" si="16"/>
        <v>-0.26286575961733816</v>
      </c>
      <c r="E233" s="11">
        <f t="shared" si="17"/>
        <v>0.49339111488956833</v>
      </c>
      <c r="F233" s="11">
        <f t="shared" si="18"/>
        <v>-0.26234070928475578</v>
      </c>
      <c r="G233" s="13">
        <f t="shared" si="19"/>
        <v>1.1183858069415686</v>
      </c>
    </row>
    <row r="234" spans="1:7" x14ac:dyDescent="0.2">
      <c r="A234" s="5">
        <f t="shared" si="20"/>
        <v>334</v>
      </c>
      <c r="B234" s="11">
        <f t="shared" si="14"/>
        <v>0.56003132295065117</v>
      </c>
      <c r="C234" s="12">
        <f t="shared" si="15"/>
        <v>0.50335281880909122</v>
      </c>
      <c r="D234" s="12">
        <f t="shared" si="16"/>
        <v>-0.24550157327968133</v>
      </c>
      <c r="E234" s="11">
        <f t="shared" si="17"/>
        <v>0.50224611307197442</v>
      </c>
      <c r="F234" s="11">
        <f t="shared" si="18"/>
        <v>-0.24496179682573666</v>
      </c>
      <c r="G234" s="13">
        <f t="shared" si="19"/>
        <v>1.2313229506512036</v>
      </c>
    </row>
    <row r="235" spans="1:7" x14ac:dyDescent="0.2">
      <c r="A235" s="5">
        <f t="shared" si="20"/>
        <v>336</v>
      </c>
      <c r="B235" s="11">
        <f t="shared" si="14"/>
        <v>0.5601382612127177</v>
      </c>
      <c r="C235" s="12">
        <f t="shared" si="15"/>
        <v>0.51171176418270292</v>
      </c>
      <c r="D235" s="12">
        <f t="shared" si="16"/>
        <v>-0.22782875602397648</v>
      </c>
      <c r="E235" s="11">
        <f t="shared" si="17"/>
        <v>0.51048920173068535</v>
      </c>
      <c r="F235" s="11">
        <f t="shared" si="18"/>
        <v>-0.22728443615075711</v>
      </c>
      <c r="G235" s="13">
        <f t="shared" si="19"/>
        <v>1.3382612127177396</v>
      </c>
    </row>
    <row r="236" spans="1:7" x14ac:dyDescent="0.2">
      <c r="A236" s="5">
        <f t="shared" si="20"/>
        <v>338</v>
      </c>
      <c r="B236" s="11">
        <f t="shared" si="14"/>
        <v>0.5602386796006773</v>
      </c>
      <c r="C236" s="12">
        <f t="shared" si="15"/>
        <v>0.51944425842956332</v>
      </c>
      <c r="D236" s="12">
        <f t="shared" si="16"/>
        <v>-0.20986910326503852</v>
      </c>
      <c r="E236" s="11">
        <f t="shared" si="17"/>
        <v>0.51811033793192074</v>
      </c>
      <c r="F236" s="11">
        <f t="shared" si="18"/>
        <v>-0.20933016440081181</v>
      </c>
      <c r="G236" s="13">
        <f t="shared" si="19"/>
        <v>1.4386796006773395</v>
      </c>
    </row>
    <row r="237" spans="1:7" x14ac:dyDescent="0.2">
      <c r="A237" s="5">
        <f t="shared" si="20"/>
        <v>340</v>
      </c>
      <c r="B237" s="11">
        <f t="shared" si="14"/>
        <v>0.56033208888623798</v>
      </c>
      <c r="C237" s="12">
        <f t="shared" si="15"/>
        <v>0.5265399291159516</v>
      </c>
      <c r="D237" s="12">
        <f t="shared" si="16"/>
        <v>-0.19164486135084238</v>
      </c>
      <c r="E237" s="11">
        <f t="shared" si="17"/>
        <v>0.52510023649516557</v>
      </c>
      <c r="F237" s="11">
        <f t="shared" si="18"/>
        <v>-0.1911208560903836</v>
      </c>
      <c r="G237" s="13">
        <f t="shared" si="19"/>
        <v>1.5320888862380144</v>
      </c>
    </row>
    <row r="238" spans="1:7" x14ac:dyDescent="0.2">
      <c r="A238" s="5">
        <f t="shared" si="20"/>
        <v>342</v>
      </c>
      <c r="B238" s="11">
        <f t="shared" si="14"/>
        <v>0.5604180339887499</v>
      </c>
      <c r="C238" s="12">
        <f t="shared" si="15"/>
        <v>0.5329892230743194</v>
      </c>
      <c r="D238" s="12">
        <f t="shared" si="16"/>
        <v>-0.17317869645672074</v>
      </c>
      <c r="E238" s="11">
        <f t="shared" si="17"/>
        <v>0.53145038130573174</v>
      </c>
      <c r="F238" s="11">
        <f t="shared" si="18"/>
        <v>-0.17267869645672071</v>
      </c>
      <c r="G238" s="13">
        <f t="shared" si="19"/>
        <v>1.618033988749934</v>
      </c>
    </row>
    <row r="239" spans="1:7" x14ac:dyDescent="0.2">
      <c r="A239" s="5">
        <f t="shared" si="20"/>
        <v>344</v>
      </c>
      <c r="B239" s="11">
        <f t="shared" si="14"/>
        <v>0.56049609619231289</v>
      </c>
      <c r="C239" s="12">
        <f t="shared" si="15"/>
        <v>0.53878342799262979</v>
      </c>
      <c r="D239" s="12">
        <f t="shared" si="16"/>
        <v>-0.15449366190019942</v>
      </c>
      <c r="E239" s="11">
        <f t="shared" si="17"/>
        <v>0.53715303569033257</v>
      </c>
      <c r="F239" s="11">
        <f t="shared" si="18"/>
        <v>-0.15402615443053899</v>
      </c>
      <c r="G239" s="13">
        <f t="shared" si="19"/>
        <v>1.6960961923129236</v>
      </c>
    </row>
    <row r="240" spans="1:7" x14ac:dyDescent="0.2">
      <c r="A240" s="5">
        <f t="shared" si="20"/>
        <v>346</v>
      </c>
      <c r="B240" s="11">
        <f t="shared" si="14"/>
        <v>0.56056589518571787</v>
      </c>
      <c r="C240" s="12">
        <f t="shared" si="15"/>
        <v>0.54391469239478019</v>
      </c>
      <c r="D240" s="12">
        <f t="shared" si="16"/>
        <v>-0.13561316397185361</v>
      </c>
      <c r="E240" s="11">
        <f t="shared" si="17"/>
        <v>0.54220125184302681</v>
      </c>
      <c r="F240" s="11">
        <f t="shared" si="18"/>
        <v>-0.13518595526109439</v>
      </c>
      <c r="G240" s="13">
        <f t="shared" si="19"/>
        <v>1.7658951857179028</v>
      </c>
    </row>
    <row r="241" spans="1:7" x14ac:dyDescent="0.2">
      <c r="A241" s="5">
        <f t="shared" si="20"/>
        <v>348</v>
      </c>
      <c r="B241" s="11">
        <f t="shared" si="14"/>
        <v>0.56062709091528518</v>
      </c>
      <c r="C241" s="12">
        <f t="shared" si="15"/>
        <v>0.54837604388515926</v>
      </c>
      <c r="D241" s="12">
        <f t="shared" si="16"/>
        <v>-0.11656092639043893</v>
      </c>
      <c r="E241" s="11">
        <f t="shared" si="17"/>
        <v>0.54658887929005051</v>
      </c>
      <c r="F241" s="11">
        <f t="shared" si="18"/>
        <v>-0.11618105282896421</v>
      </c>
      <c r="G241" s="13">
        <f t="shared" si="19"/>
        <v>1.8270909152852122</v>
      </c>
    </row>
    <row r="242" spans="1:7" x14ac:dyDescent="0.2">
      <c r="A242" s="5">
        <f t="shared" si="20"/>
        <v>350</v>
      </c>
      <c r="B242" s="11">
        <f t="shared" si="14"/>
        <v>0.56067938524157179</v>
      </c>
      <c r="C242" s="12">
        <f t="shared" si="15"/>
        <v>0.55216140554001847</v>
      </c>
      <c r="D242" s="12">
        <f t="shared" si="16"/>
        <v>-9.736095350261377E-2</v>
      </c>
      <c r="E242" s="11">
        <f t="shared" si="17"/>
        <v>0.55031057238322179</v>
      </c>
      <c r="F242" s="11">
        <f t="shared" si="18"/>
        <v>-9.7034601680280691E-2</v>
      </c>
      <c r="G242" s="13">
        <f t="shared" si="19"/>
        <v>1.8793852415718293</v>
      </c>
    </row>
    <row r="243" spans="1:7" x14ac:dyDescent="0.2">
      <c r="A243" s="5">
        <f t="shared" si="20"/>
        <v>352</v>
      </c>
      <c r="B243" s="11">
        <f t="shared" si="14"/>
        <v>0.56072252339187667</v>
      </c>
      <c r="C243" s="12">
        <f t="shared" si="15"/>
        <v>0.55526561033917365</v>
      </c>
      <c r="D243" s="12">
        <f t="shared" si="16"/>
        <v>-7.8037492358600552E-2</v>
      </c>
      <c r="E243" s="11">
        <f t="shared" si="17"/>
        <v>0.55336179681278941</v>
      </c>
      <c r="F243" s="11">
        <f t="shared" si="18"/>
        <v>-7.7769928816484812E-2</v>
      </c>
      <c r="G243" s="13">
        <f t="shared" si="19"/>
        <v>1.9225233918767071</v>
      </c>
    </row>
    <row r="244" spans="1:7" x14ac:dyDescent="0.2">
      <c r="A244" s="5">
        <f t="shared" si="20"/>
        <v>354</v>
      </c>
      <c r="B244" s="11">
        <f t="shared" si="14"/>
        <v>0.56075629520146753</v>
      </c>
      <c r="C244" s="12">
        <f t="shared" si="15"/>
        <v>0.55768441354345444</v>
      </c>
      <c r="D244" s="12">
        <f t="shared" si="16"/>
        <v>-5.8614993805072013E-2</v>
      </c>
      <c r="E244" s="11">
        <f t="shared" si="17"/>
        <v>0.55573883513179112</v>
      </c>
      <c r="F244" s="11">
        <f t="shared" si="18"/>
        <v>-5.8410505273964727E-2</v>
      </c>
      <c r="G244" s="13">
        <f t="shared" si="19"/>
        <v>1.9562952014675616</v>
      </c>
    </row>
    <row r="245" spans="1:7" x14ac:dyDescent="0.2">
      <c r="A245" s="5">
        <f t="shared" si="20"/>
        <v>356</v>
      </c>
      <c r="B245" s="11">
        <f t="shared" si="14"/>
        <v>0.56078053613748313</v>
      </c>
      <c r="C245" s="12">
        <f t="shared" si="15"/>
        <v>0.55941450293618333</v>
      </c>
      <c r="D245" s="12">
        <f t="shared" si="16"/>
        <v>-3.9118072745291041E-2</v>
      </c>
      <c r="E245" s="11">
        <f t="shared" si="17"/>
        <v>0.55743879128518969</v>
      </c>
      <c r="F245" s="11">
        <f t="shared" si="18"/>
        <v>-3.8979917528217403E-2</v>
      </c>
      <c r="G245" s="13">
        <f t="shared" si="19"/>
        <v>1.9805361374831687</v>
      </c>
    </row>
    <row r="246" spans="1:7" x14ac:dyDescent="0.2">
      <c r="A246" s="5">
        <f t="shared" si="20"/>
        <v>358</v>
      </c>
      <c r="B246" s="11">
        <f t="shared" si="14"/>
        <v>0.56079512810051968</v>
      </c>
      <c r="C246" s="12">
        <f t="shared" si="15"/>
        <v>0.56045350686065809</v>
      </c>
      <c r="D246" s="12">
        <f t="shared" si="16"/>
        <v>-1.9571467723922615E-2</v>
      </c>
      <c r="E246" s="11">
        <f t="shared" si="17"/>
        <v>0.55845959413827062</v>
      </c>
      <c r="F246" s="11">
        <f t="shared" si="18"/>
        <v>-1.9501838757357459E-2</v>
      </c>
      <c r="G246" s="13">
        <f t="shared" si="19"/>
        <v>1.9951281005197163</v>
      </c>
    </row>
    <row r="247" spans="1:7" x14ac:dyDescent="0.2">
      <c r="A247" s="5">
        <f t="shared" si="20"/>
        <v>360</v>
      </c>
      <c r="B247" s="11">
        <f t="shared" si="14"/>
        <v>0.56079999999999997</v>
      </c>
      <c r="C247" s="12">
        <f t="shared" si="15"/>
        <v>0.56079999999999997</v>
      </c>
      <c r="D247" s="12">
        <f t="shared" si="16"/>
        <v>-1.3741265070255081E-16</v>
      </c>
      <c r="E247" s="11">
        <f t="shared" si="17"/>
        <v>0.55879999999999996</v>
      </c>
      <c r="F247" s="11">
        <f t="shared" si="18"/>
        <v>-1.3692259132058736E-16</v>
      </c>
      <c r="G247" s="13">
        <f t="shared" si="19"/>
        <v>2.0000000000000018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C65:D65"/>
    <mergeCell ref="E65:F65"/>
    <mergeCell ref="G65:H65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37" zoomScale="93" zoomScaleNormal="93" workbookViewId="0">
      <selection activeCell="B31" sqref="B31"/>
    </sheetView>
  </sheetViews>
  <sheetFormatPr defaultRowHeight="12.75" x14ac:dyDescent="0.2"/>
  <cols>
    <col min="1" max="1" width="32.85546875" customWidth="1"/>
    <col min="2" max="2" width="10" bestFit="1" customWidth="1"/>
    <col min="7" max="7" width="20.5703125" bestFit="1" customWidth="1"/>
  </cols>
  <sheetData>
    <row r="1" spans="1:4" x14ac:dyDescent="0.2">
      <c r="A1" t="s">
        <v>33</v>
      </c>
    </row>
    <row r="2" spans="1:4" x14ac:dyDescent="0.2">
      <c r="A2" s="1" t="s">
        <v>21</v>
      </c>
    </row>
    <row r="5" spans="1:4" ht="14.25" x14ac:dyDescent="0.25">
      <c r="A5" t="s">
        <v>20</v>
      </c>
      <c r="B5" s="8">
        <v>44</v>
      </c>
      <c r="C5" t="s">
        <v>18</v>
      </c>
    </row>
    <row r="6" spans="1:4" x14ac:dyDescent="0.2">
      <c r="B6">
        <f>B5*0.0254</f>
        <v>1.1175999999999999</v>
      </c>
      <c r="C6" t="s">
        <v>19</v>
      </c>
    </row>
    <row r="7" spans="1:4" x14ac:dyDescent="0.2">
      <c r="B7">
        <f>B6*1000</f>
        <v>1117.5999999999999</v>
      </c>
      <c r="C7" t="s">
        <v>31</v>
      </c>
    </row>
    <row r="9" spans="1:4" x14ac:dyDescent="0.2">
      <c r="A9" s="1" t="s">
        <v>51</v>
      </c>
      <c r="D9" t="s">
        <v>46</v>
      </c>
    </row>
    <row r="11" spans="1:4" x14ac:dyDescent="0.2">
      <c r="A11" s="28" t="s">
        <v>64</v>
      </c>
    </row>
    <row r="12" spans="1:4" x14ac:dyDescent="0.2">
      <c r="A12" t="s">
        <v>49</v>
      </c>
      <c r="B12" s="20">
        <f>B7*0.015</f>
        <v>16.763999999999999</v>
      </c>
      <c r="C12" t="s">
        <v>31</v>
      </c>
    </row>
    <row r="13" spans="1:4" x14ac:dyDescent="0.2">
      <c r="A13" t="s">
        <v>50</v>
      </c>
      <c r="B13" s="21">
        <v>15</v>
      </c>
      <c r="C13" t="s">
        <v>31</v>
      </c>
    </row>
    <row r="14" spans="1:4" x14ac:dyDescent="0.2">
      <c r="A14" t="s">
        <v>48</v>
      </c>
      <c r="B14" s="22">
        <f>MIN(B12,B13)</f>
        <v>15</v>
      </c>
      <c r="C14" t="s">
        <v>31</v>
      </c>
    </row>
    <row r="16" spans="1:4" x14ac:dyDescent="0.2">
      <c r="A16" s="28" t="s">
        <v>47</v>
      </c>
    </row>
    <row r="17" spans="1:12" x14ac:dyDescent="0.2">
      <c r="A17" t="s">
        <v>49</v>
      </c>
      <c r="B17" s="30">
        <v>6</v>
      </c>
      <c r="C17" t="s">
        <v>31</v>
      </c>
      <c r="L17" s="1"/>
    </row>
    <row r="18" spans="1:12" x14ac:dyDescent="0.2">
      <c r="A18" t="s">
        <v>50</v>
      </c>
      <c r="B18" s="21">
        <v>13</v>
      </c>
      <c r="C18" t="s">
        <v>31</v>
      </c>
    </row>
    <row r="19" spans="1:12" x14ac:dyDescent="0.2">
      <c r="A19" t="s">
        <v>48</v>
      </c>
      <c r="B19" s="22">
        <f>MIN(B17,B18)</f>
        <v>6</v>
      </c>
      <c r="C19" t="s">
        <v>31</v>
      </c>
    </row>
    <row r="20" spans="1:12" x14ac:dyDescent="0.2">
      <c r="B20" s="17"/>
    </row>
    <row r="21" spans="1:12" x14ac:dyDescent="0.2">
      <c r="A21" s="1" t="s">
        <v>52</v>
      </c>
      <c r="B21" s="17"/>
    </row>
    <row r="22" spans="1:12" x14ac:dyDescent="0.2">
      <c r="B22" s="17"/>
    </row>
    <row r="23" spans="1:12" x14ac:dyDescent="0.2">
      <c r="A23" t="s">
        <v>45</v>
      </c>
      <c r="B23" s="17">
        <v>0.625</v>
      </c>
      <c r="C23" t="s">
        <v>18</v>
      </c>
    </row>
    <row r="24" spans="1:12" x14ac:dyDescent="0.2">
      <c r="A24" t="s">
        <v>57</v>
      </c>
      <c r="B24" s="27">
        <f>B23</f>
        <v>0.625</v>
      </c>
      <c r="C24" t="s">
        <v>18</v>
      </c>
    </row>
    <row r="25" spans="1:12" x14ac:dyDescent="0.2">
      <c r="A25" t="s">
        <v>56</v>
      </c>
      <c r="B25" s="17">
        <f>B5/B24</f>
        <v>70.400000000000006</v>
      </c>
      <c r="C25" t="s">
        <v>58</v>
      </c>
    </row>
    <row r="26" spans="1:12" x14ac:dyDescent="0.2">
      <c r="B26" s="17"/>
    </row>
    <row r="27" spans="1:12" x14ac:dyDescent="0.2">
      <c r="A27" s="28" t="s">
        <v>47</v>
      </c>
    </row>
    <row r="28" spans="1:12" x14ac:dyDescent="0.2">
      <c r="A28" t="s">
        <v>49</v>
      </c>
      <c r="B28" s="13">
        <f>B7*0.0075</f>
        <v>8.3819999999999997</v>
      </c>
      <c r="C28" t="s">
        <v>31</v>
      </c>
    </row>
    <row r="29" spans="1:12" x14ac:dyDescent="0.2">
      <c r="A29" t="s">
        <v>50</v>
      </c>
      <c r="B29" s="25">
        <v>8</v>
      </c>
      <c r="C29" t="s">
        <v>31</v>
      </c>
    </row>
    <row r="30" spans="1:12" x14ac:dyDescent="0.2">
      <c r="A30" t="s">
        <v>48</v>
      </c>
      <c r="B30" s="26">
        <f>MIN(B28,B29)</f>
        <v>8</v>
      </c>
      <c r="C30" t="s">
        <v>31</v>
      </c>
      <c r="D30" t="s">
        <v>65</v>
      </c>
    </row>
    <row r="32" spans="1:12" x14ac:dyDescent="0.2">
      <c r="A32" s="1" t="s">
        <v>66</v>
      </c>
    </row>
    <row r="33" spans="1:2" x14ac:dyDescent="0.2">
      <c r="A33" t="s">
        <v>23</v>
      </c>
      <c r="B33" s="10">
        <f>B19/B7</f>
        <v>5.3686471009305658E-3</v>
      </c>
    </row>
    <row r="34" spans="1:2" x14ac:dyDescent="0.2">
      <c r="A34" t="s">
        <v>22</v>
      </c>
      <c r="B34" s="10">
        <f>B33/2</f>
        <v>2.6843235504652829E-3</v>
      </c>
    </row>
    <row r="35" spans="1:2" x14ac:dyDescent="0.2">
      <c r="B35" s="10"/>
    </row>
    <row r="36" spans="1:2" x14ac:dyDescent="0.2">
      <c r="A36" t="s">
        <v>37</v>
      </c>
      <c r="B36" s="10"/>
    </row>
    <row r="37" spans="1:2" x14ac:dyDescent="0.2">
      <c r="B37" s="10"/>
    </row>
    <row r="38" spans="1:2" x14ac:dyDescent="0.2">
      <c r="B38" s="10"/>
    </row>
    <row r="39" spans="1:2" x14ac:dyDescent="0.2">
      <c r="B39" s="10"/>
    </row>
    <row r="40" spans="1:2" x14ac:dyDescent="0.2">
      <c r="B40" s="10"/>
    </row>
    <row r="41" spans="1:2" x14ac:dyDescent="0.2">
      <c r="B41" s="10"/>
    </row>
    <row r="42" spans="1:2" x14ac:dyDescent="0.2">
      <c r="B42" s="10"/>
    </row>
    <row r="43" spans="1:2" x14ac:dyDescent="0.2">
      <c r="B43" s="10"/>
    </row>
    <row r="44" spans="1:2" x14ac:dyDescent="0.2">
      <c r="B44" s="10"/>
    </row>
    <row r="45" spans="1:2" x14ac:dyDescent="0.2">
      <c r="B45" s="10"/>
    </row>
    <row r="46" spans="1:2" x14ac:dyDescent="0.2">
      <c r="B46" s="10"/>
    </row>
    <row r="47" spans="1:2" x14ac:dyDescent="0.2">
      <c r="B47" s="10"/>
    </row>
    <row r="48" spans="1:2" x14ac:dyDescent="0.2">
      <c r="B48" s="10"/>
    </row>
    <row r="49" spans="1:7" x14ac:dyDescent="0.2">
      <c r="B49" s="10"/>
    </row>
    <row r="50" spans="1:7" x14ac:dyDescent="0.2">
      <c r="A50" s="1" t="s">
        <v>59</v>
      </c>
      <c r="B50" s="10"/>
    </row>
    <row r="51" spans="1:7" x14ac:dyDescent="0.2">
      <c r="A51" s="5" t="s">
        <v>38</v>
      </c>
      <c r="B51" s="29">
        <f>MAX(C67:C247)</f>
        <v>0.56029999999999991</v>
      </c>
      <c r="C51" t="s">
        <v>19</v>
      </c>
      <c r="D51" s="18" t="s">
        <v>43</v>
      </c>
      <c r="G51" s="23"/>
    </row>
    <row r="52" spans="1:7" x14ac:dyDescent="0.2">
      <c r="A52" s="5" t="s">
        <v>39</v>
      </c>
      <c r="B52" s="29">
        <f>MAX(D67:D247)</f>
        <v>0.55729999999999991</v>
      </c>
      <c r="C52" t="s">
        <v>19</v>
      </c>
      <c r="D52" s="18" t="s">
        <v>44</v>
      </c>
      <c r="G52" s="23"/>
    </row>
    <row r="53" spans="1:7" x14ac:dyDescent="0.2">
      <c r="A53" s="5"/>
      <c r="B53" s="15"/>
      <c r="D53" s="18"/>
    </row>
    <row r="54" spans="1:7" x14ac:dyDescent="0.2">
      <c r="A54" s="5"/>
      <c r="B54" s="15"/>
      <c r="D54" s="18"/>
    </row>
    <row r="55" spans="1:7" x14ac:dyDescent="0.2">
      <c r="A55" s="5"/>
      <c r="B55" s="15"/>
      <c r="D55" s="18"/>
    </row>
    <row r="56" spans="1:7" x14ac:dyDescent="0.2">
      <c r="A56" s="5"/>
      <c r="B56" s="15"/>
      <c r="D56" s="18"/>
    </row>
    <row r="57" spans="1:7" x14ac:dyDescent="0.2">
      <c r="A57" s="5"/>
      <c r="B57" s="15"/>
      <c r="D57" s="18"/>
    </row>
    <row r="58" spans="1:7" x14ac:dyDescent="0.2">
      <c r="A58" s="5"/>
      <c r="B58" s="15"/>
      <c r="D58" s="18"/>
    </row>
    <row r="59" spans="1:7" x14ac:dyDescent="0.2">
      <c r="A59" s="5"/>
      <c r="B59" s="15"/>
      <c r="D59" s="18"/>
    </row>
    <row r="60" spans="1:7" x14ac:dyDescent="0.2">
      <c r="A60" s="16" t="s">
        <v>41</v>
      </c>
      <c r="B60" s="15"/>
    </row>
    <row r="61" spans="1:7" x14ac:dyDescent="0.2">
      <c r="A61" s="5" t="s">
        <v>28</v>
      </c>
      <c r="B61" s="24">
        <f>PI()*B51*B52</f>
        <v>0.98097861094928474</v>
      </c>
      <c r="C61" s="5" t="s">
        <v>42</v>
      </c>
    </row>
    <row r="62" spans="1:7" x14ac:dyDescent="0.2">
      <c r="A62" s="5" t="s">
        <v>29</v>
      </c>
      <c r="B62" s="12">
        <f>PI()*(B6/2)^2</f>
        <v>0.98098567953275539</v>
      </c>
      <c r="C62" s="5" t="s">
        <v>42</v>
      </c>
    </row>
    <row r="64" spans="1:7" x14ac:dyDescent="0.2">
      <c r="A64" s="1" t="s">
        <v>40</v>
      </c>
      <c r="B64" s="10"/>
    </row>
    <row r="65" spans="1:9" x14ac:dyDescent="0.2">
      <c r="C65" s="54" t="s">
        <v>35</v>
      </c>
      <c r="D65" s="54"/>
      <c r="E65" s="54" t="s">
        <v>36</v>
      </c>
      <c r="F65" s="54"/>
      <c r="G65" s="54" t="s">
        <v>32</v>
      </c>
      <c r="H65" s="54"/>
    </row>
    <row r="66" spans="1:9" x14ac:dyDescent="0.2">
      <c r="A66" s="32" t="s">
        <v>25</v>
      </c>
      <c r="B66" s="32" t="s">
        <v>24</v>
      </c>
      <c r="C66" s="5" t="s">
        <v>26</v>
      </c>
      <c r="D66" s="5" t="s">
        <v>27</v>
      </c>
      <c r="E66" s="5" t="s">
        <v>26</v>
      </c>
      <c r="F66" s="5" t="s">
        <v>27</v>
      </c>
    </row>
    <row r="67" spans="1:9" x14ac:dyDescent="0.2">
      <c r="A67" s="5">
        <v>0</v>
      </c>
      <c r="B67" s="11">
        <f t="shared" ref="B67:B130" si="0">$B$6/2*(1+$B$34*COS(RADIANS(2*A67)))</f>
        <v>0.56029999999999991</v>
      </c>
      <c r="C67" s="12">
        <f>B67*COS(RADIANS(A67))</f>
        <v>0.56029999999999991</v>
      </c>
      <c r="D67" s="12">
        <f>B67*SIN(RADIANS(A67))</f>
        <v>0</v>
      </c>
      <c r="E67" s="11">
        <f>$B$6/2*COS(RADIANS(A67))</f>
        <v>0.55879999999999996</v>
      </c>
      <c r="F67" s="11">
        <f>$B$6/2*SIN(RADIANS(A67))</f>
        <v>0</v>
      </c>
      <c r="G67" s="13">
        <f>(SQRT(SUMSQ(C67,D67))-SQRT(SUMSQ(E67,F67)))*1000</f>
        <v>1.4999999999999458</v>
      </c>
      <c r="H67" s="14">
        <f>MAX(G67:G247)</f>
        <v>1.4999999999999458</v>
      </c>
      <c r="I67" s="7" t="s">
        <v>34</v>
      </c>
    </row>
    <row r="68" spans="1:9" x14ac:dyDescent="0.2">
      <c r="A68" s="5">
        <f>A67+2</f>
        <v>2</v>
      </c>
      <c r="B68" s="11">
        <f t="shared" si="0"/>
        <v>0.5602963460753897</v>
      </c>
      <c r="C68" s="12">
        <f t="shared" ref="C68:C131" si="1">B68*COS(RADIANS(A68))</f>
        <v>0.5599550286800612</v>
      </c>
      <c r="D68" s="12">
        <f t="shared" ref="D68:D131" si="2">B68*SIN(RADIANS(A68))</f>
        <v>1.9554060482281404E-2</v>
      </c>
      <c r="E68" s="11">
        <f t="shared" ref="E68:E131" si="3">$B$6/2*COS(RADIANS(A68))</f>
        <v>0.55845959413827062</v>
      </c>
      <c r="F68" s="11">
        <f t="shared" ref="F68:F131" si="4">$B$6/2*SIN(RADIANS(A68))</f>
        <v>1.9501838757357542E-2</v>
      </c>
      <c r="G68" s="13">
        <f t="shared" ref="G68:G131" si="5">(SQRT(SUMSQ(C68,D68))-SQRT(SUMSQ(E68,F68)))*1000</f>
        <v>1.4963460753897317</v>
      </c>
      <c r="H68" s="14">
        <f>MIN(G67:G247)</f>
        <v>-1.5000000000000568</v>
      </c>
      <c r="I68" s="7" t="s">
        <v>34</v>
      </c>
    </row>
    <row r="69" spans="1:9" x14ac:dyDescent="0.2">
      <c r="A69" s="5">
        <f t="shared" ref="A69:A132" si="6">A68+2</f>
        <v>4</v>
      </c>
      <c r="B69" s="11">
        <f t="shared" si="0"/>
        <v>0.56028540210311228</v>
      </c>
      <c r="C69" s="12">
        <f t="shared" si="1"/>
        <v>0.55892057502343495</v>
      </c>
      <c r="D69" s="12">
        <f t="shared" si="2"/>
        <v>3.9083533941022437E-2</v>
      </c>
      <c r="E69" s="11">
        <f t="shared" si="3"/>
        <v>0.55743879128518969</v>
      </c>
      <c r="F69" s="11">
        <f t="shared" si="4"/>
        <v>3.8979917528217216E-2</v>
      </c>
      <c r="G69" s="13">
        <f t="shared" si="5"/>
        <v>1.485402103112432</v>
      </c>
      <c r="H69" s="14">
        <f>(H67-H68)*2</f>
        <v>6.0000000000000053</v>
      </c>
      <c r="I69" s="7" t="s">
        <v>34</v>
      </c>
    </row>
    <row r="70" spans="1:9" x14ac:dyDescent="0.2">
      <c r="A70" s="5">
        <f t="shared" si="6"/>
        <v>6</v>
      </c>
      <c r="B70" s="11">
        <f t="shared" si="0"/>
        <v>0.56026722140110075</v>
      </c>
      <c r="C70" s="12">
        <f t="shared" si="1"/>
        <v>0.55719801894053878</v>
      </c>
      <c r="D70" s="12">
        <f t="shared" si="2"/>
        <v>5.8563871672295237E-2</v>
      </c>
      <c r="E70" s="11">
        <f t="shared" si="3"/>
        <v>0.55573883513179112</v>
      </c>
      <c r="F70" s="11">
        <f t="shared" si="4"/>
        <v>5.8410505273964755E-2</v>
      </c>
      <c r="G70" s="13">
        <f t="shared" si="5"/>
        <v>1.4672214011007823</v>
      </c>
    </row>
    <row r="71" spans="1:9" x14ac:dyDescent="0.2">
      <c r="A71" s="5">
        <f t="shared" si="6"/>
        <v>8</v>
      </c>
      <c r="B71" s="11">
        <f t="shared" si="0"/>
        <v>0.56024189254390744</v>
      </c>
      <c r="C71" s="12">
        <f t="shared" si="1"/>
        <v>0.55478965695757765</v>
      </c>
      <c r="D71" s="12">
        <f t="shared" si="2"/>
        <v>7.797060147307136E-2</v>
      </c>
      <c r="E71" s="11">
        <f t="shared" si="3"/>
        <v>0.55336179681278952</v>
      </c>
      <c r="F71" s="11">
        <f t="shared" si="4"/>
        <v>7.7769928816484563E-2</v>
      </c>
      <c r="G71" s="13">
        <f t="shared" si="5"/>
        <v>1.4418925439075858</v>
      </c>
    </row>
    <row r="72" spans="1:9" x14ac:dyDescent="0.2">
      <c r="A72" s="5">
        <f t="shared" si="6"/>
        <v>10</v>
      </c>
      <c r="B72" s="11">
        <f t="shared" si="0"/>
        <v>0.56020953893117886</v>
      </c>
      <c r="C72" s="12">
        <f t="shared" si="1"/>
        <v>0.55169869725081933</v>
      </c>
      <c r="D72" s="12">
        <f t="shared" si="2"/>
        <v>9.7279365547030469E-2</v>
      </c>
      <c r="E72" s="11">
        <f t="shared" si="3"/>
        <v>0.55031057238322179</v>
      </c>
      <c r="F72" s="11">
        <f t="shared" si="4"/>
        <v>9.7034601680280663E-2</v>
      </c>
      <c r="G72" s="13">
        <f t="shared" si="5"/>
        <v>1.4095389311788997</v>
      </c>
    </row>
    <row r="73" spans="1:9" x14ac:dyDescent="0.2">
      <c r="A73" s="5">
        <f t="shared" si="6"/>
        <v>12</v>
      </c>
      <c r="B73" s="11">
        <f t="shared" si="0"/>
        <v>0.56017031818646379</v>
      </c>
      <c r="C73" s="12">
        <f t="shared" si="1"/>
        <v>0.54792925273638204</v>
      </c>
      <c r="D73" s="12">
        <f t="shared" si="2"/>
        <v>0.11646595800006994</v>
      </c>
      <c r="E73" s="11">
        <f t="shared" si="3"/>
        <v>0.54658887929005062</v>
      </c>
      <c r="F73" s="11">
        <f t="shared" si="4"/>
        <v>0.11618105282896392</v>
      </c>
      <c r="G73" s="13">
        <f t="shared" si="5"/>
        <v>1.3703181864637148</v>
      </c>
    </row>
    <row r="74" spans="1:9" x14ac:dyDescent="0.2">
      <c r="A74" s="5">
        <f t="shared" si="6"/>
        <v>14</v>
      </c>
      <c r="B74" s="11">
        <f t="shared" si="0"/>
        <v>0.56012442138928831</v>
      </c>
      <c r="C74" s="12">
        <f t="shared" si="1"/>
        <v>0.54348633225684184</v>
      </c>
      <c r="D74" s="12">
        <f t="shared" si="2"/>
        <v>0.1355063617941637</v>
      </c>
      <c r="E74" s="11">
        <f t="shared" si="3"/>
        <v>0.54220125184302681</v>
      </c>
      <c r="F74" s="11">
        <f t="shared" si="4"/>
        <v>0.13518595526109431</v>
      </c>
      <c r="G74" s="13">
        <f t="shared" si="5"/>
        <v>1.3244213892883439</v>
      </c>
    </row>
    <row r="75" spans="1:9" x14ac:dyDescent="0.2">
      <c r="A75" s="5">
        <f t="shared" si="6"/>
        <v>16</v>
      </c>
      <c r="B75" s="11">
        <f t="shared" si="0"/>
        <v>0.5600720721442346</v>
      </c>
      <c r="C75" s="12">
        <f t="shared" si="1"/>
        <v>0.53837582991705546</v>
      </c>
      <c r="D75" s="12">
        <f t="shared" si="2"/>
        <v>0.15437678503278443</v>
      </c>
      <c r="E75" s="11">
        <f t="shared" si="3"/>
        <v>0.53715303569033257</v>
      </c>
      <c r="F75" s="11">
        <f t="shared" si="4"/>
        <v>0.15402615443053913</v>
      </c>
      <c r="G75" s="13">
        <f t="shared" si="5"/>
        <v>1.2720721442346372</v>
      </c>
    </row>
    <row r="76" spans="1:9" x14ac:dyDescent="0.2">
      <c r="A76" s="5">
        <f t="shared" si="6"/>
        <v>18</v>
      </c>
      <c r="B76" s="11">
        <f t="shared" si="0"/>
        <v>0.56001352549156247</v>
      </c>
      <c r="C76" s="12">
        <f t="shared" si="1"/>
        <v>0.53260451263217257</v>
      </c>
      <c r="D76" s="12">
        <f t="shared" si="2"/>
        <v>0.17305369645672061</v>
      </c>
      <c r="E76" s="11">
        <f t="shared" si="3"/>
        <v>0.53145038130573174</v>
      </c>
      <c r="F76" s="11">
        <f t="shared" si="4"/>
        <v>0.1726786964567206</v>
      </c>
      <c r="G76" s="13">
        <f t="shared" si="5"/>
        <v>1.213525491562617</v>
      </c>
    </row>
    <row r="77" spans="1:9" x14ac:dyDescent="0.2">
      <c r="A77" s="5">
        <f t="shared" si="6"/>
        <v>20</v>
      </c>
      <c r="B77" s="11">
        <f t="shared" si="0"/>
        <v>0.55994906666467847</v>
      </c>
      <c r="C77" s="12">
        <f t="shared" si="1"/>
        <v>0.52618000596075509</v>
      </c>
      <c r="D77" s="12">
        <f t="shared" si="2"/>
        <v>0.19151386003572776</v>
      </c>
      <c r="E77" s="11">
        <f t="shared" si="3"/>
        <v>0.52510023649516557</v>
      </c>
      <c r="F77" s="11">
        <f t="shared" si="4"/>
        <v>0.19112085609038365</v>
      </c>
      <c r="G77" s="13">
        <f t="shared" si="5"/>
        <v>1.1490666646785108</v>
      </c>
    </row>
    <row r="78" spans="1:9" x14ac:dyDescent="0.2">
      <c r="A78" s="5">
        <f t="shared" si="6"/>
        <v>22</v>
      </c>
      <c r="B78" s="11">
        <f t="shared" si="0"/>
        <v>0.55987900970050786</v>
      </c>
      <c r="C78" s="12">
        <f t="shared" si="1"/>
        <v>0.51911077830515262</v>
      </c>
      <c r="D78" s="12">
        <f t="shared" si="2"/>
        <v>0.20973436854898161</v>
      </c>
      <c r="E78" s="11">
        <f t="shared" si="3"/>
        <v>0.51811033793192074</v>
      </c>
      <c r="F78" s="11">
        <f t="shared" si="4"/>
        <v>0.20933016440081162</v>
      </c>
      <c r="G78" s="13">
        <f t="shared" si="5"/>
        <v>1.0790097005078936</v>
      </c>
    </row>
    <row r="79" spans="1:9" x14ac:dyDescent="0.2">
      <c r="A79" s="5">
        <f t="shared" si="6"/>
        <v>24</v>
      </c>
      <c r="B79" s="11">
        <f t="shared" si="0"/>
        <v>0.55980369590953816</v>
      </c>
      <c r="C79" s="12">
        <f t="shared" si="1"/>
        <v>0.51140612356969839</v>
      </c>
      <c r="D79" s="12">
        <f t="shared" si="2"/>
        <v>0.22769267605567162</v>
      </c>
      <c r="E79" s="11">
        <f t="shared" si="3"/>
        <v>0.51048920173068535</v>
      </c>
      <c r="F79" s="11">
        <f t="shared" si="4"/>
        <v>0.22728443615075714</v>
      </c>
      <c r="G79" s="13">
        <f t="shared" si="5"/>
        <v>1.0036959095381937</v>
      </c>
    </row>
    <row r="80" spans="1:9" x14ac:dyDescent="0.2">
      <c r="A80" s="5">
        <f t="shared" si="6"/>
        <v>26</v>
      </c>
      <c r="B80" s="11">
        <f t="shared" si="0"/>
        <v>0.55972349221298845</v>
      </c>
      <c r="C80" s="12">
        <f t="shared" si="1"/>
        <v>0.50307614237481224</v>
      </c>
      <c r="D80" s="12">
        <f t="shared" si="2"/>
        <v>0.24536662916619498</v>
      </c>
      <c r="E80" s="11">
        <f t="shared" si="3"/>
        <v>0.50224611307197453</v>
      </c>
      <c r="F80" s="11">
        <f t="shared" si="4"/>
        <v>0.24496179682573643</v>
      </c>
      <c r="G80" s="13">
        <f t="shared" si="5"/>
        <v>0.92349221298848594</v>
      </c>
    </row>
    <row r="81" spans="1:7" x14ac:dyDescent="0.2">
      <c r="A81" s="5">
        <f t="shared" si="6"/>
        <v>28</v>
      </c>
      <c r="B81" s="11">
        <f t="shared" si="0"/>
        <v>0.55963878935520606</v>
      </c>
      <c r="C81" s="12">
        <f t="shared" si="1"/>
        <v>0.49413172193166327</v>
      </c>
      <c r="D81" s="12">
        <f t="shared" si="2"/>
        <v>0.26273449703419255</v>
      </c>
      <c r="E81" s="11">
        <f t="shared" si="3"/>
        <v>0.49339111488956838</v>
      </c>
      <c r="F81" s="11">
        <f t="shared" si="4"/>
        <v>0.26234070928475578</v>
      </c>
      <c r="G81" s="13">
        <f t="shared" si="5"/>
        <v>0.83878935520609321</v>
      </c>
    </row>
    <row r="82" spans="1:7" x14ac:dyDescent="0.2">
      <c r="A82" s="5">
        <f t="shared" si="6"/>
        <v>30</v>
      </c>
      <c r="B82" s="11">
        <f t="shared" si="0"/>
        <v>0.55954999999999999</v>
      </c>
      <c r="C82" s="12">
        <f t="shared" si="1"/>
        <v>0.48458451468758268</v>
      </c>
      <c r="D82" s="12">
        <f t="shared" si="2"/>
        <v>0.27977499999999994</v>
      </c>
      <c r="E82" s="11">
        <f t="shared" si="3"/>
        <v>0.48393499563474429</v>
      </c>
      <c r="F82" s="11">
        <f t="shared" si="4"/>
        <v>0.27939999999999993</v>
      </c>
      <c r="G82" s="13">
        <f t="shared" si="5"/>
        <v>0.75000000000002842</v>
      </c>
    </row>
    <row r="83" spans="1:7" x14ac:dyDescent="0.2">
      <c r="A83" s="5">
        <f t="shared" si="6"/>
        <v>32</v>
      </c>
      <c r="B83" s="11">
        <f t="shared" si="0"/>
        <v>0.5594575567201836</v>
      </c>
      <c r="C83" s="12">
        <f t="shared" si="1"/>
        <v>0.47444691585687737</v>
      </c>
      <c r="D83" s="12">
        <f t="shared" si="2"/>
        <v>0.29646733682686621</v>
      </c>
      <c r="E83" s="11">
        <f t="shared" si="3"/>
        <v>0.47388927613221077</v>
      </c>
      <c r="F83" s="11">
        <f t="shared" si="4"/>
        <v>0.2961188848535149</v>
      </c>
      <c r="G83" s="13">
        <f t="shared" si="5"/>
        <v>0.65755672018374955</v>
      </c>
    </row>
    <row r="84" spans="1:7" x14ac:dyDescent="0.2">
      <c r="A84" s="5">
        <f t="shared" si="6"/>
        <v>34</v>
      </c>
      <c r="B84" s="11">
        <f t="shared" si="0"/>
        <v>0.5593619098901238</v>
      </c>
      <c r="C84" s="12">
        <f t="shared" si="1"/>
        <v>0.46373203995506018</v>
      </c>
      <c r="D84" s="12">
        <f t="shared" si="2"/>
        <v>0.31279121048240061</v>
      </c>
      <c r="E84" s="11">
        <f t="shared" si="3"/>
        <v>0.46326619554375725</v>
      </c>
      <c r="F84" s="11">
        <f t="shared" si="4"/>
        <v>0.31247699445945337</v>
      </c>
      <c r="G84" s="13">
        <f t="shared" si="5"/>
        <v>0.56190989012383508</v>
      </c>
    </row>
    <row r="85" spans="1:7" x14ac:dyDescent="0.2">
      <c r="A85" s="5">
        <f t="shared" si="6"/>
        <v>36</v>
      </c>
      <c r="B85" s="11">
        <f t="shared" si="0"/>
        <v>0.55926352549156233</v>
      </c>
      <c r="C85" s="12">
        <f t="shared" si="1"/>
        <v>0.45245369645672057</v>
      </c>
      <c r="D85" s="12">
        <f t="shared" si="2"/>
        <v>0.32872685242903593</v>
      </c>
      <c r="E85" s="11">
        <f t="shared" si="3"/>
        <v>0.45207869645672061</v>
      </c>
      <c r="F85" s="11">
        <f t="shared" si="4"/>
        <v>0.32845439898103396</v>
      </c>
      <c r="G85" s="13">
        <f t="shared" si="5"/>
        <v>0.46352549156236655</v>
      </c>
    </row>
    <row r="86" spans="1:7" x14ac:dyDescent="0.2">
      <c r="A86" s="5">
        <f t="shared" si="6"/>
        <v>38</v>
      </c>
      <c r="B86" s="11">
        <f t="shared" si="0"/>
        <v>0.55916288284339943</v>
      </c>
      <c r="C86" s="12">
        <f t="shared" si="1"/>
        <v>0.44062636469833433</v>
      </c>
      <c r="D86" s="12">
        <f t="shared" si="2"/>
        <v>0.34425504539871554</v>
      </c>
      <c r="E86" s="11">
        <f t="shared" si="3"/>
        <v>0.44034040911543615</v>
      </c>
      <c r="F86" s="11">
        <f t="shared" si="4"/>
        <v>0.34403163241197782</v>
      </c>
      <c r="G86" s="13">
        <f t="shared" si="5"/>
        <v>0.36288284339958121</v>
      </c>
    </row>
    <row r="87" spans="1:7" x14ac:dyDescent="0.2">
      <c r="A87" s="5">
        <f t="shared" si="6"/>
        <v>40</v>
      </c>
      <c r="B87" s="11">
        <f t="shared" si="0"/>
        <v>0.55906047226650035</v>
      </c>
      <c r="C87" s="12">
        <f t="shared" si="1"/>
        <v>0.4282651681472241</v>
      </c>
      <c r="D87" s="12">
        <f t="shared" si="2"/>
        <v>0.35935714463841151</v>
      </c>
      <c r="E87" s="11">
        <f t="shared" si="3"/>
        <v>0.42806563481488491</v>
      </c>
      <c r="F87" s="11">
        <f t="shared" si="4"/>
        <v>0.35918971629283813</v>
      </c>
      <c r="G87" s="13">
        <f t="shared" si="5"/>
        <v>0.2604722665003889</v>
      </c>
    </row>
    <row r="88" spans="1:7" x14ac:dyDescent="0.2">
      <c r="A88" s="5">
        <f t="shared" si="6"/>
        <v>42</v>
      </c>
      <c r="B88" s="11">
        <f t="shared" si="0"/>
        <v>0.55895679269490151</v>
      </c>
      <c r="C88" s="12">
        <f t="shared" si="1"/>
        <v>0.41538584815665663</v>
      </c>
      <c r="D88" s="12">
        <f t="shared" si="2"/>
        <v>0.37401509762434204</v>
      </c>
      <c r="E88" s="11">
        <f t="shared" si="3"/>
        <v>0.4152693284767679</v>
      </c>
      <c r="F88" s="11">
        <f t="shared" si="4"/>
        <v>0.37391018283332994</v>
      </c>
      <c r="G88" s="13">
        <f t="shared" si="5"/>
        <v>0.15679269490154191</v>
      </c>
    </row>
    <row r="89" spans="1:7" x14ac:dyDescent="0.2">
      <c r="A89" s="5">
        <f t="shared" si="6"/>
        <v>44</v>
      </c>
      <c r="B89" s="11">
        <f t="shared" si="0"/>
        <v>0.55885234924505367</v>
      </c>
      <c r="C89" s="12">
        <f t="shared" si="1"/>
        <v>0.40200473732472308</v>
      </c>
      <c r="D89" s="12">
        <f t="shared" si="2"/>
        <v>0.38821146225375142</v>
      </c>
      <c r="E89" s="11">
        <f t="shared" si="3"/>
        <v>0.40196708042923823</v>
      </c>
      <c r="F89" s="11">
        <f t="shared" si="4"/>
        <v>0.38817509741248762</v>
      </c>
      <c r="G89" s="13">
        <f t="shared" si="5"/>
        <v>5.2349245053706639E-2</v>
      </c>
    </row>
    <row r="90" spans="1:7" x14ac:dyDescent="0.2">
      <c r="A90" s="5">
        <f t="shared" si="6"/>
        <v>46</v>
      </c>
      <c r="B90" s="11">
        <f t="shared" si="0"/>
        <v>0.55874765075494615</v>
      </c>
      <c r="C90" s="12">
        <f t="shared" si="1"/>
        <v>0.38813873257122378</v>
      </c>
      <c r="D90" s="12">
        <f t="shared" si="2"/>
        <v>0.40192942353375333</v>
      </c>
      <c r="E90" s="11">
        <f t="shared" si="3"/>
        <v>0.38817509741248762</v>
      </c>
      <c r="F90" s="11">
        <f t="shared" si="4"/>
        <v>0.40196708042923818</v>
      </c>
      <c r="G90" s="13">
        <f t="shared" si="5"/>
        <v>-5.2349245053706639E-2</v>
      </c>
    </row>
    <row r="91" spans="1:7" x14ac:dyDescent="0.2">
      <c r="A91" s="5">
        <f t="shared" si="6"/>
        <v>48</v>
      </c>
      <c r="B91" s="11">
        <f t="shared" si="0"/>
        <v>0.55864320730509842</v>
      </c>
      <c r="C91" s="12">
        <f t="shared" si="1"/>
        <v>0.37380526804231784</v>
      </c>
      <c r="D91" s="12">
        <f t="shared" si="2"/>
        <v>0.41515280879687916</v>
      </c>
      <c r="E91" s="11">
        <f t="shared" si="3"/>
        <v>0.37391018283332994</v>
      </c>
      <c r="F91" s="11">
        <f t="shared" si="4"/>
        <v>0.4152693284767679</v>
      </c>
      <c r="G91" s="13">
        <f t="shared" si="5"/>
        <v>-0.15679269490154191</v>
      </c>
    </row>
    <row r="92" spans="1:7" x14ac:dyDescent="0.2">
      <c r="A92" s="5">
        <f t="shared" si="6"/>
        <v>50</v>
      </c>
      <c r="B92" s="11">
        <f t="shared" si="0"/>
        <v>0.55853952773349957</v>
      </c>
      <c r="C92" s="12">
        <f t="shared" si="1"/>
        <v>0.35902228794726476</v>
      </c>
      <c r="D92" s="12">
        <f t="shared" si="2"/>
        <v>0.42786610148254567</v>
      </c>
      <c r="E92" s="11">
        <f t="shared" si="3"/>
        <v>0.35918971629283819</v>
      </c>
      <c r="F92" s="11">
        <f t="shared" si="4"/>
        <v>0.42806563481488491</v>
      </c>
      <c r="G92" s="13">
        <f t="shared" si="5"/>
        <v>-0.2604722665003889</v>
      </c>
    </row>
    <row r="93" spans="1:7" x14ac:dyDescent="0.2">
      <c r="A93" s="5">
        <f t="shared" si="6"/>
        <v>52</v>
      </c>
      <c r="B93" s="11">
        <f t="shared" si="0"/>
        <v>0.55843711715660049</v>
      </c>
      <c r="C93" s="12">
        <f t="shared" si="1"/>
        <v>0.34380821942524015</v>
      </c>
      <c r="D93" s="12">
        <f t="shared" si="2"/>
        <v>0.44005445353253808</v>
      </c>
      <c r="E93" s="11">
        <f t="shared" si="3"/>
        <v>0.34403163241197782</v>
      </c>
      <c r="F93" s="11">
        <f t="shared" si="4"/>
        <v>0.44034040911543626</v>
      </c>
      <c r="G93" s="13">
        <f t="shared" si="5"/>
        <v>-0.36288284339947019</v>
      </c>
    </row>
    <row r="94" spans="1:7" x14ac:dyDescent="0.2">
      <c r="A94" s="5">
        <f t="shared" si="6"/>
        <v>54</v>
      </c>
      <c r="B94" s="11">
        <f t="shared" si="0"/>
        <v>0.5583364745084376</v>
      </c>
      <c r="C94" s="12">
        <f t="shared" si="1"/>
        <v>0.32818194553303198</v>
      </c>
      <c r="D94" s="12">
        <f t="shared" si="2"/>
        <v>0.45170369645672065</v>
      </c>
      <c r="E94" s="11">
        <f t="shared" si="3"/>
        <v>0.32845439898103396</v>
      </c>
      <c r="F94" s="11">
        <f t="shared" si="4"/>
        <v>0.45207869645672061</v>
      </c>
      <c r="G94" s="13">
        <f t="shared" si="5"/>
        <v>-0.46352549156236655</v>
      </c>
    </row>
    <row r="95" spans="1:7" x14ac:dyDescent="0.2">
      <c r="A95" s="5">
        <f t="shared" si="6"/>
        <v>56</v>
      </c>
      <c r="B95" s="11">
        <f t="shared" si="0"/>
        <v>0.55823809010987613</v>
      </c>
      <c r="C95" s="12">
        <f t="shared" si="1"/>
        <v>0.31216277843650603</v>
      </c>
      <c r="D95" s="12">
        <f t="shared" si="2"/>
        <v>0.46280035113245438</v>
      </c>
      <c r="E95" s="11">
        <f t="shared" si="3"/>
        <v>0.31247699445945326</v>
      </c>
      <c r="F95" s="11">
        <f t="shared" si="4"/>
        <v>0.46326619554375731</v>
      </c>
      <c r="G95" s="13">
        <f t="shared" si="5"/>
        <v>-0.56190989012383508</v>
      </c>
    </row>
    <row r="96" spans="1:7" x14ac:dyDescent="0.2">
      <c r="A96" s="5">
        <f t="shared" si="6"/>
        <v>58</v>
      </c>
      <c r="B96" s="11">
        <f t="shared" si="0"/>
        <v>0.55814244327981632</v>
      </c>
      <c r="C96" s="12">
        <f t="shared" si="1"/>
        <v>0.29577043288016358</v>
      </c>
      <c r="D96" s="12">
        <f t="shared" si="2"/>
        <v>0.47333163640754422</v>
      </c>
      <c r="E96" s="11">
        <f t="shared" si="3"/>
        <v>0.2961188848535149</v>
      </c>
      <c r="F96" s="11">
        <f t="shared" si="4"/>
        <v>0.47388927613221077</v>
      </c>
      <c r="G96" s="13">
        <f t="shared" si="5"/>
        <v>-0.65755672018352751</v>
      </c>
    </row>
    <row r="97" spans="1:8" x14ac:dyDescent="0.2">
      <c r="A97" s="5">
        <f t="shared" si="6"/>
        <v>60</v>
      </c>
      <c r="B97" s="11">
        <f t="shared" si="0"/>
        <v>0.55804999999999993</v>
      </c>
      <c r="C97" s="12">
        <f t="shared" si="1"/>
        <v>0.27902500000000002</v>
      </c>
      <c r="D97" s="12">
        <f t="shared" si="2"/>
        <v>0.4832854765819059</v>
      </c>
      <c r="E97" s="11">
        <f t="shared" si="3"/>
        <v>0.27940000000000004</v>
      </c>
      <c r="F97" s="11">
        <f t="shared" si="4"/>
        <v>0.48393499563474424</v>
      </c>
      <c r="G97" s="13">
        <f t="shared" si="5"/>
        <v>-0.75000000000002842</v>
      </c>
    </row>
    <row r="98" spans="1:8" x14ac:dyDescent="0.2">
      <c r="A98" s="5">
        <f t="shared" si="6"/>
        <v>62</v>
      </c>
      <c r="B98" s="11">
        <f t="shared" si="0"/>
        <v>0.55796121064479387</v>
      </c>
      <c r="C98" s="12">
        <f t="shared" si="1"/>
        <v>0.26194692153531901</v>
      </c>
      <c r="D98" s="12">
        <f t="shared" si="2"/>
        <v>0.49265050784747338</v>
      </c>
      <c r="E98" s="11">
        <f t="shared" si="3"/>
        <v>0.26234070928475578</v>
      </c>
      <c r="F98" s="11">
        <f t="shared" si="4"/>
        <v>0.49339111488956833</v>
      </c>
      <c r="G98" s="13">
        <f t="shared" si="5"/>
        <v>-0.83878935520609321</v>
      </c>
    </row>
    <row r="99" spans="1:8" x14ac:dyDescent="0.2">
      <c r="A99" s="5">
        <f t="shared" si="6"/>
        <v>64</v>
      </c>
      <c r="B99" s="11">
        <f t="shared" si="0"/>
        <v>0.55787650778701148</v>
      </c>
      <c r="C99" s="12">
        <f t="shared" si="1"/>
        <v>0.24455696448527792</v>
      </c>
      <c r="D99" s="12">
        <f t="shared" si="2"/>
        <v>0.50141608376913682</v>
      </c>
      <c r="E99" s="11">
        <f t="shared" si="3"/>
        <v>0.24496179682573646</v>
      </c>
      <c r="F99" s="11">
        <f t="shared" si="4"/>
        <v>0.50224611307197453</v>
      </c>
      <c r="G99" s="13">
        <f t="shared" si="5"/>
        <v>-0.92349221298848594</v>
      </c>
    </row>
    <row r="100" spans="1:8" x14ac:dyDescent="0.2">
      <c r="A100" s="5">
        <f t="shared" si="6"/>
        <v>66</v>
      </c>
      <c r="B100" s="11">
        <f t="shared" si="0"/>
        <v>0.55779630409046166</v>
      </c>
      <c r="C100" s="12">
        <f t="shared" si="1"/>
        <v>0.22687619624584263</v>
      </c>
      <c r="D100" s="12">
        <f t="shared" si="2"/>
        <v>0.5095722798916722</v>
      </c>
      <c r="E100" s="11">
        <f t="shared" si="3"/>
        <v>0.22728443615075714</v>
      </c>
      <c r="F100" s="11">
        <f t="shared" si="4"/>
        <v>0.51048920173068535</v>
      </c>
      <c r="G100" s="13">
        <f t="shared" si="5"/>
        <v>-1.0036959095383047</v>
      </c>
    </row>
    <row r="101" spans="1:8" x14ac:dyDescent="0.2">
      <c r="A101" s="5">
        <f t="shared" si="6"/>
        <v>68</v>
      </c>
      <c r="B101" s="11">
        <f t="shared" si="0"/>
        <v>0.55772099029949196</v>
      </c>
      <c r="C101" s="12">
        <f t="shared" si="1"/>
        <v>0.20892596025264157</v>
      </c>
      <c r="D101" s="12">
        <f t="shared" si="2"/>
        <v>0.51710989755868886</v>
      </c>
      <c r="E101" s="11">
        <f t="shared" si="3"/>
        <v>0.20933016440081159</v>
      </c>
      <c r="F101" s="11">
        <f t="shared" si="4"/>
        <v>0.51811033793192074</v>
      </c>
      <c r="G101" s="13">
        <f t="shared" si="5"/>
        <v>-1.0790097005078936</v>
      </c>
    </row>
    <row r="102" spans="1:8" x14ac:dyDescent="0.2">
      <c r="A102" s="5">
        <f t="shared" si="6"/>
        <v>70</v>
      </c>
      <c r="B102" s="11">
        <f t="shared" si="0"/>
        <v>0.55765093333532145</v>
      </c>
      <c r="C102" s="12">
        <f t="shared" si="1"/>
        <v>0.19072785214503962</v>
      </c>
      <c r="D102" s="12">
        <f t="shared" si="2"/>
        <v>0.52402046702957605</v>
      </c>
      <c r="E102" s="11">
        <f t="shared" si="3"/>
        <v>0.19112085609038373</v>
      </c>
      <c r="F102" s="11">
        <f t="shared" si="4"/>
        <v>0.52510023649516557</v>
      </c>
      <c r="G102" s="13">
        <f t="shared" si="5"/>
        <v>-1.1490666646785108</v>
      </c>
    </row>
    <row r="103" spans="1:8" x14ac:dyDescent="0.2">
      <c r="A103" s="5">
        <f t="shared" si="6"/>
        <v>72</v>
      </c>
      <c r="B103" s="11">
        <f t="shared" si="0"/>
        <v>0.55758647450843757</v>
      </c>
      <c r="C103" s="12">
        <f t="shared" si="1"/>
        <v>0.17230369645672064</v>
      </c>
      <c r="D103" s="12">
        <f t="shared" si="2"/>
        <v>0.53029624997929103</v>
      </c>
      <c r="E103" s="11">
        <f t="shared" si="3"/>
        <v>0.17267869645672063</v>
      </c>
      <c r="F103" s="11">
        <f t="shared" si="4"/>
        <v>0.53145038130573174</v>
      </c>
      <c r="G103" s="13">
        <f t="shared" si="5"/>
        <v>-1.213525491562284</v>
      </c>
    </row>
    <row r="104" spans="1:8" x14ac:dyDescent="0.2">
      <c r="A104" s="5">
        <f t="shared" si="6"/>
        <v>74</v>
      </c>
      <c r="B104" s="11">
        <f t="shared" si="0"/>
        <v>0.55752792785576533</v>
      </c>
      <c r="C104" s="12">
        <f t="shared" si="1"/>
        <v>0.15367552382829383</v>
      </c>
      <c r="D104" s="12">
        <f t="shared" si="2"/>
        <v>0.53593024146360968</v>
      </c>
      <c r="E104" s="11">
        <f t="shared" si="3"/>
        <v>0.15402615443053913</v>
      </c>
      <c r="F104" s="11">
        <f t="shared" si="4"/>
        <v>0.53715303569033257</v>
      </c>
      <c r="G104" s="13">
        <f t="shared" si="5"/>
        <v>-1.2720721442346372</v>
      </c>
    </row>
    <row r="105" spans="1:8" x14ac:dyDescent="0.2">
      <c r="A105" s="5">
        <f t="shared" si="6"/>
        <v>76</v>
      </c>
      <c r="B105" s="11">
        <f t="shared" si="0"/>
        <v>0.55747557861071162</v>
      </c>
      <c r="C105" s="12">
        <f t="shared" si="1"/>
        <v>0.13486554872802492</v>
      </c>
      <c r="D105" s="12">
        <f t="shared" si="2"/>
        <v>0.54091617142921178</v>
      </c>
      <c r="E105" s="11">
        <f t="shared" si="3"/>
        <v>0.13518595526109428</v>
      </c>
      <c r="F105" s="11">
        <f t="shared" si="4"/>
        <v>0.54220125184302681</v>
      </c>
      <c r="G105" s="13">
        <f t="shared" si="5"/>
        <v>-1.3244213892883439</v>
      </c>
    </row>
    <row r="106" spans="1:8" x14ac:dyDescent="0.2">
      <c r="A106" s="5">
        <f t="shared" si="6"/>
        <v>78</v>
      </c>
      <c r="B106" s="11">
        <f t="shared" si="0"/>
        <v>0.55742968181353603</v>
      </c>
      <c r="C106" s="12">
        <f t="shared" si="1"/>
        <v>0.11589614765785793</v>
      </c>
      <c r="D106" s="12">
        <f t="shared" si="2"/>
        <v>0.54524850584371887</v>
      </c>
      <c r="E106" s="11">
        <f t="shared" si="3"/>
        <v>0.11618105282896397</v>
      </c>
      <c r="F106" s="11">
        <f t="shared" si="4"/>
        <v>0.54658887929005051</v>
      </c>
      <c r="G106" s="13">
        <f t="shared" si="5"/>
        <v>-1.3703181864639369</v>
      </c>
    </row>
    <row r="107" spans="1:8" x14ac:dyDescent="0.2">
      <c r="A107" s="5">
        <f t="shared" si="6"/>
        <v>80</v>
      </c>
      <c r="B107" s="11">
        <f t="shared" si="0"/>
        <v>0.55739046106882106</v>
      </c>
      <c r="C107" s="12">
        <f t="shared" si="1"/>
        <v>9.6789837813530899E-2</v>
      </c>
      <c r="D107" s="12">
        <f t="shared" si="2"/>
        <v>0.54892244751562425</v>
      </c>
      <c r="E107" s="11">
        <f t="shared" si="3"/>
        <v>9.7034601680280705E-2</v>
      </c>
      <c r="F107" s="11">
        <f t="shared" si="4"/>
        <v>0.55031057238322179</v>
      </c>
      <c r="G107" s="13">
        <f t="shared" si="5"/>
        <v>-1.4095389311788997</v>
      </c>
    </row>
    <row r="108" spans="1:8" x14ac:dyDescent="0.2">
      <c r="A108" s="5">
        <f t="shared" si="6"/>
        <v>82</v>
      </c>
      <c r="B108" s="11">
        <f t="shared" si="0"/>
        <v>0.55735810745609249</v>
      </c>
      <c r="C108" s="12">
        <f t="shared" si="1"/>
        <v>7.7569256159897779E-2</v>
      </c>
      <c r="D108" s="12">
        <f t="shared" si="2"/>
        <v>0.55193393666800139</v>
      </c>
      <c r="E108" s="11">
        <f t="shared" si="3"/>
        <v>7.7769928816484576E-2</v>
      </c>
      <c r="F108" s="11">
        <f t="shared" si="4"/>
        <v>0.55336179681278952</v>
      </c>
      <c r="G108" s="13">
        <f t="shared" si="5"/>
        <v>-1.4418925439074748</v>
      </c>
    </row>
    <row r="109" spans="1:8" x14ac:dyDescent="0.2">
      <c r="A109" s="5">
        <f t="shared" si="6"/>
        <v>84</v>
      </c>
      <c r="B109" s="11">
        <f t="shared" si="0"/>
        <v>0.55733277859889929</v>
      </c>
      <c r="C109" s="12">
        <f t="shared" si="1"/>
        <v>5.825713887563428E-2</v>
      </c>
      <c r="D109" s="12">
        <f t="shared" si="2"/>
        <v>0.55427965132304358</v>
      </c>
      <c r="E109" s="11">
        <f t="shared" si="3"/>
        <v>5.8410505273964748E-2</v>
      </c>
      <c r="F109" s="11">
        <f t="shared" si="4"/>
        <v>0.55573883513179112</v>
      </c>
      <c r="G109" s="13">
        <f t="shared" si="5"/>
        <v>-1.4672214011006712</v>
      </c>
    </row>
    <row r="110" spans="1:8" x14ac:dyDescent="0.2">
      <c r="A110" s="5">
        <f t="shared" si="6"/>
        <v>86</v>
      </c>
      <c r="B110" s="11">
        <f t="shared" si="0"/>
        <v>0.55731459789688753</v>
      </c>
      <c r="C110" s="12">
        <f t="shared" si="1"/>
        <v>3.8876301115411946E-2</v>
      </c>
      <c r="D110" s="12">
        <f t="shared" si="2"/>
        <v>0.55595700754694444</v>
      </c>
      <c r="E110" s="11">
        <f t="shared" si="3"/>
        <v>3.8979917528217181E-2</v>
      </c>
      <c r="F110" s="11">
        <f t="shared" si="4"/>
        <v>0.55743879128518969</v>
      </c>
      <c r="G110" s="13">
        <f t="shared" si="5"/>
        <v>-1.485402103112321</v>
      </c>
    </row>
    <row r="111" spans="1:8" x14ac:dyDescent="0.2">
      <c r="A111" s="5">
        <f t="shared" si="6"/>
        <v>88</v>
      </c>
      <c r="B111" s="11">
        <f t="shared" si="0"/>
        <v>0.55730365392461023</v>
      </c>
      <c r="C111" s="12">
        <f t="shared" si="1"/>
        <v>1.9449617032433739E-2</v>
      </c>
      <c r="D111" s="12">
        <f t="shared" si="2"/>
        <v>0.55696415959648016</v>
      </c>
      <c r="E111" s="11">
        <f t="shared" si="3"/>
        <v>1.9501838757357601E-2</v>
      </c>
      <c r="F111" s="11">
        <f t="shared" si="4"/>
        <v>0.55845959413827062</v>
      </c>
      <c r="G111" s="13">
        <f t="shared" si="5"/>
        <v>-1.4963460753896207</v>
      </c>
    </row>
    <row r="112" spans="1:8" x14ac:dyDescent="0.2">
      <c r="A112" s="5">
        <f t="shared" si="6"/>
        <v>90</v>
      </c>
      <c r="B112" s="11">
        <f t="shared" si="0"/>
        <v>0.55729999999999991</v>
      </c>
      <c r="C112" s="12">
        <f t="shared" si="1"/>
        <v>3.4138761696028692E-17</v>
      </c>
      <c r="D112" s="12">
        <f t="shared" si="2"/>
        <v>0.55729999999999991</v>
      </c>
      <c r="E112" s="11">
        <f t="shared" si="3"/>
        <v>3.4230647830146841E-17</v>
      </c>
      <c r="F112" s="11">
        <f t="shared" si="4"/>
        <v>0.55879999999999996</v>
      </c>
      <c r="G112" s="13">
        <f t="shared" si="5"/>
        <v>-1.5000000000000568</v>
      </c>
      <c r="H112" s="10"/>
    </row>
    <row r="113" spans="1:7" x14ac:dyDescent="0.2">
      <c r="A113" s="5">
        <f t="shared" si="6"/>
        <v>92</v>
      </c>
      <c r="B113" s="11">
        <f t="shared" si="0"/>
        <v>0.55730365392461023</v>
      </c>
      <c r="C113" s="12">
        <f t="shared" si="1"/>
        <v>-1.9449617032433669E-2</v>
      </c>
      <c r="D113" s="12">
        <f t="shared" si="2"/>
        <v>0.55696415959648016</v>
      </c>
      <c r="E113" s="11">
        <f t="shared" si="3"/>
        <v>-1.9501838757357531E-2</v>
      </c>
      <c r="F113" s="11">
        <f t="shared" si="4"/>
        <v>0.55845959413827062</v>
      </c>
      <c r="G113" s="13">
        <f t="shared" si="5"/>
        <v>-1.4963460753896207</v>
      </c>
    </row>
    <row r="114" spans="1:7" x14ac:dyDescent="0.2">
      <c r="A114" s="5">
        <f t="shared" si="6"/>
        <v>94</v>
      </c>
      <c r="B114" s="11">
        <f t="shared" si="0"/>
        <v>0.55731459789688753</v>
      </c>
      <c r="C114" s="12">
        <f t="shared" si="1"/>
        <v>-3.8876301115412001E-2</v>
      </c>
      <c r="D114" s="12">
        <f t="shared" si="2"/>
        <v>0.55595700754694444</v>
      </c>
      <c r="E114" s="11">
        <f t="shared" si="3"/>
        <v>-3.897991752821723E-2</v>
      </c>
      <c r="F114" s="11">
        <f t="shared" si="4"/>
        <v>0.55743879128518969</v>
      </c>
      <c r="G114" s="13">
        <f t="shared" si="5"/>
        <v>-1.485402103112321</v>
      </c>
    </row>
    <row r="115" spans="1:7" x14ac:dyDescent="0.2">
      <c r="A115" s="5">
        <f t="shared" si="6"/>
        <v>96</v>
      </c>
      <c r="B115" s="11">
        <f t="shared" si="0"/>
        <v>0.55733277859889929</v>
      </c>
      <c r="C115" s="12">
        <f t="shared" si="1"/>
        <v>-5.8257138875634336E-2</v>
      </c>
      <c r="D115" s="12">
        <f t="shared" si="2"/>
        <v>0.55427965132304358</v>
      </c>
      <c r="E115" s="11">
        <f t="shared" si="3"/>
        <v>-5.8410505273964804E-2</v>
      </c>
      <c r="F115" s="11">
        <f t="shared" si="4"/>
        <v>0.55573883513179112</v>
      </c>
      <c r="G115" s="13">
        <f t="shared" si="5"/>
        <v>-1.4672214011006712</v>
      </c>
    </row>
    <row r="116" spans="1:7" x14ac:dyDescent="0.2">
      <c r="A116" s="5">
        <f t="shared" si="6"/>
        <v>98</v>
      </c>
      <c r="B116" s="11">
        <f t="shared" si="0"/>
        <v>0.55735810745609249</v>
      </c>
      <c r="C116" s="12">
        <f t="shared" si="1"/>
        <v>-7.7569256159897709E-2</v>
      </c>
      <c r="D116" s="12">
        <f t="shared" si="2"/>
        <v>0.55193393666800139</v>
      </c>
      <c r="E116" s="11">
        <f t="shared" si="3"/>
        <v>-7.7769928816484521E-2</v>
      </c>
      <c r="F116" s="11">
        <f t="shared" si="4"/>
        <v>0.55336179681278952</v>
      </c>
      <c r="G116" s="13">
        <f t="shared" si="5"/>
        <v>-1.4418925439074748</v>
      </c>
    </row>
    <row r="117" spans="1:7" x14ac:dyDescent="0.2">
      <c r="A117" s="5">
        <f t="shared" si="6"/>
        <v>100</v>
      </c>
      <c r="B117" s="11">
        <f t="shared" si="0"/>
        <v>0.55739046106882106</v>
      </c>
      <c r="C117" s="12">
        <f t="shared" si="1"/>
        <v>-9.6789837813530843E-2</v>
      </c>
      <c r="D117" s="12">
        <f t="shared" si="2"/>
        <v>0.54892244751562425</v>
      </c>
      <c r="E117" s="11">
        <f t="shared" si="3"/>
        <v>-9.7034601680280649E-2</v>
      </c>
      <c r="F117" s="11">
        <f t="shared" si="4"/>
        <v>0.55031057238322179</v>
      </c>
      <c r="G117" s="13">
        <f t="shared" si="5"/>
        <v>-1.4095389311788997</v>
      </c>
    </row>
    <row r="118" spans="1:7" x14ac:dyDescent="0.2">
      <c r="A118" s="5">
        <f t="shared" si="6"/>
        <v>102</v>
      </c>
      <c r="B118" s="11">
        <f t="shared" si="0"/>
        <v>0.55742968181353603</v>
      </c>
      <c r="C118" s="12">
        <f t="shared" si="1"/>
        <v>-0.11589614765785787</v>
      </c>
      <c r="D118" s="12">
        <f t="shared" si="2"/>
        <v>0.54524850584371898</v>
      </c>
      <c r="E118" s="11">
        <f t="shared" si="3"/>
        <v>-0.11618105282896392</v>
      </c>
      <c r="F118" s="11">
        <f t="shared" si="4"/>
        <v>0.54658887929005062</v>
      </c>
      <c r="G118" s="13">
        <f t="shared" si="5"/>
        <v>-1.3703181864640479</v>
      </c>
    </row>
    <row r="119" spans="1:7" x14ac:dyDescent="0.2">
      <c r="A119" s="5">
        <f t="shared" si="6"/>
        <v>104</v>
      </c>
      <c r="B119" s="11">
        <f t="shared" si="0"/>
        <v>0.55747557861071162</v>
      </c>
      <c r="C119" s="12">
        <f t="shared" si="1"/>
        <v>-0.13486554872802498</v>
      </c>
      <c r="D119" s="12">
        <f t="shared" si="2"/>
        <v>0.54091617142921178</v>
      </c>
      <c r="E119" s="11">
        <f t="shared" si="3"/>
        <v>-0.13518595526109434</v>
      </c>
      <c r="F119" s="11">
        <f t="shared" si="4"/>
        <v>0.54220125184302681</v>
      </c>
      <c r="G119" s="13">
        <f t="shared" si="5"/>
        <v>-1.3244213892883439</v>
      </c>
    </row>
    <row r="120" spans="1:7" x14ac:dyDescent="0.2">
      <c r="A120" s="5">
        <f t="shared" si="6"/>
        <v>106</v>
      </c>
      <c r="B120" s="11">
        <f t="shared" si="0"/>
        <v>0.55752792785576533</v>
      </c>
      <c r="C120" s="12">
        <f t="shared" si="1"/>
        <v>-0.15367552382829378</v>
      </c>
      <c r="D120" s="12">
        <f t="shared" si="2"/>
        <v>0.53593024146360968</v>
      </c>
      <c r="E120" s="11">
        <f t="shared" si="3"/>
        <v>-0.15402615443053905</v>
      </c>
      <c r="F120" s="11">
        <f t="shared" si="4"/>
        <v>0.53715303569033257</v>
      </c>
      <c r="G120" s="13">
        <f t="shared" si="5"/>
        <v>-1.2720721442346372</v>
      </c>
    </row>
    <row r="121" spans="1:7" x14ac:dyDescent="0.2">
      <c r="A121" s="5">
        <f t="shared" si="6"/>
        <v>108</v>
      </c>
      <c r="B121" s="11">
        <f t="shared" si="0"/>
        <v>0.55758647450843757</v>
      </c>
      <c r="C121" s="12">
        <f t="shared" si="1"/>
        <v>-0.17230369645672058</v>
      </c>
      <c r="D121" s="12">
        <f t="shared" si="2"/>
        <v>0.53029624997929115</v>
      </c>
      <c r="E121" s="11">
        <f t="shared" si="3"/>
        <v>-0.17267869645672057</v>
      </c>
      <c r="F121" s="11">
        <f t="shared" si="4"/>
        <v>0.53145038130573186</v>
      </c>
      <c r="G121" s="13">
        <f t="shared" si="5"/>
        <v>-1.213525491562284</v>
      </c>
    </row>
    <row r="122" spans="1:7" x14ac:dyDescent="0.2">
      <c r="A122" s="5">
        <f t="shared" si="6"/>
        <v>110</v>
      </c>
      <c r="B122" s="11">
        <f t="shared" si="0"/>
        <v>0.55765093333532145</v>
      </c>
      <c r="C122" s="12">
        <f t="shared" si="1"/>
        <v>-0.19072785214503957</v>
      </c>
      <c r="D122" s="12">
        <f t="shared" si="2"/>
        <v>0.52402046702957616</v>
      </c>
      <c r="E122" s="11">
        <f t="shared" si="3"/>
        <v>-0.19112085609038365</v>
      </c>
      <c r="F122" s="11">
        <f t="shared" si="4"/>
        <v>0.52510023649516557</v>
      </c>
      <c r="G122" s="13">
        <f t="shared" si="5"/>
        <v>-1.1490666646783998</v>
      </c>
    </row>
    <row r="123" spans="1:7" x14ac:dyDescent="0.2">
      <c r="A123" s="5">
        <f t="shared" si="6"/>
        <v>112</v>
      </c>
      <c r="B123" s="11">
        <f t="shared" si="0"/>
        <v>0.55772099029949196</v>
      </c>
      <c r="C123" s="12">
        <f t="shared" si="1"/>
        <v>-0.20892596025264162</v>
      </c>
      <c r="D123" s="12">
        <f t="shared" si="2"/>
        <v>0.51710989755868886</v>
      </c>
      <c r="E123" s="11">
        <f t="shared" si="3"/>
        <v>-0.20933016440081165</v>
      </c>
      <c r="F123" s="11">
        <f t="shared" si="4"/>
        <v>0.51811033793192074</v>
      </c>
      <c r="G123" s="13">
        <f t="shared" si="5"/>
        <v>-1.0790097005078936</v>
      </c>
    </row>
    <row r="124" spans="1:7" x14ac:dyDescent="0.2">
      <c r="A124" s="5">
        <f t="shared" si="6"/>
        <v>114</v>
      </c>
      <c r="B124" s="11">
        <f t="shared" si="0"/>
        <v>0.55779630409046166</v>
      </c>
      <c r="C124" s="12">
        <f t="shared" si="1"/>
        <v>-0.22687619624584265</v>
      </c>
      <c r="D124" s="12">
        <f t="shared" si="2"/>
        <v>0.5095722798916722</v>
      </c>
      <c r="E124" s="11">
        <f t="shared" si="3"/>
        <v>-0.22728443615075716</v>
      </c>
      <c r="F124" s="11">
        <f t="shared" si="4"/>
        <v>0.51048920173068535</v>
      </c>
      <c r="G124" s="13">
        <f t="shared" si="5"/>
        <v>-1.0036959095381937</v>
      </c>
    </row>
    <row r="125" spans="1:7" x14ac:dyDescent="0.2">
      <c r="A125" s="5">
        <f t="shared" si="6"/>
        <v>116</v>
      </c>
      <c r="B125" s="11">
        <f t="shared" si="0"/>
        <v>0.55787650778701148</v>
      </c>
      <c r="C125" s="12">
        <f t="shared" si="1"/>
        <v>-0.24455696448527794</v>
      </c>
      <c r="D125" s="12">
        <f t="shared" si="2"/>
        <v>0.50141608376913671</v>
      </c>
      <c r="E125" s="11">
        <f t="shared" si="3"/>
        <v>-0.24496179682573649</v>
      </c>
      <c r="F125" s="11">
        <f t="shared" si="4"/>
        <v>0.50224611307197442</v>
      </c>
      <c r="G125" s="13">
        <f t="shared" si="5"/>
        <v>-0.92349221298848594</v>
      </c>
    </row>
    <row r="126" spans="1:7" x14ac:dyDescent="0.2">
      <c r="A126" s="5">
        <f t="shared" si="6"/>
        <v>118</v>
      </c>
      <c r="B126" s="11">
        <f t="shared" si="0"/>
        <v>0.55796121064479387</v>
      </c>
      <c r="C126" s="12">
        <f t="shared" si="1"/>
        <v>-0.26194692153531907</v>
      </c>
      <c r="D126" s="12">
        <f t="shared" si="2"/>
        <v>0.49265050784747338</v>
      </c>
      <c r="E126" s="11">
        <f t="shared" si="3"/>
        <v>-0.26234070928475584</v>
      </c>
      <c r="F126" s="11">
        <f t="shared" si="4"/>
        <v>0.49339111488956833</v>
      </c>
      <c r="G126" s="13">
        <f t="shared" si="5"/>
        <v>-0.83878935520609321</v>
      </c>
    </row>
    <row r="127" spans="1:7" x14ac:dyDescent="0.2">
      <c r="A127" s="5">
        <f t="shared" si="6"/>
        <v>120</v>
      </c>
      <c r="B127" s="11">
        <f t="shared" si="0"/>
        <v>0.55804999999999993</v>
      </c>
      <c r="C127" s="12">
        <f t="shared" si="1"/>
        <v>-0.27902499999999986</v>
      </c>
      <c r="D127" s="12">
        <f t="shared" si="2"/>
        <v>0.48328547658190596</v>
      </c>
      <c r="E127" s="11">
        <f t="shared" si="3"/>
        <v>-0.27939999999999987</v>
      </c>
      <c r="F127" s="11">
        <f t="shared" si="4"/>
        <v>0.48393499563474429</v>
      </c>
      <c r="G127" s="13">
        <f t="shared" si="5"/>
        <v>-0.7499999999999174</v>
      </c>
    </row>
    <row r="128" spans="1:7" x14ac:dyDescent="0.2">
      <c r="A128" s="5">
        <f t="shared" si="6"/>
        <v>122</v>
      </c>
      <c r="B128" s="11">
        <f t="shared" si="0"/>
        <v>0.55814244327981632</v>
      </c>
      <c r="C128" s="12">
        <f t="shared" si="1"/>
        <v>-0.29577043288016353</v>
      </c>
      <c r="D128" s="12">
        <f t="shared" si="2"/>
        <v>0.47333163640754428</v>
      </c>
      <c r="E128" s="11">
        <f t="shared" si="3"/>
        <v>-0.29611888485351484</v>
      </c>
      <c r="F128" s="11">
        <f t="shared" si="4"/>
        <v>0.47388927613221088</v>
      </c>
      <c r="G128" s="13">
        <f t="shared" si="5"/>
        <v>-0.65755672018363853</v>
      </c>
    </row>
    <row r="129" spans="1:7" x14ac:dyDescent="0.2">
      <c r="A129" s="5">
        <f t="shared" si="6"/>
        <v>124</v>
      </c>
      <c r="B129" s="11">
        <f t="shared" si="0"/>
        <v>0.55823809010987613</v>
      </c>
      <c r="C129" s="12">
        <f t="shared" si="1"/>
        <v>-0.31216277843650597</v>
      </c>
      <c r="D129" s="12">
        <f t="shared" si="2"/>
        <v>0.46280035113245438</v>
      </c>
      <c r="E129" s="11">
        <f t="shared" si="3"/>
        <v>-0.31247699445945321</v>
      </c>
      <c r="F129" s="11">
        <f t="shared" si="4"/>
        <v>0.46326619554375731</v>
      </c>
      <c r="G129" s="13">
        <f t="shared" si="5"/>
        <v>-0.56190989012372405</v>
      </c>
    </row>
    <row r="130" spans="1:7" x14ac:dyDescent="0.2">
      <c r="A130" s="5">
        <f t="shared" si="6"/>
        <v>126</v>
      </c>
      <c r="B130" s="11">
        <f t="shared" si="0"/>
        <v>0.5583364745084376</v>
      </c>
      <c r="C130" s="12">
        <f t="shared" si="1"/>
        <v>-0.32818194553303193</v>
      </c>
      <c r="D130" s="12">
        <f t="shared" si="2"/>
        <v>0.45170369645672065</v>
      </c>
      <c r="E130" s="11">
        <f t="shared" si="3"/>
        <v>-0.3284543989810339</v>
      </c>
      <c r="F130" s="11">
        <f t="shared" si="4"/>
        <v>0.45207869645672061</v>
      </c>
      <c r="G130" s="13">
        <f t="shared" si="5"/>
        <v>-0.46352549156236655</v>
      </c>
    </row>
    <row r="131" spans="1:7" x14ac:dyDescent="0.2">
      <c r="A131" s="5">
        <f t="shared" si="6"/>
        <v>128</v>
      </c>
      <c r="B131" s="11">
        <f t="shared" ref="B131:B194" si="7">$B$6/2*(1+$B$34*COS(RADIANS(2*A131)))</f>
        <v>0.55843711715660049</v>
      </c>
      <c r="C131" s="12">
        <f t="shared" si="1"/>
        <v>-0.34380821942524015</v>
      </c>
      <c r="D131" s="12">
        <f t="shared" si="2"/>
        <v>0.44005445353253808</v>
      </c>
      <c r="E131" s="11">
        <f t="shared" si="3"/>
        <v>-0.34403163241197782</v>
      </c>
      <c r="F131" s="11">
        <f t="shared" si="4"/>
        <v>0.44034040911543626</v>
      </c>
      <c r="G131" s="13">
        <f t="shared" si="5"/>
        <v>-0.36288284339947019</v>
      </c>
    </row>
    <row r="132" spans="1:7" x14ac:dyDescent="0.2">
      <c r="A132" s="5">
        <f t="shared" si="6"/>
        <v>130</v>
      </c>
      <c r="B132" s="11">
        <f t="shared" si="7"/>
        <v>0.55853952773349957</v>
      </c>
      <c r="C132" s="12">
        <f t="shared" ref="C132:C195" si="8">B132*COS(RADIANS(A132))</f>
        <v>-0.35902228794726476</v>
      </c>
      <c r="D132" s="12">
        <f t="shared" ref="D132:D195" si="9">B132*SIN(RADIANS(A132))</f>
        <v>0.42786610148254567</v>
      </c>
      <c r="E132" s="11">
        <f t="shared" ref="E132:E195" si="10">$B$6/2*COS(RADIANS(A132))</f>
        <v>-0.35918971629283819</v>
      </c>
      <c r="F132" s="11">
        <f t="shared" ref="F132:F195" si="11">$B$6/2*SIN(RADIANS(A132))</f>
        <v>0.42806563481488491</v>
      </c>
      <c r="G132" s="13">
        <f t="shared" ref="G132:G195" si="12">(SQRT(SUMSQ(C132,D132))-SQRT(SUMSQ(E132,F132)))*1000</f>
        <v>-0.2604722665003889</v>
      </c>
    </row>
    <row r="133" spans="1:7" x14ac:dyDescent="0.2">
      <c r="A133" s="5">
        <f t="shared" ref="A133:A196" si="13">A132+2</f>
        <v>132</v>
      </c>
      <c r="B133" s="11">
        <f t="shared" si="7"/>
        <v>0.55864320730509842</v>
      </c>
      <c r="C133" s="12">
        <f t="shared" si="8"/>
        <v>-0.37380526804231784</v>
      </c>
      <c r="D133" s="12">
        <f t="shared" si="9"/>
        <v>0.41515280879687916</v>
      </c>
      <c r="E133" s="11">
        <f t="shared" si="10"/>
        <v>-0.37391018283332994</v>
      </c>
      <c r="F133" s="11">
        <f t="shared" si="11"/>
        <v>0.4152693284767679</v>
      </c>
      <c r="G133" s="13">
        <f t="shared" si="12"/>
        <v>-0.15679269490154191</v>
      </c>
    </row>
    <row r="134" spans="1:7" x14ac:dyDescent="0.2">
      <c r="A134" s="5">
        <f t="shared" si="13"/>
        <v>134</v>
      </c>
      <c r="B134" s="11">
        <f t="shared" si="7"/>
        <v>0.55874765075494615</v>
      </c>
      <c r="C134" s="12">
        <f t="shared" si="8"/>
        <v>-0.38813873257122383</v>
      </c>
      <c r="D134" s="12">
        <f t="shared" si="9"/>
        <v>0.40192942353375333</v>
      </c>
      <c r="E134" s="11">
        <f t="shared" si="10"/>
        <v>-0.38817509741248768</v>
      </c>
      <c r="F134" s="11">
        <f t="shared" si="11"/>
        <v>0.40196708042923818</v>
      </c>
      <c r="G134" s="13">
        <f t="shared" si="12"/>
        <v>-5.2349245053706639E-2</v>
      </c>
    </row>
    <row r="135" spans="1:7" x14ac:dyDescent="0.2">
      <c r="A135" s="5">
        <f t="shared" si="13"/>
        <v>136</v>
      </c>
      <c r="B135" s="11">
        <f t="shared" si="7"/>
        <v>0.55885234924505367</v>
      </c>
      <c r="C135" s="12">
        <f t="shared" si="8"/>
        <v>-0.40200473732472308</v>
      </c>
      <c r="D135" s="12">
        <f t="shared" si="9"/>
        <v>0.38821146225375136</v>
      </c>
      <c r="E135" s="11">
        <f t="shared" si="10"/>
        <v>-0.40196708042923823</v>
      </c>
      <c r="F135" s="11">
        <f t="shared" si="11"/>
        <v>0.38817509741248757</v>
      </c>
      <c r="G135" s="13">
        <f t="shared" si="12"/>
        <v>5.2349245053817661E-2</v>
      </c>
    </row>
    <row r="136" spans="1:7" x14ac:dyDescent="0.2">
      <c r="A136" s="5">
        <f t="shared" si="13"/>
        <v>138</v>
      </c>
      <c r="B136" s="11">
        <f t="shared" si="7"/>
        <v>0.55895679269490151</v>
      </c>
      <c r="C136" s="12">
        <f t="shared" si="8"/>
        <v>-0.41538584815665647</v>
      </c>
      <c r="D136" s="12">
        <f t="shared" si="9"/>
        <v>0.37401509762434215</v>
      </c>
      <c r="E136" s="11">
        <f t="shared" si="10"/>
        <v>-0.41526932847676773</v>
      </c>
      <c r="F136" s="11">
        <f t="shared" si="11"/>
        <v>0.37391018283333</v>
      </c>
      <c r="G136" s="13">
        <f t="shared" si="12"/>
        <v>0.15679269490165293</v>
      </c>
    </row>
    <row r="137" spans="1:7" x14ac:dyDescent="0.2">
      <c r="A137" s="5">
        <f t="shared" si="13"/>
        <v>140</v>
      </c>
      <c r="B137" s="11">
        <f t="shared" si="7"/>
        <v>0.55906047226650035</v>
      </c>
      <c r="C137" s="12">
        <f t="shared" si="8"/>
        <v>-0.42826516814722404</v>
      </c>
      <c r="D137" s="12">
        <f t="shared" si="9"/>
        <v>0.35935714463841167</v>
      </c>
      <c r="E137" s="11">
        <f t="shared" si="10"/>
        <v>-0.4280656348148848</v>
      </c>
      <c r="F137" s="11">
        <f t="shared" si="11"/>
        <v>0.35918971629283825</v>
      </c>
      <c r="G137" s="13">
        <f t="shared" si="12"/>
        <v>0.2604722665003889</v>
      </c>
    </row>
    <row r="138" spans="1:7" x14ac:dyDescent="0.2">
      <c r="A138" s="5">
        <f t="shared" si="13"/>
        <v>142</v>
      </c>
      <c r="B138" s="11">
        <f t="shared" si="7"/>
        <v>0.55916288284339943</v>
      </c>
      <c r="C138" s="12">
        <f t="shared" si="8"/>
        <v>-0.44062636469833433</v>
      </c>
      <c r="D138" s="12">
        <f t="shared" si="9"/>
        <v>0.3442550453987156</v>
      </c>
      <c r="E138" s="11">
        <f t="shared" si="10"/>
        <v>-0.44034040911543615</v>
      </c>
      <c r="F138" s="11">
        <f t="shared" si="11"/>
        <v>0.34403163241197787</v>
      </c>
      <c r="G138" s="13">
        <f t="shared" si="12"/>
        <v>0.36288284339947019</v>
      </c>
    </row>
    <row r="139" spans="1:7" x14ac:dyDescent="0.2">
      <c r="A139" s="5">
        <f t="shared" si="13"/>
        <v>144</v>
      </c>
      <c r="B139" s="11">
        <f t="shared" si="7"/>
        <v>0.55926352549156233</v>
      </c>
      <c r="C139" s="12">
        <f t="shared" si="8"/>
        <v>-0.45245369645672051</v>
      </c>
      <c r="D139" s="12">
        <f t="shared" si="9"/>
        <v>0.32872685242903599</v>
      </c>
      <c r="E139" s="11">
        <f t="shared" si="10"/>
        <v>-0.45207869645672055</v>
      </c>
      <c r="F139" s="11">
        <f t="shared" si="11"/>
        <v>0.32845439898103401</v>
      </c>
      <c r="G139" s="13">
        <f t="shared" si="12"/>
        <v>0.46352549156236655</v>
      </c>
    </row>
    <row r="140" spans="1:7" x14ac:dyDescent="0.2">
      <c r="A140" s="5">
        <f t="shared" si="13"/>
        <v>146</v>
      </c>
      <c r="B140" s="11">
        <f t="shared" si="7"/>
        <v>0.5593619098901238</v>
      </c>
      <c r="C140" s="12">
        <f t="shared" si="8"/>
        <v>-0.46373203995506018</v>
      </c>
      <c r="D140" s="12">
        <f t="shared" si="9"/>
        <v>0.31279121048240061</v>
      </c>
      <c r="E140" s="11">
        <f t="shared" si="10"/>
        <v>-0.46326619554375725</v>
      </c>
      <c r="F140" s="11">
        <f t="shared" si="11"/>
        <v>0.31247699445945337</v>
      </c>
      <c r="G140" s="13">
        <f t="shared" si="12"/>
        <v>0.56190989012383508</v>
      </c>
    </row>
    <row r="141" spans="1:7" x14ac:dyDescent="0.2">
      <c r="A141" s="5">
        <f t="shared" si="13"/>
        <v>148</v>
      </c>
      <c r="B141" s="11">
        <f t="shared" si="7"/>
        <v>0.5594575567201836</v>
      </c>
      <c r="C141" s="12">
        <f t="shared" si="8"/>
        <v>-0.47444691585687737</v>
      </c>
      <c r="D141" s="12">
        <f t="shared" si="9"/>
        <v>0.29646733682686621</v>
      </c>
      <c r="E141" s="11">
        <f t="shared" si="10"/>
        <v>-0.47388927613221077</v>
      </c>
      <c r="F141" s="11">
        <f t="shared" si="11"/>
        <v>0.2961188848535149</v>
      </c>
      <c r="G141" s="13">
        <f t="shared" si="12"/>
        <v>0.65755672018374955</v>
      </c>
    </row>
    <row r="142" spans="1:7" x14ac:dyDescent="0.2">
      <c r="A142" s="5">
        <f t="shared" si="13"/>
        <v>150</v>
      </c>
      <c r="B142" s="11">
        <f t="shared" si="7"/>
        <v>0.55954999999999999</v>
      </c>
      <c r="C142" s="12">
        <f t="shared" si="8"/>
        <v>-0.48458451468758268</v>
      </c>
      <c r="D142" s="12">
        <f t="shared" si="9"/>
        <v>0.27977499999999994</v>
      </c>
      <c r="E142" s="11">
        <f t="shared" si="10"/>
        <v>-0.48393499563474429</v>
      </c>
      <c r="F142" s="11">
        <f t="shared" si="11"/>
        <v>0.27939999999999993</v>
      </c>
      <c r="G142" s="13">
        <f t="shared" si="12"/>
        <v>0.75000000000002842</v>
      </c>
    </row>
    <row r="143" spans="1:7" x14ac:dyDescent="0.2">
      <c r="A143" s="5">
        <f t="shared" si="13"/>
        <v>152</v>
      </c>
      <c r="B143" s="11">
        <f t="shared" si="7"/>
        <v>0.55963878935520606</v>
      </c>
      <c r="C143" s="12">
        <f t="shared" si="8"/>
        <v>-0.49413172193166327</v>
      </c>
      <c r="D143" s="12">
        <f t="shared" si="9"/>
        <v>0.26273449703419249</v>
      </c>
      <c r="E143" s="11">
        <f t="shared" si="10"/>
        <v>-0.49339111488956838</v>
      </c>
      <c r="F143" s="11">
        <f t="shared" si="11"/>
        <v>0.26234070928475572</v>
      </c>
      <c r="G143" s="13">
        <f t="shared" si="12"/>
        <v>0.83878935520609321</v>
      </c>
    </row>
    <row r="144" spans="1:7" x14ac:dyDescent="0.2">
      <c r="A144" s="5">
        <f t="shared" si="13"/>
        <v>154</v>
      </c>
      <c r="B144" s="11">
        <f t="shared" si="7"/>
        <v>0.55972349221298845</v>
      </c>
      <c r="C144" s="12">
        <f t="shared" si="8"/>
        <v>-0.50307614237481224</v>
      </c>
      <c r="D144" s="12">
        <f t="shared" si="9"/>
        <v>0.24536662916619492</v>
      </c>
      <c r="E144" s="11">
        <f t="shared" si="10"/>
        <v>-0.50224611307197453</v>
      </c>
      <c r="F144" s="11">
        <f t="shared" si="11"/>
        <v>0.24496179682573638</v>
      </c>
      <c r="G144" s="13">
        <f t="shared" si="12"/>
        <v>0.92349221298848594</v>
      </c>
    </row>
    <row r="145" spans="1:7" x14ac:dyDescent="0.2">
      <c r="A145" s="5">
        <f t="shared" si="13"/>
        <v>156</v>
      </c>
      <c r="B145" s="11">
        <f t="shared" si="7"/>
        <v>0.55980369590953816</v>
      </c>
      <c r="C145" s="12">
        <f t="shared" si="8"/>
        <v>-0.51140612356969839</v>
      </c>
      <c r="D145" s="12">
        <f t="shared" si="9"/>
        <v>0.22769267605567176</v>
      </c>
      <c r="E145" s="11">
        <f t="shared" si="10"/>
        <v>-0.51048920173068524</v>
      </c>
      <c r="F145" s="11">
        <f t="shared" si="11"/>
        <v>0.22728443615075727</v>
      </c>
      <c r="G145" s="13">
        <f t="shared" si="12"/>
        <v>1.0036959095381937</v>
      </c>
    </row>
    <row r="146" spans="1:7" x14ac:dyDescent="0.2">
      <c r="A146" s="5">
        <f t="shared" si="13"/>
        <v>158</v>
      </c>
      <c r="B146" s="11">
        <f t="shared" si="7"/>
        <v>0.55987900970050786</v>
      </c>
      <c r="C146" s="12">
        <f t="shared" si="8"/>
        <v>-0.51911077830515262</v>
      </c>
      <c r="D146" s="12">
        <f t="shared" si="9"/>
        <v>0.20973436854898173</v>
      </c>
      <c r="E146" s="11">
        <f t="shared" si="10"/>
        <v>-0.51811033793192074</v>
      </c>
      <c r="F146" s="11">
        <f t="shared" si="11"/>
        <v>0.20933016440081176</v>
      </c>
      <c r="G146" s="13">
        <f t="shared" si="12"/>
        <v>1.0790097005078936</v>
      </c>
    </row>
    <row r="147" spans="1:7" x14ac:dyDescent="0.2">
      <c r="A147" s="5">
        <f t="shared" si="13"/>
        <v>160</v>
      </c>
      <c r="B147" s="11">
        <f t="shared" si="7"/>
        <v>0.55994906666467847</v>
      </c>
      <c r="C147" s="12">
        <f t="shared" si="8"/>
        <v>-0.52618000596075498</v>
      </c>
      <c r="D147" s="12">
        <f t="shared" si="9"/>
        <v>0.19151386003572785</v>
      </c>
      <c r="E147" s="11">
        <f t="shared" si="10"/>
        <v>-0.52510023649516557</v>
      </c>
      <c r="F147" s="11">
        <f t="shared" si="11"/>
        <v>0.19112085609038376</v>
      </c>
      <c r="G147" s="13">
        <f t="shared" si="12"/>
        <v>1.1490666646785108</v>
      </c>
    </row>
    <row r="148" spans="1:7" x14ac:dyDescent="0.2">
      <c r="A148" s="5">
        <f t="shared" si="13"/>
        <v>162</v>
      </c>
      <c r="B148" s="11">
        <f t="shared" si="7"/>
        <v>0.56001352549156247</v>
      </c>
      <c r="C148" s="12">
        <f t="shared" si="8"/>
        <v>-0.53260451263217257</v>
      </c>
      <c r="D148" s="12">
        <f t="shared" si="9"/>
        <v>0.17305369645672067</v>
      </c>
      <c r="E148" s="11">
        <f t="shared" si="10"/>
        <v>-0.53145038130573174</v>
      </c>
      <c r="F148" s="11">
        <f t="shared" si="11"/>
        <v>0.17267869645672065</v>
      </c>
      <c r="G148" s="13">
        <f t="shared" si="12"/>
        <v>1.213525491562506</v>
      </c>
    </row>
    <row r="149" spans="1:7" x14ac:dyDescent="0.2">
      <c r="A149" s="5">
        <f t="shared" si="13"/>
        <v>164</v>
      </c>
      <c r="B149" s="11">
        <f t="shared" si="7"/>
        <v>0.5600720721442346</v>
      </c>
      <c r="C149" s="12">
        <f t="shared" si="8"/>
        <v>-0.53837582991705546</v>
      </c>
      <c r="D149" s="12">
        <f t="shared" si="9"/>
        <v>0.15437678503278446</v>
      </c>
      <c r="E149" s="11">
        <f t="shared" si="10"/>
        <v>-0.53715303569033257</v>
      </c>
      <c r="F149" s="11">
        <f t="shared" si="11"/>
        <v>0.15402615443053916</v>
      </c>
      <c r="G149" s="13">
        <f t="shared" si="12"/>
        <v>1.2720721442346372</v>
      </c>
    </row>
    <row r="150" spans="1:7" x14ac:dyDescent="0.2">
      <c r="A150" s="5">
        <f t="shared" si="13"/>
        <v>166</v>
      </c>
      <c r="B150" s="11">
        <f t="shared" si="7"/>
        <v>0.56012442138928831</v>
      </c>
      <c r="C150" s="12">
        <f t="shared" si="8"/>
        <v>-0.54348633225684184</v>
      </c>
      <c r="D150" s="12">
        <f t="shared" si="9"/>
        <v>0.1355063617941637</v>
      </c>
      <c r="E150" s="11">
        <f t="shared" si="10"/>
        <v>-0.54220125184302681</v>
      </c>
      <c r="F150" s="11">
        <f t="shared" si="11"/>
        <v>0.13518595526109431</v>
      </c>
      <c r="G150" s="13">
        <f t="shared" si="12"/>
        <v>1.3244213892883439</v>
      </c>
    </row>
    <row r="151" spans="1:7" x14ac:dyDescent="0.2">
      <c r="A151" s="5">
        <f t="shared" si="13"/>
        <v>168</v>
      </c>
      <c r="B151" s="11">
        <f t="shared" si="7"/>
        <v>0.56017031818646379</v>
      </c>
      <c r="C151" s="12">
        <f t="shared" si="8"/>
        <v>-0.54792925273638204</v>
      </c>
      <c r="D151" s="12">
        <f t="shared" si="9"/>
        <v>0.11646595800006991</v>
      </c>
      <c r="E151" s="11">
        <f t="shared" si="10"/>
        <v>-0.54658887929005062</v>
      </c>
      <c r="F151" s="11">
        <f t="shared" si="11"/>
        <v>0.1161810528289639</v>
      </c>
      <c r="G151" s="13">
        <f t="shared" si="12"/>
        <v>1.3703181864638259</v>
      </c>
    </row>
    <row r="152" spans="1:7" x14ac:dyDescent="0.2">
      <c r="A152" s="5">
        <f t="shared" si="13"/>
        <v>170</v>
      </c>
      <c r="B152" s="11">
        <f t="shared" si="7"/>
        <v>0.56020953893117886</v>
      </c>
      <c r="C152" s="12">
        <f t="shared" si="8"/>
        <v>-0.55169869725081933</v>
      </c>
      <c r="D152" s="12">
        <f t="shared" si="9"/>
        <v>9.7279365547030441E-2</v>
      </c>
      <c r="E152" s="11">
        <f t="shared" si="10"/>
        <v>-0.55031057238322179</v>
      </c>
      <c r="F152" s="11">
        <f t="shared" si="11"/>
        <v>9.7034601680280635E-2</v>
      </c>
      <c r="G152" s="13">
        <f t="shared" si="12"/>
        <v>1.4095389311788997</v>
      </c>
    </row>
    <row r="153" spans="1:7" x14ac:dyDescent="0.2">
      <c r="A153" s="5">
        <f t="shared" si="13"/>
        <v>172</v>
      </c>
      <c r="B153" s="11">
        <f t="shared" si="7"/>
        <v>0.56024189254390744</v>
      </c>
      <c r="C153" s="12">
        <f t="shared" si="8"/>
        <v>-0.55478965695757765</v>
      </c>
      <c r="D153" s="12">
        <f t="shared" si="9"/>
        <v>7.7970601473071305E-2</v>
      </c>
      <c r="E153" s="11">
        <f t="shared" si="10"/>
        <v>-0.55336179681278952</v>
      </c>
      <c r="F153" s="11">
        <f t="shared" si="11"/>
        <v>7.7769928816484493E-2</v>
      </c>
      <c r="G153" s="13">
        <f t="shared" si="12"/>
        <v>1.4418925439075858</v>
      </c>
    </row>
    <row r="154" spans="1:7" x14ac:dyDescent="0.2">
      <c r="A154" s="5">
        <f t="shared" si="13"/>
        <v>174</v>
      </c>
      <c r="B154" s="11">
        <f t="shared" si="7"/>
        <v>0.56026722140110075</v>
      </c>
      <c r="C154" s="12">
        <f t="shared" si="8"/>
        <v>-0.55719801894053878</v>
      </c>
      <c r="D154" s="12">
        <f t="shared" si="9"/>
        <v>5.8563871672295383E-2</v>
      </c>
      <c r="E154" s="11">
        <f t="shared" si="10"/>
        <v>-0.55573883513179112</v>
      </c>
      <c r="F154" s="11">
        <f t="shared" si="11"/>
        <v>5.8410505273964901E-2</v>
      </c>
      <c r="G154" s="13">
        <f t="shared" si="12"/>
        <v>1.4672214011007823</v>
      </c>
    </row>
    <row r="155" spans="1:7" x14ac:dyDescent="0.2">
      <c r="A155" s="5">
        <f t="shared" si="13"/>
        <v>176</v>
      </c>
      <c r="B155" s="11">
        <f t="shared" si="7"/>
        <v>0.56028540210311228</v>
      </c>
      <c r="C155" s="12">
        <f t="shared" si="8"/>
        <v>-0.55892057502343495</v>
      </c>
      <c r="D155" s="12">
        <f t="shared" si="9"/>
        <v>3.9083533941022562E-2</v>
      </c>
      <c r="E155" s="11">
        <f t="shared" si="10"/>
        <v>-0.55743879128518969</v>
      </c>
      <c r="F155" s="11">
        <f t="shared" si="11"/>
        <v>3.8979917528217341E-2</v>
      </c>
      <c r="G155" s="13">
        <f t="shared" si="12"/>
        <v>1.485402103112432</v>
      </c>
    </row>
    <row r="156" spans="1:7" x14ac:dyDescent="0.2">
      <c r="A156" s="5">
        <f t="shared" si="13"/>
        <v>178</v>
      </c>
      <c r="B156" s="11">
        <f t="shared" si="7"/>
        <v>0.5602963460753897</v>
      </c>
      <c r="C156" s="12">
        <f t="shared" si="8"/>
        <v>-0.5599550286800612</v>
      </c>
      <c r="D156" s="12">
        <f t="shared" si="9"/>
        <v>1.9554060482281501E-2</v>
      </c>
      <c r="E156" s="11">
        <f t="shared" si="10"/>
        <v>-0.55845959413827062</v>
      </c>
      <c r="F156" s="11">
        <f t="shared" si="11"/>
        <v>1.9501838757357639E-2</v>
      </c>
      <c r="G156" s="13">
        <f t="shared" si="12"/>
        <v>1.4963460753897317</v>
      </c>
    </row>
    <row r="157" spans="1:7" x14ac:dyDescent="0.2">
      <c r="A157" s="5">
        <f t="shared" si="13"/>
        <v>180</v>
      </c>
      <c r="B157" s="11">
        <f t="shared" si="7"/>
        <v>0.56029999999999991</v>
      </c>
      <c r="C157" s="12">
        <f t="shared" si="8"/>
        <v>-0.56029999999999991</v>
      </c>
      <c r="D157" s="12">
        <f t="shared" si="9"/>
        <v>6.8645067928529968E-17</v>
      </c>
      <c r="E157" s="11">
        <f t="shared" si="10"/>
        <v>-0.55879999999999996</v>
      </c>
      <c r="F157" s="11">
        <f t="shared" si="11"/>
        <v>6.8461295660293682E-17</v>
      </c>
      <c r="G157" s="13">
        <f t="shared" si="12"/>
        <v>1.4999999999999458</v>
      </c>
    </row>
    <row r="158" spans="1:7" x14ac:dyDescent="0.2">
      <c r="A158" s="5">
        <f t="shared" si="13"/>
        <v>182</v>
      </c>
      <c r="B158" s="11">
        <f t="shared" si="7"/>
        <v>0.5602963460753897</v>
      </c>
      <c r="C158" s="12">
        <f t="shared" si="8"/>
        <v>-0.5599550286800612</v>
      </c>
      <c r="D158" s="12">
        <f t="shared" si="9"/>
        <v>-1.9554060482281366E-2</v>
      </c>
      <c r="E158" s="11">
        <f t="shared" si="10"/>
        <v>-0.55845959413827062</v>
      </c>
      <c r="F158" s="11">
        <f t="shared" si="11"/>
        <v>-1.95018387573575E-2</v>
      </c>
      <c r="G158" s="13">
        <f t="shared" si="12"/>
        <v>1.4963460753897317</v>
      </c>
    </row>
    <row r="159" spans="1:7" x14ac:dyDescent="0.2">
      <c r="A159" s="5">
        <f t="shared" si="13"/>
        <v>184</v>
      </c>
      <c r="B159" s="11">
        <f t="shared" si="7"/>
        <v>0.56028540210311228</v>
      </c>
      <c r="C159" s="12">
        <f t="shared" si="8"/>
        <v>-0.55892057502343495</v>
      </c>
      <c r="D159" s="12">
        <f t="shared" si="9"/>
        <v>-3.9083533941022423E-2</v>
      </c>
      <c r="E159" s="11">
        <f t="shared" si="10"/>
        <v>-0.55743879128518969</v>
      </c>
      <c r="F159" s="11">
        <f t="shared" si="11"/>
        <v>-3.8979917528217202E-2</v>
      </c>
      <c r="G159" s="13">
        <f t="shared" si="12"/>
        <v>1.485402103112432</v>
      </c>
    </row>
    <row r="160" spans="1:7" x14ac:dyDescent="0.2">
      <c r="A160" s="5">
        <f t="shared" si="13"/>
        <v>186</v>
      </c>
      <c r="B160" s="11">
        <f t="shared" si="7"/>
        <v>0.56026722140110075</v>
      </c>
      <c r="C160" s="12">
        <f t="shared" si="8"/>
        <v>-0.55719801894053878</v>
      </c>
      <c r="D160" s="12">
        <f t="shared" si="9"/>
        <v>-5.8563871672295251E-2</v>
      </c>
      <c r="E160" s="11">
        <f t="shared" si="10"/>
        <v>-0.55573883513179112</v>
      </c>
      <c r="F160" s="11">
        <f t="shared" si="11"/>
        <v>-5.8410505273964769E-2</v>
      </c>
      <c r="G160" s="13">
        <f t="shared" si="12"/>
        <v>1.4672214011007823</v>
      </c>
    </row>
    <row r="161" spans="1:7" x14ac:dyDescent="0.2">
      <c r="A161" s="5">
        <f t="shared" si="13"/>
        <v>188</v>
      </c>
      <c r="B161" s="11">
        <f t="shared" si="7"/>
        <v>0.56024189254390744</v>
      </c>
      <c r="C161" s="12">
        <f t="shared" si="8"/>
        <v>-0.55478965695757754</v>
      </c>
      <c r="D161" s="12">
        <f t="shared" si="9"/>
        <v>-7.7970601473071402E-2</v>
      </c>
      <c r="E161" s="11">
        <f t="shared" si="10"/>
        <v>-0.55336179681278941</v>
      </c>
      <c r="F161" s="11">
        <f t="shared" si="11"/>
        <v>-7.7769928816484604E-2</v>
      </c>
      <c r="G161" s="13">
        <f t="shared" si="12"/>
        <v>1.4418925439075858</v>
      </c>
    </row>
    <row r="162" spans="1:7" x14ac:dyDescent="0.2">
      <c r="A162" s="5">
        <f t="shared" si="13"/>
        <v>190</v>
      </c>
      <c r="B162" s="11">
        <f t="shared" si="7"/>
        <v>0.56020953893117886</v>
      </c>
      <c r="C162" s="12">
        <f t="shared" si="8"/>
        <v>-0.55169869725081933</v>
      </c>
      <c r="D162" s="12">
        <f t="shared" si="9"/>
        <v>-9.7279365547030552E-2</v>
      </c>
      <c r="E162" s="11">
        <f t="shared" si="10"/>
        <v>-0.55031057238322179</v>
      </c>
      <c r="F162" s="11">
        <f t="shared" si="11"/>
        <v>-9.7034601680280747E-2</v>
      </c>
      <c r="G162" s="13">
        <f t="shared" si="12"/>
        <v>1.4095389311788997</v>
      </c>
    </row>
    <row r="163" spans="1:7" x14ac:dyDescent="0.2">
      <c r="A163" s="5">
        <f t="shared" si="13"/>
        <v>192</v>
      </c>
      <c r="B163" s="11">
        <f t="shared" si="7"/>
        <v>0.56017031818646379</v>
      </c>
      <c r="C163" s="12">
        <f t="shared" si="8"/>
        <v>-0.54792925273638204</v>
      </c>
      <c r="D163" s="12">
        <f t="shared" si="9"/>
        <v>-0.11646595800007002</v>
      </c>
      <c r="E163" s="11">
        <f t="shared" si="10"/>
        <v>-0.54658887929005051</v>
      </c>
      <c r="F163" s="11">
        <f t="shared" si="11"/>
        <v>-0.116181052828964</v>
      </c>
      <c r="G163" s="13">
        <f t="shared" si="12"/>
        <v>1.3703181864638259</v>
      </c>
    </row>
    <row r="164" spans="1:7" x14ac:dyDescent="0.2">
      <c r="A164" s="5">
        <f t="shared" si="13"/>
        <v>194</v>
      </c>
      <c r="B164" s="11">
        <f t="shared" si="7"/>
        <v>0.56012442138928831</v>
      </c>
      <c r="C164" s="12">
        <f t="shared" si="8"/>
        <v>-0.54348633225684184</v>
      </c>
      <c r="D164" s="12">
        <f t="shared" si="9"/>
        <v>-0.13550636179416359</v>
      </c>
      <c r="E164" s="11">
        <f t="shared" si="10"/>
        <v>-0.54220125184302681</v>
      </c>
      <c r="F164" s="11">
        <f t="shared" si="11"/>
        <v>-0.1351859552610942</v>
      </c>
      <c r="G164" s="13">
        <f t="shared" si="12"/>
        <v>1.3244213892883439</v>
      </c>
    </row>
    <row r="165" spans="1:7" x14ac:dyDescent="0.2">
      <c r="A165" s="5">
        <f t="shared" si="13"/>
        <v>196</v>
      </c>
      <c r="B165" s="11">
        <f t="shared" si="7"/>
        <v>0.5600720721442346</v>
      </c>
      <c r="C165" s="12">
        <f t="shared" si="8"/>
        <v>-0.53837582991705546</v>
      </c>
      <c r="D165" s="12">
        <f t="shared" si="9"/>
        <v>-0.15437678503278432</v>
      </c>
      <c r="E165" s="11">
        <f t="shared" si="10"/>
        <v>-0.53715303569033257</v>
      </c>
      <c r="F165" s="11">
        <f t="shared" si="11"/>
        <v>-0.15402615443053902</v>
      </c>
      <c r="G165" s="13">
        <f t="shared" si="12"/>
        <v>1.2720721442346372</v>
      </c>
    </row>
    <row r="166" spans="1:7" x14ac:dyDescent="0.2">
      <c r="A166" s="5">
        <f t="shared" si="13"/>
        <v>198</v>
      </c>
      <c r="B166" s="11">
        <f t="shared" si="7"/>
        <v>0.56001352549156247</v>
      </c>
      <c r="C166" s="12">
        <f t="shared" si="8"/>
        <v>-0.53260451263217257</v>
      </c>
      <c r="D166" s="12">
        <f t="shared" si="9"/>
        <v>-0.17305369645672056</v>
      </c>
      <c r="E166" s="11">
        <f t="shared" si="10"/>
        <v>-0.53145038130573186</v>
      </c>
      <c r="F166" s="11">
        <f t="shared" si="11"/>
        <v>-0.17267869645672054</v>
      </c>
      <c r="G166" s="13">
        <f t="shared" si="12"/>
        <v>1.213525491562506</v>
      </c>
    </row>
    <row r="167" spans="1:7" x14ac:dyDescent="0.2">
      <c r="A167" s="5">
        <f t="shared" si="13"/>
        <v>200</v>
      </c>
      <c r="B167" s="11">
        <f t="shared" si="7"/>
        <v>0.55994906666467847</v>
      </c>
      <c r="C167" s="12">
        <f t="shared" si="8"/>
        <v>-0.52618000596075509</v>
      </c>
      <c r="D167" s="12">
        <f t="shared" si="9"/>
        <v>-0.19151386003572773</v>
      </c>
      <c r="E167" s="11">
        <f t="shared" si="10"/>
        <v>-0.52510023649516557</v>
      </c>
      <c r="F167" s="11">
        <f t="shared" si="11"/>
        <v>-0.19112085609038362</v>
      </c>
      <c r="G167" s="13">
        <f t="shared" si="12"/>
        <v>1.1490666646785108</v>
      </c>
    </row>
    <row r="168" spans="1:7" x14ac:dyDescent="0.2">
      <c r="A168" s="5">
        <f t="shared" si="13"/>
        <v>202</v>
      </c>
      <c r="B168" s="11">
        <f t="shared" si="7"/>
        <v>0.55987900970050786</v>
      </c>
      <c r="C168" s="12">
        <f t="shared" si="8"/>
        <v>-0.51911077830515262</v>
      </c>
      <c r="D168" s="12">
        <f t="shared" si="9"/>
        <v>-0.20973436854898161</v>
      </c>
      <c r="E168" s="11">
        <f t="shared" si="10"/>
        <v>-0.51811033793192074</v>
      </c>
      <c r="F168" s="11">
        <f t="shared" si="11"/>
        <v>-0.20933016440081162</v>
      </c>
      <c r="G168" s="13">
        <f t="shared" si="12"/>
        <v>1.0790097005078936</v>
      </c>
    </row>
    <row r="169" spans="1:7" x14ac:dyDescent="0.2">
      <c r="A169" s="5">
        <f t="shared" si="13"/>
        <v>204</v>
      </c>
      <c r="B169" s="11">
        <f t="shared" si="7"/>
        <v>0.55980369590953816</v>
      </c>
      <c r="C169" s="12">
        <f t="shared" si="8"/>
        <v>-0.51140612356969839</v>
      </c>
      <c r="D169" s="12">
        <f t="shared" si="9"/>
        <v>-0.22769267605567162</v>
      </c>
      <c r="E169" s="11">
        <f t="shared" si="10"/>
        <v>-0.51048920173068535</v>
      </c>
      <c r="F169" s="11">
        <f t="shared" si="11"/>
        <v>-0.22728443615075714</v>
      </c>
      <c r="G169" s="13">
        <f t="shared" si="12"/>
        <v>1.0036959095381937</v>
      </c>
    </row>
    <row r="170" spans="1:7" x14ac:dyDescent="0.2">
      <c r="A170" s="5">
        <f t="shared" si="13"/>
        <v>206</v>
      </c>
      <c r="B170" s="11">
        <f t="shared" si="7"/>
        <v>0.55972349221298845</v>
      </c>
      <c r="C170" s="12">
        <f t="shared" si="8"/>
        <v>-0.50307614237481213</v>
      </c>
      <c r="D170" s="12">
        <f t="shared" si="9"/>
        <v>-0.245366629166195</v>
      </c>
      <c r="E170" s="11">
        <f t="shared" si="10"/>
        <v>-0.50224611307197442</v>
      </c>
      <c r="F170" s="11">
        <f t="shared" si="11"/>
        <v>-0.24496179682573646</v>
      </c>
      <c r="G170" s="13">
        <f t="shared" si="12"/>
        <v>0.92349221298848594</v>
      </c>
    </row>
    <row r="171" spans="1:7" x14ac:dyDescent="0.2">
      <c r="A171" s="5">
        <f t="shared" si="13"/>
        <v>208</v>
      </c>
      <c r="B171" s="11">
        <f t="shared" si="7"/>
        <v>0.55963878935520606</v>
      </c>
      <c r="C171" s="12">
        <f t="shared" si="8"/>
        <v>-0.49413172193166321</v>
      </c>
      <c r="D171" s="12">
        <f t="shared" si="9"/>
        <v>-0.26273449703419255</v>
      </c>
      <c r="E171" s="11">
        <f t="shared" si="10"/>
        <v>-0.49339111488956833</v>
      </c>
      <c r="F171" s="11">
        <f t="shared" si="11"/>
        <v>-0.26234070928475578</v>
      </c>
      <c r="G171" s="13">
        <f t="shared" si="12"/>
        <v>0.83878935520609321</v>
      </c>
    </row>
    <row r="172" spans="1:7" x14ac:dyDescent="0.2">
      <c r="A172" s="5">
        <f t="shared" si="13"/>
        <v>210</v>
      </c>
      <c r="B172" s="11">
        <f t="shared" si="7"/>
        <v>0.55954999999999999</v>
      </c>
      <c r="C172" s="12">
        <f t="shared" si="8"/>
        <v>-0.48458451468758262</v>
      </c>
      <c r="D172" s="12">
        <f t="shared" si="9"/>
        <v>-0.27977500000000005</v>
      </c>
      <c r="E172" s="11">
        <f t="shared" si="10"/>
        <v>-0.48393499563474424</v>
      </c>
      <c r="F172" s="11">
        <f t="shared" si="11"/>
        <v>-0.27940000000000004</v>
      </c>
      <c r="G172" s="13">
        <f t="shared" si="12"/>
        <v>0.75000000000002842</v>
      </c>
    </row>
    <row r="173" spans="1:7" x14ac:dyDescent="0.2">
      <c r="A173" s="5">
        <f t="shared" si="13"/>
        <v>212</v>
      </c>
      <c r="B173" s="11">
        <f t="shared" si="7"/>
        <v>0.5594575567201836</v>
      </c>
      <c r="C173" s="12">
        <f t="shared" si="8"/>
        <v>-0.47444691585687743</v>
      </c>
      <c r="D173" s="12">
        <f t="shared" si="9"/>
        <v>-0.29646733682686616</v>
      </c>
      <c r="E173" s="11">
        <f t="shared" si="10"/>
        <v>-0.47388927613221088</v>
      </c>
      <c r="F173" s="11">
        <f t="shared" si="11"/>
        <v>-0.29611888485351484</v>
      </c>
      <c r="G173" s="13">
        <f t="shared" si="12"/>
        <v>0.65755672018363853</v>
      </c>
    </row>
    <row r="174" spans="1:7" x14ac:dyDescent="0.2">
      <c r="A174" s="5">
        <f t="shared" si="13"/>
        <v>214</v>
      </c>
      <c r="B174" s="11">
        <f t="shared" si="7"/>
        <v>0.5593619098901238</v>
      </c>
      <c r="C174" s="12">
        <f t="shared" si="8"/>
        <v>-0.46373203995506029</v>
      </c>
      <c r="D174" s="12">
        <f t="shared" si="9"/>
        <v>-0.31279121048240049</v>
      </c>
      <c r="E174" s="11">
        <f t="shared" si="10"/>
        <v>-0.46326619554375736</v>
      </c>
      <c r="F174" s="11">
        <f t="shared" si="11"/>
        <v>-0.31247699445945321</v>
      </c>
      <c r="G174" s="13">
        <f t="shared" si="12"/>
        <v>0.56190989012383508</v>
      </c>
    </row>
    <row r="175" spans="1:7" x14ac:dyDescent="0.2">
      <c r="A175" s="5">
        <f t="shared" si="13"/>
        <v>216</v>
      </c>
      <c r="B175" s="11">
        <f t="shared" si="7"/>
        <v>0.55926352549156233</v>
      </c>
      <c r="C175" s="12">
        <f t="shared" si="8"/>
        <v>-0.45245369645672062</v>
      </c>
      <c r="D175" s="12">
        <f t="shared" si="9"/>
        <v>-0.32872685242903588</v>
      </c>
      <c r="E175" s="11">
        <f t="shared" si="10"/>
        <v>-0.45207869645672066</v>
      </c>
      <c r="F175" s="11">
        <f t="shared" si="11"/>
        <v>-0.3284543989810339</v>
      </c>
      <c r="G175" s="13">
        <f t="shared" si="12"/>
        <v>0.46352549156236655</v>
      </c>
    </row>
    <row r="176" spans="1:7" x14ac:dyDescent="0.2">
      <c r="A176" s="5">
        <f t="shared" si="13"/>
        <v>218</v>
      </c>
      <c r="B176" s="11">
        <f t="shared" si="7"/>
        <v>0.55916288284339943</v>
      </c>
      <c r="C176" s="12">
        <f t="shared" si="8"/>
        <v>-0.44062636469833438</v>
      </c>
      <c r="D176" s="12">
        <f t="shared" si="9"/>
        <v>-0.34425504539871543</v>
      </c>
      <c r="E176" s="11">
        <f t="shared" si="10"/>
        <v>-0.44034040911543626</v>
      </c>
      <c r="F176" s="11">
        <f t="shared" si="11"/>
        <v>-0.34403163241197776</v>
      </c>
      <c r="G176" s="13">
        <f t="shared" si="12"/>
        <v>0.36288284339947019</v>
      </c>
    </row>
    <row r="177" spans="1:7" x14ac:dyDescent="0.2">
      <c r="A177" s="5">
        <f t="shared" si="13"/>
        <v>220</v>
      </c>
      <c r="B177" s="11">
        <f t="shared" si="7"/>
        <v>0.55906047226650035</v>
      </c>
      <c r="C177" s="12">
        <f t="shared" si="8"/>
        <v>-0.4282651681472241</v>
      </c>
      <c r="D177" s="12">
        <f t="shared" si="9"/>
        <v>-0.35935714463841151</v>
      </c>
      <c r="E177" s="11">
        <f t="shared" si="10"/>
        <v>-0.42806563481488491</v>
      </c>
      <c r="F177" s="11">
        <f t="shared" si="11"/>
        <v>-0.35918971629283813</v>
      </c>
      <c r="G177" s="13">
        <f t="shared" si="12"/>
        <v>0.2604722665003889</v>
      </c>
    </row>
    <row r="178" spans="1:7" x14ac:dyDescent="0.2">
      <c r="A178" s="5">
        <f t="shared" si="13"/>
        <v>222</v>
      </c>
      <c r="B178" s="11">
        <f t="shared" si="7"/>
        <v>0.55895679269490151</v>
      </c>
      <c r="C178" s="12">
        <f t="shared" si="8"/>
        <v>-0.41538584815665663</v>
      </c>
      <c r="D178" s="12">
        <f t="shared" si="9"/>
        <v>-0.37401509762434204</v>
      </c>
      <c r="E178" s="11">
        <f t="shared" si="10"/>
        <v>-0.4152693284767679</v>
      </c>
      <c r="F178" s="11">
        <f t="shared" si="11"/>
        <v>-0.37391018283332994</v>
      </c>
      <c r="G178" s="13">
        <f t="shared" si="12"/>
        <v>0.15679269490154191</v>
      </c>
    </row>
    <row r="179" spans="1:7" x14ac:dyDescent="0.2">
      <c r="A179" s="5">
        <f t="shared" si="13"/>
        <v>224</v>
      </c>
      <c r="B179" s="11">
        <f t="shared" si="7"/>
        <v>0.55885234924505367</v>
      </c>
      <c r="C179" s="12">
        <f t="shared" si="8"/>
        <v>-0.40200473732472303</v>
      </c>
      <c r="D179" s="12">
        <f t="shared" si="9"/>
        <v>-0.38821146225375147</v>
      </c>
      <c r="E179" s="11">
        <f t="shared" si="10"/>
        <v>-0.40196708042923818</v>
      </c>
      <c r="F179" s="11">
        <f t="shared" si="11"/>
        <v>-0.38817509741248768</v>
      </c>
      <c r="G179" s="13">
        <f t="shared" si="12"/>
        <v>5.2349245053817661E-2</v>
      </c>
    </row>
    <row r="180" spans="1:7" x14ac:dyDescent="0.2">
      <c r="A180" s="5">
        <f t="shared" si="13"/>
        <v>226</v>
      </c>
      <c r="B180" s="11">
        <f t="shared" si="7"/>
        <v>0.55874765075494615</v>
      </c>
      <c r="C180" s="12">
        <f t="shared" si="8"/>
        <v>-0.38813873257122378</v>
      </c>
      <c r="D180" s="12">
        <f t="shared" si="9"/>
        <v>-0.40192942353375338</v>
      </c>
      <c r="E180" s="11">
        <f t="shared" si="10"/>
        <v>-0.38817509741248762</v>
      </c>
      <c r="F180" s="11">
        <f t="shared" si="11"/>
        <v>-0.40196708042923823</v>
      </c>
      <c r="G180" s="13">
        <f t="shared" si="12"/>
        <v>-5.2349245053817661E-2</v>
      </c>
    </row>
    <row r="181" spans="1:7" x14ac:dyDescent="0.2">
      <c r="A181" s="5">
        <f t="shared" si="13"/>
        <v>228</v>
      </c>
      <c r="B181" s="11">
        <f t="shared" si="7"/>
        <v>0.55864320730509842</v>
      </c>
      <c r="C181" s="12">
        <f t="shared" si="8"/>
        <v>-0.37380526804231778</v>
      </c>
      <c r="D181" s="12">
        <f t="shared" si="9"/>
        <v>-0.41515280879687921</v>
      </c>
      <c r="E181" s="11">
        <f t="shared" si="10"/>
        <v>-0.37391018283332988</v>
      </c>
      <c r="F181" s="11">
        <f t="shared" si="11"/>
        <v>-0.41526932847676795</v>
      </c>
      <c r="G181" s="13">
        <f t="shared" si="12"/>
        <v>-0.15679269490154191</v>
      </c>
    </row>
    <row r="182" spans="1:7" x14ac:dyDescent="0.2">
      <c r="A182" s="5">
        <f t="shared" si="13"/>
        <v>230</v>
      </c>
      <c r="B182" s="11">
        <f t="shared" si="7"/>
        <v>0.55853952773349957</v>
      </c>
      <c r="C182" s="12">
        <f t="shared" si="8"/>
        <v>-0.35902228794726482</v>
      </c>
      <c r="D182" s="12">
        <f t="shared" si="9"/>
        <v>-0.42786610148254561</v>
      </c>
      <c r="E182" s="11">
        <f t="shared" si="10"/>
        <v>-0.35918971629283825</v>
      </c>
      <c r="F182" s="11">
        <f t="shared" si="11"/>
        <v>-0.4280656348148848</v>
      </c>
      <c r="G182" s="13">
        <f t="shared" si="12"/>
        <v>-0.2604722665003889</v>
      </c>
    </row>
    <row r="183" spans="1:7" x14ac:dyDescent="0.2">
      <c r="A183" s="5">
        <f t="shared" si="13"/>
        <v>232</v>
      </c>
      <c r="B183" s="11">
        <f t="shared" si="7"/>
        <v>0.55843711715660049</v>
      </c>
      <c r="C183" s="12">
        <f t="shared" si="8"/>
        <v>-0.34380821942524004</v>
      </c>
      <c r="D183" s="12">
        <f t="shared" si="9"/>
        <v>-0.44005445353253814</v>
      </c>
      <c r="E183" s="11">
        <f t="shared" si="10"/>
        <v>-0.34403163241197771</v>
      </c>
      <c r="F183" s="11">
        <f t="shared" si="11"/>
        <v>-0.44034040911543632</v>
      </c>
      <c r="G183" s="13">
        <f t="shared" si="12"/>
        <v>-0.36288284339947019</v>
      </c>
    </row>
    <row r="184" spans="1:7" x14ac:dyDescent="0.2">
      <c r="A184" s="5">
        <f t="shared" si="13"/>
        <v>234</v>
      </c>
      <c r="B184" s="11">
        <f t="shared" si="7"/>
        <v>0.5583364745084376</v>
      </c>
      <c r="C184" s="12">
        <f t="shared" si="8"/>
        <v>-0.32818194553303204</v>
      </c>
      <c r="D184" s="12">
        <f t="shared" si="9"/>
        <v>-0.45170369645672059</v>
      </c>
      <c r="E184" s="11">
        <f t="shared" si="10"/>
        <v>-0.32845439898103401</v>
      </c>
      <c r="F184" s="11">
        <f t="shared" si="11"/>
        <v>-0.45207869645672055</v>
      </c>
      <c r="G184" s="13">
        <f t="shared" si="12"/>
        <v>-0.46352549156236655</v>
      </c>
    </row>
    <row r="185" spans="1:7" x14ac:dyDescent="0.2">
      <c r="A185" s="5">
        <f t="shared" si="13"/>
        <v>236</v>
      </c>
      <c r="B185" s="11">
        <f t="shared" si="7"/>
        <v>0.55823809010987613</v>
      </c>
      <c r="C185" s="12">
        <f t="shared" si="8"/>
        <v>-0.31216277843650586</v>
      </c>
      <c r="D185" s="12">
        <f t="shared" si="9"/>
        <v>-0.46280035113245444</v>
      </c>
      <c r="E185" s="11">
        <f t="shared" si="10"/>
        <v>-0.31247699445945315</v>
      </c>
      <c r="F185" s="11">
        <f t="shared" si="11"/>
        <v>-0.46326619554375736</v>
      </c>
      <c r="G185" s="13">
        <f t="shared" si="12"/>
        <v>-0.56190989012383508</v>
      </c>
    </row>
    <row r="186" spans="1:7" x14ac:dyDescent="0.2">
      <c r="A186" s="5">
        <f t="shared" si="13"/>
        <v>238</v>
      </c>
      <c r="B186" s="11">
        <f t="shared" si="7"/>
        <v>0.55814244327981632</v>
      </c>
      <c r="C186" s="12">
        <f t="shared" si="8"/>
        <v>-0.29577043288016364</v>
      </c>
      <c r="D186" s="12">
        <f t="shared" si="9"/>
        <v>-0.47333163640754422</v>
      </c>
      <c r="E186" s="11">
        <f t="shared" si="10"/>
        <v>-0.29611888485351495</v>
      </c>
      <c r="F186" s="11">
        <f t="shared" si="11"/>
        <v>-0.47388927613221077</v>
      </c>
      <c r="G186" s="13">
        <f t="shared" si="12"/>
        <v>-0.65755672018363853</v>
      </c>
    </row>
    <row r="187" spans="1:7" x14ac:dyDescent="0.2">
      <c r="A187" s="5">
        <f t="shared" si="13"/>
        <v>240</v>
      </c>
      <c r="B187" s="11">
        <f t="shared" si="7"/>
        <v>0.55804999999999993</v>
      </c>
      <c r="C187" s="12">
        <f t="shared" si="8"/>
        <v>-0.27902500000000019</v>
      </c>
      <c r="D187" s="12">
        <f t="shared" si="9"/>
        <v>-0.48328547658190579</v>
      </c>
      <c r="E187" s="11">
        <f t="shared" si="10"/>
        <v>-0.2794000000000002</v>
      </c>
      <c r="F187" s="11">
        <f t="shared" si="11"/>
        <v>-0.48393499563474413</v>
      </c>
      <c r="G187" s="13">
        <f t="shared" si="12"/>
        <v>-0.7499999999999174</v>
      </c>
    </row>
    <row r="188" spans="1:7" x14ac:dyDescent="0.2">
      <c r="A188" s="5">
        <f t="shared" si="13"/>
        <v>242</v>
      </c>
      <c r="B188" s="11">
        <f t="shared" si="7"/>
        <v>0.55796121064479387</v>
      </c>
      <c r="C188" s="12">
        <f t="shared" si="8"/>
        <v>-0.26194692153531896</v>
      </c>
      <c r="D188" s="12">
        <f t="shared" si="9"/>
        <v>-0.49265050784747344</v>
      </c>
      <c r="E188" s="11">
        <f t="shared" si="10"/>
        <v>-0.26234070928475572</v>
      </c>
      <c r="F188" s="11">
        <f t="shared" si="11"/>
        <v>-0.49339111488956838</v>
      </c>
      <c r="G188" s="13">
        <f t="shared" si="12"/>
        <v>-0.83878935520609321</v>
      </c>
    </row>
    <row r="189" spans="1:7" x14ac:dyDescent="0.2">
      <c r="A189" s="5">
        <f t="shared" si="13"/>
        <v>244</v>
      </c>
      <c r="B189" s="11">
        <f t="shared" si="7"/>
        <v>0.55787650778701148</v>
      </c>
      <c r="C189" s="12">
        <f t="shared" si="8"/>
        <v>-0.24455696448527808</v>
      </c>
      <c r="D189" s="12">
        <f t="shared" si="9"/>
        <v>-0.50141608376913671</v>
      </c>
      <c r="E189" s="11">
        <f t="shared" si="10"/>
        <v>-0.24496179682573663</v>
      </c>
      <c r="F189" s="11">
        <f t="shared" si="11"/>
        <v>-0.50224611307197442</v>
      </c>
      <c r="G189" s="13">
        <f t="shared" si="12"/>
        <v>-0.92349221298848594</v>
      </c>
    </row>
    <row r="190" spans="1:7" x14ac:dyDescent="0.2">
      <c r="A190" s="5">
        <f t="shared" si="13"/>
        <v>246</v>
      </c>
      <c r="B190" s="11">
        <f t="shared" si="7"/>
        <v>0.55779630409046166</v>
      </c>
      <c r="C190" s="12">
        <f t="shared" si="8"/>
        <v>-0.22687619624584257</v>
      </c>
      <c r="D190" s="12">
        <f t="shared" si="9"/>
        <v>-0.5095722798916722</v>
      </c>
      <c r="E190" s="11">
        <f t="shared" si="10"/>
        <v>-0.22728443615075708</v>
      </c>
      <c r="F190" s="11">
        <f t="shared" si="11"/>
        <v>-0.51048920173068535</v>
      </c>
      <c r="G190" s="13">
        <f t="shared" si="12"/>
        <v>-1.0036959095383047</v>
      </c>
    </row>
    <row r="191" spans="1:7" x14ac:dyDescent="0.2">
      <c r="A191" s="5">
        <f t="shared" si="13"/>
        <v>248</v>
      </c>
      <c r="B191" s="11">
        <f t="shared" si="7"/>
        <v>0.55772099029949196</v>
      </c>
      <c r="C191" s="12">
        <f t="shared" si="8"/>
        <v>-0.20892596025264173</v>
      </c>
      <c r="D191" s="12">
        <f t="shared" si="9"/>
        <v>-0.51710989755868875</v>
      </c>
      <c r="E191" s="11">
        <f t="shared" si="10"/>
        <v>-0.20933016440081179</v>
      </c>
      <c r="F191" s="11">
        <f t="shared" si="11"/>
        <v>-0.51811033793192074</v>
      </c>
      <c r="G191" s="13">
        <f t="shared" si="12"/>
        <v>-1.0790097005080046</v>
      </c>
    </row>
    <row r="192" spans="1:7" x14ac:dyDescent="0.2">
      <c r="A192" s="5">
        <f t="shared" si="13"/>
        <v>250</v>
      </c>
      <c r="B192" s="11">
        <f t="shared" si="7"/>
        <v>0.55765093333532145</v>
      </c>
      <c r="C192" s="12">
        <f t="shared" si="8"/>
        <v>-0.19072785214503948</v>
      </c>
      <c r="D192" s="12">
        <f t="shared" si="9"/>
        <v>-0.52402046702957616</v>
      </c>
      <c r="E192" s="11">
        <f t="shared" si="10"/>
        <v>-0.19112085609038357</v>
      </c>
      <c r="F192" s="11">
        <f t="shared" si="11"/>
        <v>-0.52510023649516557</v>
      </c>
      <c r="G192" s="13">
        <f t="shared" si="12"/>
        <v>-1.1490666646785108</v>
      </c>
    </row>
    <row r="193" spans="1:7" x14ac:dyDescent="0.2">
      <c r="A193" s="5">
        <f t="shared" si="13"/>
        <v>252</v>
      </c>
      <c r="B193" s="11">
        <f t="shared" si="7"/>
        <v>0.55758647450843757</v>
      </c>
      <c r="C193" s="12">
        <f t="shared" si="8"/>
        <v>-0.1723036964567207</v>
      </c>
      <c r="D193" s="12">
        <f t="shared" si="9"/>
        <v>-0.53029624997929103</v>
      </c>
      <c r="E193" s="11">
        <f t="shared" si="10"/>
        <v>-0.17267869645672068</v>
      </c>
      <c r="F193" s="11">
        <f t="shared" si="11"/>
        <v>-0.53145038130573174</v>
      </c>
      <c r="G193" s="13">
        <f t="shared" si="12"/>
        <v>-1.213525491562395</v>
      </c>
    </row>
    <row r="194" spans="1:7" x14ac:dyDescent="0.2">
      <c r="A194" s="5">
        <f t="shared" si="13"/>
        <v>254</v>
      </c>
      <c r="B194" s="11">
        <f t="shared" si="7"/>
        <v>0.55752792785576533</v>
      </c>
      <c r="C194" s="12">
        <f t="shared" si="8"/>
        <v>-0.15367552382829366</v>
      </c>
      <c r="D194" s="12">
        <f t="shared" si="9"/>
        <v>-0.53593024146360979</v>
      </c>
      <c r="E194" s="11">
        <f t="shared" si="10"/>
        <v>-0.15402615443053896</v>
      </c>
      <c r="F194" s="11">
        <f t="shared" si="11"/>
        <v>-0.53715303569033257</v>
      </c>
      <c r="G194" s="13">
        <f t="shared" si="12"/>
        <v>-1.2720721442345262</v>
      </c>
    </row>
    <row r="195" spans="1:7" x14ac:dyDescent="0.2">
      <c r="A195" s="5">
        <f t="shared" si="13"/>
        <v>256</v>
      </c>
      <c r="B195" s="11">
        <f t="shared" ref="B195:B247" si="14">$B$6/2*(1+$B$34*COS(RADIANS(2*A195)))</f>
        <v>0.55747557861071162</v>
      </c>
      <c r="C195" s="12">
        <f t="shared" si="8"/>
        <v>-0.13486554872802498</v>
      </c>
      <c r="D195" s="12">
        <f t="shared" si="9"/>
        <v>-0.54091617142921178</v>
      </c>
      <c r="E195" s="11">
        <f t="shared" si="10"/>
        <v>-0.13518595526109434</v>
      </c>
      <c r="F195" s="11">
        <f t="shared" si="11"/>
        <v>-0.54220125184302681</v>
      </c>
      <c r="G195" s="13">
        <f t="shared" si="12"/>
        <v>-1.3244213892883439</v>
      </c>
    </row>
    <row r="196" spans="1:7" x14ac:dyDescent="0.2">
      <c r="A196" s="5">
        <f t="shared" si="13"/>
        <v>258</v>
      </c>
      <c r="B196" s="11">
        <f t="shared" si="14"/>
        <v>0.55742968181353603</v>
      </c>
      <c r="C196" s="12">
        <f t="shared" ref="C196:C247" si="15">B196*COS(RADIANS(A196))</f>
        <v>-0.11589614765785812</v>
      </c>
      <c r="D196" s="12">
        <f t="shared" ref="D196:D247" si="16">B196*SIN(RADIANS(A196))</f>
        <v>-0.54524850584371887</v>
      </c>
      <c r="E196" s="11">
        <f t="shared" ref="E196:E247" si="17">$B$6/2*COS(RADIANS(A196))</f>
        <v>-0.11618105282896417</v>
      </c>
      <c r="F196" s="11">
        <f t="shared" ref="F196:F247" si="18">$B$6/2*SIN(RADIANS(A196))</f>
        <v>-0.54658887929005051</v>
      </c>
      <c r="G196" s="13">
        <f t="shared" ref="G196:G247" si="19">(SQRT(SUMSQ(C196,D196))-SQRT(SUMSQ(E196,F196)))*1000</f>
        <v>-1.3703181864639369</v>
      </c>
    </row>
    <row r="197" spans="1:7" x14ac:dyDescent="0.2">
      <c r="A197" s="5">
        <f t="shared" ref="A197:A247" si="20">A196+2</f>
        <v>260</v>
      </c>
      <c r="B197" s="11">
        <f t="shared" si="14"/>
        <v>0.55739046106882106</v>
      </c>
      <c r="C197" s="12">
        <f t="shared" si="15"/>
        <v>-9.6789837813530857E-2</v>
      </c>
      <c r="D197" s="12">
        <f t="shared" si="16"/>
        <v>-0.54892244751562425</v>
      </c>
      <c r="E197" s="11">
        <f t="shared" si="17"/>
        <v>-9.7034601680280663E-2</v>
      </c>
      <c r="F197" s="11">
        <f t="shared" si="18"/>
        <v>-0.55031057238322179</v>
      </c>
      <c r="G197" s="13">
        <f t="shared" si="19"/>
        <v>-1.4095389311788997</v>
      </c>
    </row>
    <row r="198" spans="1:7" x14ac:dyDescent="0.2">
      <c r="A198" s="5">
        <f t="shared" si="20"/>
        <v>262</v>
      </c>
      <c r="B198" s="11">
        <f t="shared" si="14"/>
        <v>0.55735810745609249</v>
      </c>
      <c r="C198" s="12">
        <f t="shared" si="15"/>
        <v>-7.7569256159897973E-2</v>
      </c>
      <c r="D198" s="12">
        <f t="shared" si="16"/>
        <v>-0.55193393666800128</v>
      </c>
      <c r="E198" s="11">
        <f t="shared" si="17"/>
        <v>-7.7769928816484785E-2</v>
      </c>
      <c r="F198" s="11">
        <f t="shared" si="18"/>
        <v>-0.55336179681278941</v>
      </c>
      <c r="G198" s="13">
        <f t="shared" si="19"/>
        <v>-1.4418925439074748</v>
      </c>
    </row>
    <row r="199" spans="1:7" x14ac:dyDescent="0.2">
      <c r="A199" s="5">
        <f t="shared" si="20"/>
        <v>264</v>
      </c>
      <c r="B199" s="11">
        <f t="shared" si="14"/>
        <v>0.55733277859889929</v>
      </c>
      <c r="C199" s="12">
        <f t="shared" si="15"/>
        <v>-5.8257138875634225E-2</v>
      </c>
      <c r="D199" s="12">
        <f t="shared" si="16"/>
        <v>-0.55427965132304358</v>
      </c>
      <c r="E199" s="11">
        <f t="shared" si="17"/>
        <v>-5.8410505273964693E-2</v>
      </c>
      <c r="F199" s="11">
        <f t="shared" si="18"/>
        <v>-0.55573883513179112</v>
      </c>
      <c r="G199" s="13">
        <f t="shared" si="19"/>
        <v>-1.4672214011006712</v>
      </c>
    </row>
    <row r="200" spans="1:7" x14ac:dyDescent="0.2">
      <c r="A200" s="5">
        <f t="shared" si="20"/>
        <v>266</v>
      </c>
      <c r="B200" s="11">
        <f t="shared" si="14"/>
        <v>0.55731459789688753</v>
      </c>
      <c r="C200" s="12">
        <f t="shared" si="15"/>
        <v>-3.887630111541214E-2</v>
      </c>
      <c r="D200" s="12">
        <f t="shared" si="16"/>
        <v>-0.55595700754694444</v>
      </c>
      <c r="E200" s="11">
        <f t="shared" si="17"/>
        <v>-3.8979917528217368E-2</v>
      </c>
      <c r="F200" s="11">
        <f t="shared" si="18"/>
        <v>-0.55743879128518969</v>
      </c>
      <c r="G200" s="13">
        <f t="shared" si="19"/>
        <v>-1.485402103112321</v>
      </c>
    </row>
    <row r="201" spans="1:7" x14ac:dyDescent="0.2">
      <c r="A201" s="5">
        <f t="shared" si="20"/>
        <v>268</v>
      </c>
      <c r="B201" s="11">
        <f t="shared" si="14"/>
        <v>0.55730365392461023</v>
      </c>
      <c r="C201" s="12">
        <f t="shared" si="15"/>
        <v>-1.9449617032433562E-2</v>
      </c>
      <c r="D201" s="12">
        <f t="shared" si="16"/>
        <v>-0.55696415959648016</v>
      </c>
      <c r="E201" s="11">
        <f t="shared" si="17"/>
        <v>-1.9501838757357424E-2</v>
      </c>
      <c r="F201" s="11">
        <f t="shared" si="18"/>
        <v>-0.55845959413827062</v>
      </c>
      <c r="G201" s="13">
        <f t="shared" si="19"/>
        <v>-1.4963460753897317</v>
      </c>
    </row>
    <row r="202" spans="1:7" x14ac:dyDescent="0.2">
      <c r="A202" s="5">
        <f t="shared" si="20"/>
        <v>270</v>
      </c>
      <c r="B202" s="11">
        <f t="shared" si="14"/>
        <v>0.55729999999999991</v>
      </c>
      <c r="C202" s="12">
        <f t="shared" si="15"/>
        <v>-1.0241628508808607E-16</v>
      </c>
      <c r="D202" s="12">
        <f t="shared" si="16"/>
        <v>-0.55729999999999991</v>
      </c>
      <c r="E202" s="11">
        <f t="shared" si="17"/>
        <v>-1.0269194349044052E-16</v>
      </c>
      <c r="F202" s="11">
        <f t="shared" si="18"/>
        <v>-0.55879999999999996</v>
      </c>
      <c r="G202" s="13">
        <f t="shared" si="19"/>
        <v>-1.5000000000000568</v>
      </c>
    </row>
    <row r="203" spans="1:7" x14ac:dyDescent="0.2">
      <c r="A203" s="5">
        <f t="shared" si="20"/>
        <v>272</v>
      </c>
      <c r="B203" s="11">
        <f t="shared" si="14"/>
        <v>0.55730365392461023</v>
      </c>
      <c r="C203" s="12">
        <f t="shared" si="15"/>
        <v>1.944961703243385E-2</v>
      </c>
      <c r="D203" s="12">
        <f t="shared" si="16"/>
        <v>-0.55696415959648016</v>
      </c>
      <c r="E203" s="11">
        <f t="shared" si="17"/>
        <v>1.9501838757357715E-2</v>
      </c>
      <c r="F203" s="11">
        <f t="shared" si="18"/>
        <v>-0.55845959413827062</v>
      </c>
      <c r="G203" s="13">
        <f t="shared" si="19"/>
        <v>-1.4963460753896207</v>
      </c>
    </row>
    <row r="204" spans="1:7" x14ac:dyDescent="0.2">
      <c r="A204" s="5">
        <f t="shared" si="20"/>
        <v>274</v>
      </c>
      <c r="B204" s="11">
        <f t="shared" si="14"/>
        <v>0.55731459789688753</v>
      </c>
      <c r="C204" s="12">
        <f t="shared" si="15"/>
        <v>3.8876301115411939E-2</v>
      </c>
      <c r="D204" s="12">
        <f t="shared" si="16"/>
        <v>-0.55595700754694444</v>
      </c>
      <c r="E204" s="11">
        <f t="shared" si="17"/>
        <v>3.8979917528217167E-2</v>
      </c>
      <c r="F204" s="11">
        <f t="shared" si="18"/>
        <v>-0.55743879128518981</v>
      </c>
      <c r="G204" s="13">
        <f t="shared" si="19"/>
        <v>-1.4854021031125431</v>
      </c>
    </row>
    <row r="205" spans="1:7" x14ac:dyDescent="0.2">
      <c r="A205" s="5">
        <f t="shared" si="20"/>
        <v>276</v>
      </c>
      <c r="B205" s="11">
        <f t="shared" si="14"/>
        <v>0.55733277859889929</v>
      </c>
      <c r="C205" s="12">
        <f t="shared" si="15"/>
        <v>5.8257138875634017E-2</v>
      </c>
      <c r="D205" s="12">
        <f t="shared" si="16"/>
        <v>-0.55427965132304358</v>
      </c>
      <c r="E205" s="11">
        <f t="shared" si="17"/>
        <v>5.8410505273964484E-2</v>
      </c>
      <c r="F205" s="11">
        <f t="shared" si="18"/>
        <v>-0.55573883513179112</v>
      </c>
      <c r="G205" s="13">
        <f t="shared" si="19"/>
        <v>-1.4672214011006712</v>
      </c>
    </row>
    <row r="206" spans="1:7" x14ac:dyDescent="0.2">
      <c r="A206" s="5">
        <f t="shared" si="20"/>
        <v>278</v>
      </c>
      <c r="B206" s="11">
        <f t="shared" si="14"/>
        <v>0.55735810745609249</v>
      </c>
      <c r="C206" s="12">
        <f t="shared" si="15"/>
        <v>7.7569256159897779E-2</v>
      </c>
      <c r="D206" s="12">
        <f t="shared" si="16"/>
        <v>-0.55193393666800139</v>
      </c>
      <c r="E206" s="11">
        <f t="shared" si="17"/>
        <v>7.7769928816484576E-2</v>
      </c>
      <c r="F206" s="11">
        <f t="shared" si="18"/>
        <v>-0.55336179681278952</v>
      </c>
      <c r="G206" s="13">
        <f t="shared" si="19"/>
        <v>-1.4418925439074748</v>
      </c>
    </row>
    <row r="207" spans="1:7" x14ac:dyDescent="0.2">
      <c r="A207" s="5">
        <f t="shared" si="20"/>
        <v>280</v>
      </c>
      <c r="B207" s="11">
        <f t="shared" si="14"/>
        <v>0.55739046106882106</v>
      </c>
      <c r="C207" s="12">
        <f t="shared" si="15"/>
        <v>9.6789837813530649E-2</v>
      </c>
      <c r="D207" s="12">
        <f t="shared" si="16"/>
        <v>-0.54892244751562436</v>
      </c>
      <c r="E207" s="11">
        <f t="shared" si="17"/>
        <v>9.7034601680280455E-2</v>
      </c>
      <c r="F207" s="11">
        <f t="shared" si="18"/>
        <v>-0.5503105723832219</v>
      </c>
      <c r="G207" s="13">
        <f t="shared" si="19"/>
        <v>-1.4095389311788997</v>
      </c>
    </row>
    <row r="208" spans="1:7" x14ac:dyDescent="0.2">
      <c r="A208" s="5">
        <f t="shared" si="20"/>
        <v>282</v>
      </c>
      <c r="B208" s="11">
        <f t="shared" si="14"/>
        <v>0.55742968181353603</v>
      </c>
      <c r="C208" s="12">
        <f t="shared" si="15"/>
        <v>0.11589614765785791</v>
      </c>
      <c r="D208" s="12">
        <f t="shared" si="16"/>
        <v>-0.54524850584371887</v>
      </c>
      <c r="E208" s="11">
        <f t="shared" si="17"/>
        <v>0.11618105282896396</v>
      </c>
      <c r="F208" s="11">
        <f t="shared" si="18"/>
        <v>-0.54658887929005051</v>
      </c>
      <c r="G208" s="13">
        <f t="shared" si="19"/>
        <v>-1.3703181864639369</v>
      </c>
    </row>
    <row r="209" spans="1:7" x14ac:dyDescent="0.2">
      <c r="A209" s="5">
        <f t="shared" si="20"/>
        <v>284</v>
      </c>
      <c r="B209" s="11">
        <f t="shared" si="14"/>
        <v>0.55747557861071162</v>
      </c>
      <c r="C209" s="12">
        <f t="shared" si="15"/>
        <v>0.13486554872802478</v>
      </c>
      <c r="D209" s="12">
        <f t="shared" si="16"/>
        <v>-0.54091617142921189</v>
      </c>
      <c r="E209" s="11">
        <f t="shared" si="17"/>
        <v>0.13518595526109417</v>
      </c>
      <c r="F209" s="11">
        <f t="shared" si="18"/>
        <v>-0.54220125184302681</v>
      </c>
      <c r="G209" s="13">
        <f t="shared" si="19"/>
        <v>-1.3244213892883439</v>
      </c>
    </row>
    <row r="210" spans="1:7" x14ac:dyDescent="0.2">
      <c r="A210" s="5">
        <f t="shared" si="20"/>
        <v>286</v>
      </c>
      <c r="B210" s="11">
        <f t="shared" si="14"/>
        <v>0.55752792785576533</v>
      </c>
      <c r="C210" s="12">
        <f t="shared" si="15"/>
        <v>0.15367552382829394</v>
      </c>
      <c r="D210" s="12">
        <f t="shared" si="16"/>
        <v>-0.53593024146360957</v>
      </c>
      <c r="E210" s="11">
        <f t="shared" si="17"/>
        <v>0.15402615443053924</v>
      </c>
      <c r="F210" s="11">
        <f t="shared" si="18"/>
        <v>-0.53715303569033246</v>
      </c>
      <c r="G210" s="13">
        <f t="shared" si="19"/>
        <v>-1.2720721442346372</v>
      </c>
    </row>
    <row r="211" spans="1:7" x14ac:dyDescent="0.2">
      <c r="A211" s="5">
        <f t="shared" si="20"/>
        <v>288</v>
      </c>
      <c r="B211" s="11">
        <f t="shared" si="14"/>
        <v>0.55758647450843757</v>
      </c>
      <c r="C211" s="12">
        <f t="shared" si="15"/>
        <v>0.1723036964567205</v>
      </c>
      <c r="D211" s="12">
        <f t="shared" si="16"/>
        <v>-0.53029624997929115</v>
      </c>
      <c r="E211" s="11">
        <f t="shared" si="17"/>
        <v>0.17267869645672049</v>
      </c>
      <c r="F211" s="11">
        <f t="shared" si="18"/>
        <v>-0.53145038130573186</v>
      </c>
      <c r="G211" s="13">
        <f t="shared" si="19"/>
        <v>-1.213525491562395</v>
      </c>
    </row>
    <row r="212" spans="1:7" x14ac:dyDescent="0.2">
      <c r="A212" s="5">
        <f t="shared" si="20"/>
        <v>290</v>
      </c>
      <c r="B212" s="11">
        <f t="shared" si="14"/>
        <v>0.55765093333532145</v>
      </c>
      <c r="C212" s="12">
        <f t="shared" si="15"/>
        <v>0.19072785214503973</v>
      </c>
      <c r="D212" s="12">
        <f t="shared" si="16"/>
        <v>-0.52402046702957605</v>
      </c>
      <c r="E212" s="11">
        <f t="shared" si="17"/>
        <v>0.19112085609038382</v>
      </c>
      <c r="F212" s="11">
        <f t="shared" si="18"/>
        <v>-0.52510023649516557</v>
      </c>
      <c r="G212" s="13">
        <f t="shared" si="19"/>
        <v>-1.1490666646785108</v>
      </c>
    </row>
    <row r="213" spans="1:7" x14ac:dyDescent="0.2">
      <c r="A213" s="5">
        <f t="shared" si="20"/>
        <v>292</v>
      </c>
      <c r="B213" s="11">
        <f t="shared" si="14"/>
        <v>0.55772099029949196</v>
      </c>
      <c r="C213" s="12">
        <f t="shared" si="15"/>
        <v>0.20892596025264157</v>
      </c>
      <c r="D213" s="12">
        <f t="shared" si="16"/>
        <v>-0.51710989755868886</v>
      </c>
      <c r="E213" s="11">
        <f t="shared" si="17"/>
        <v>0.20933016440081159</v>
      </c>
      <c r="F213" s="11">
        <f t="shared" si="18"/>
        <v>-0.51811033793192074</v>
      </c>
      <c r="G213" s="13">
        <f t="shared" si="19"/>
        <v>-1.0790097005078936</v>
      </c>
    </row>
    <row r="214" spans="1:7" x14ac:dyDescent="0.2">
      <c r="A214" s="5">
        <f t="shared" si="20"/>
        <v>294</v>
      </c>
      <c r="B214" s="11">
        <f t="shared" si="14"/>
        <v>0.55779630409046166</v>
      </c>
      <c r="C214" s="12">
        <f t="shared" si="15"/>
        <v>0.22687619624584238</v>
      </c>
      <c r="D214" s="12">
        <f t="shared" si="16"/>
        <v>-0.50957227989167231</v>
      </c>
      <c r="E214" s="11">
        <f t="shared" si="17"/>
        <v>0.22728443615075689</v>
      </c>
      <c r="F214" s="11">
        <f t="shared" si="18"/>
        <v>-0.51048920173068546</v>
      </c>
      <c r="G214" s="13">
        <f t="shared" si="19"/>
        <v>-1.0036959095383047</v>
      </c>
    </row>
    <row r="215" spans="1:7" x14ac:dyDescent="0.2">
      <c r="A215" s="5">
        <f t="shared" si="20"/>
        <v>296</v>
      </c>
      <c r="B215" s="11">
        <f t="shared" si="14"/>
        <v>0.55787650778701148</v>
      </c>
      <c r="C215" s="12">
        <f t="shared" si="15"/>
        <v>0.24455696448527789</v>
      </c>
      <c r="D215" s="12">
        <f t="shared" si="16"/>
        <v>-0.50141608376913682</v>
      </c>
      <c r="E215" s="11">
        <f t="shared" si="17"/>
        <v>0.24496179682573643</v>
      </c>
      <c r="F215" s="11">
        <f t="shared" si="18"/>
        <v>-0.50224611307197453</v>
      </c>
      <c r="G215" s="13">
        <f t="shared" si="19"/>
        <v>-0.92349221298837492</v>
      </c>
    </row>
    <row r="216" spans="1:7" x14ac:dyDescent="0.2">
      <c r="A216" s="5">
        <f t="shared" si="20"/>
        <v>298</v>
      </c>
      <c r="B216" s="11">
        <f t="shared" si="14"/>
        <v>0.55796121064479387</v>
      </c>
      <c r="C216" s="12">
        <f t="shared" si="15"/>
        <v>0.26194692153531879</v>
      </c>
      <c r="D216" s="12">
        <f t="shared" si="16"/>
        <v>-0.4926505078474735</v>
      </c>
      <c r="E216" s="11">
        <f t="shared" si="17"/>
        <v>0.26234070928475556</v>
      </c>
      <c r="F216" s="11">
        <f t="shared" si="18"/>
        <v>-0.49339111488956844</v>
      </c>
      <c r="G216" s="13">
        <f t="shared" si="19"/>
        <v>-0.83878935520609321</v>
      </c>
    </row>
    <row r="217" spans="1:7" x14ac:dyDescent="0.2">
      <c r="A217" s="5">
        <f t="shared" si="20"/>
        <v>300</v>
      </c>
      <c r="B217" s="11">
        <f t="shared" si="14"/>
        <v>0.55804999999999993</v>
      </c>
      <c r="C217" s="12">
        <f t="shared" si="15"/>
        <v>0.27902500000000002</v>
      </c>
      <c r="D217" s="12">
        <f t="shared" si="16"/>
        <v>-0.4832854765819059</v>
      </c>
      <c r="E217" s="11">
        <f t="shared" si="17"/>
        <v>0.27940000000000004</v>
      </c>
      <c r="F217" s="11">
        <f t="shared" si="18"/>
        <v>-0.48393499563474424</v>
      </c>
      <c r="G217" s="13">
        <f t="shared" si="19"/>
        <v>-0.75000000000002842</v>
      </c>
    </row>
    <row r="218" spans="1:7" x14ac:dyDescent="0.2">
      <c r="A218" s="5">
        <f t="shared" si="20"/>
        <v>302</v>
      </c>
      <c r="B218" s="11">
        <f t="shared" si="14"/>
        <v>0.55814244327981632</v>
      </c>
      <c r="C218" s="12">
        <f t="shared" si="15"/>
        <v>0.29577043288016347</v>
      </c>
      <c r="D218" s="12">
        <f t="shared" si="16"/>
        <v>-0.47333163640754433</v>
      </c>
      <c r="E218" s="11">
        <f t="shared" si="17"/>
        <v>0.29611888485351473</v>
      </c>
      <c r="F218" s="11">
        <f t="shared" si="18"/>
        <v>-0.47388927613221093</v>
      </c>
      <c r="G218" s="13">
        <f t="shared" si="19"/>
        <v>-0.65755672018363853</v>
      </c>
    </row>
    <row r="219" spans="1:7" x14ac:dyDescent="0.2">
      <c r="A219" s="5">
        <f t="shared" si="20"/>
        <v>304</v>
      </c>
      <c r="B219" s="11">
        <f t="shared" si="14"/>
        <v>0.55823809010987613</v>
      </c>
      <c r="C219" s="12">
        <f t="shared" si="15"/>
        <v>0.31216277843650614</v>
      </c>
      <c r="D219" s="12">
        <f t="shared" si="16"/>
        <v>-0.46280035113245427</v>
      </c>
      <c r="E219" s="11">
        <f t="shared" si="17"/>
        <v>0.31247699445945343</v>
      </c>
      <c r="F219" s="11">
        <f t="shared" si="18"/>
        <v>-0.46326619554375725</v>
      </c>
      <c r="G219" s="13">
        <f t="shared" si="19"/>
        <v>-0.56190989012383508</v>
      </c>
    </row>
    <row r="220" spans="1:7" x14ac:dyDescent="0.2">
      <c r="A220" s="5">
        <f t="shared" si="20"/>
        <v>306</v>
      </c>
      <c r="B220" s="11">
        <f t="shared" si="14"/>
        <v>0.5583364745084376</v>
      </c>
      <c r="C220" s="12">
        <f t="shared" si="15"/>
        <v>0.32818194553303187</v>
      </c>
      <c r="D220" s="12">
        <f t="shared" si="16"/>
        <v>-0.4517036964567207</v>
      </c>
      <c r="E220" s="11">
        <f t="shared" si="17"/>
        <v>0.32845439898103385</v>
      </c>
      <c r="F220" s="11">
        <f t="shared" si="18"/>
        <v>-0.45207869645672066</v>
      </c>
      <c r="G220" s="13">
        <f t="shared" si="19"/>
        <v>-0.46352549156236655</v>
      </c>
    </row>
    <row r="221" spans="1:7" x14ac:dyDescent="0.2">
      <c r="A221" s="5">
        <f t="shared" si="20"/>
        <v>308</v>
      </c>
      <c r="B221" s="11">
        <f t="shared" si="14"/>
        <v>0.55843711715660049</v>
      </c>
      <c r="C221" s="12">
        <f t="shared" si="15"/>
        <v>0.34380821942524026</v>
      </c>
      <c r="D221" s="12">
        <f t="shared" si="16"/>
        <v>-0.44005445353253791</v>
      </c>
      <c r="E221" s="11">
        <f t="shared" si="17"/>
        <v>0.34403163241197793</v>
      </c>
      <c r="F221" s="11">
        <f t="shared" si="18"/>
        <v>-0.44034040911543609</v>
      </c>
      <c r="G221" s="13">
        <f t="shared" si="19"/>
        <v>-0.36288284339947019</v>
      </c>
    </row>
    <row r="222" spans="1:7" x14ac:dyDescent="0.2">
      <c r="A222" s="5">
        <f t="shared" si="20"/>
        <v>310</v>
      </c>
      <c r="B222" s="11">
        <f t="shared" si="14"/>
        <v>0.55853952773349957</v>
      </c>
      <c r="C222" s="12">
        <f t="shared" si="15"/>
        <v>0.35902228794726471</v>
      </c>
      <c r="D222" s="12">
        <f t="shared" si="16"/>
        <v>-0.42786610148254572</v>
      </c>
      <c r="E222" s="11">
        <f t="shared" si="17"/>
        <v>0.35918971629283813</v>
      </c>
      <c r="F222" s="11">
        <f t="shared" si="18"/>
        <v>-0.42806563481488497</v>
      </c>
      <c r="G222" s="13">
        <f t="shared" si="19"/>
        <v>-0.26047226650027788</v>
      </c>
    </row>
    <row r="223" spans="1:7" x14ac:dyDescent="0.2">
      <c r="A223" s="5">
        <f t="shared" si="20"/>
        <v>312</v>
      </c>
      <c r="B223" s="11">
        <f t="shared" si="14"/>
        <v>0.55864320730509842</v>
      </c>
      <c r="C223" s="12">
        <f t="shared" si="15"/>
        <v>0.37380526804231762</v>
      </c>
      <c r="D223" s="12">
        <f t="shared" si="16"/>
        <v>-0.41515280879687932</v>
      </c>
      <c r="E223" s="11">
        <f t="shared" si="17"/>
        <v>0.37391018283332972</v>
      </c>
      <c r="F223" s="11">
        <f t="shared" si="18"/>
        <v>-0.41526932847676806</v>
      </c>
      <c r="G223" s="13">
        <f t="shared" si="19"/>
        <v>-0.15679269490154191</v>
      </c>
    </row>
    <row r="224" spans="1:7" x14ac:dyDescent="0.2">
      <c r="A224" s="5">
        <f t="shared" si="20"/>
        <v>314</v>
      </c>
      <c r="B224" s="11">
        <f t="shared" si="14"/>
        <v>0.55874765075494615</v>
      </c>
      <c r="C224" s="12">
        <f t="shared" si="15"/>
        <v>0.38813873257122378</v>
      </c>
      <c r="D224" s="12">
        <f t="shared" si="16"/>
        <v>-0.40192942353375338</v>
      </c>
      <c r="E224" s="11">
        <f t="shared" si="17"/>
        <v>0.38817509741248762</v>
      </c>
      <c r="F224" s="11">
        <f t="shared" si="18"/>
        <v>-0.40196708042923823</v>
      </c>
      <c r="G224" s="13">
        <f t="shared" si="19"/>
        <v>-5.2349245053817661E-2</v>
      </c>
    </row>
    <row r="225" spans="1:7" x14ac:dyDescent="0.2">
      <c r="A225" s="5">
        <f t="shared" si="20"/>
        <v>316</v>
      </c>
      <c r="B225" s="11">
        <f t="shared" si="14"/>
        <v>0.55885234924505367</v>
      </c>
      <c r="C225" s="12">
        <f t="shared" si="15"/>
        <v>0.40200473732472286</v>
      </c>
      <c r="D225" s="12">
        <f t="shared" si="16"/>
        <v>-0.38821146225375158</v>
      </c>
      <c r="E225" s="11">
        <f t="shared" si="17"/>
        <v>0.40196708042923807</v>
      </c>
      <c r="F225" s="11">
        <f t="shared" si="18"/>
        <v>-0.38817509741248785</v>
      </c>
      <c r="G225" s="13">
        <f t="shared" si="19"/>
        <v>5.2349245053706639E-2</v>
      </c>
    </row>
    <row r="226" spans="1:7" x14ac:dyDescent="0.2">
      <c r="A226" s="5">
        <f t="shared" si="20"/>
        <v>318</v>
      </c>
      <c r="B226" s="11">
        <f t="shared" si="14"/>
        <v>0.55895679269490151</v>
      </c>
      <c r="C226" s="12">
        <f t="shared" si="15"/>
        <v>0.41538584815665663</v>
      </c>
      <c r="D226" s="12">
        <f t="shared" si="16"/>
        <v>-0.37401509762434199</v>
      </c>
      <c r="E226" s="11">
        <f t="shared" si="17"/>
        <v>0.4152693284767679</v>
      </c>
      <c r="F226" s="11">
        <f t="shared" si="18"/>
        <v>-0.37391018283332988</v>
      </c>
      <c r="G226" s="13">
        <f t="shared" si="19"/>
        <v>0.15679269490154191</v>
      </c>
    </row>
    <row r="227" spans="1:7" x14ac:dyDescent="0.2">
      <c r="A227" s="5">
        <f t="shared" si="20"/>
        <v>320</v>
      </c>
      <c r="B227" s="11">
        <f t="shared" si="14"/>
        <v>0.55906047226650035</v>
      </c>
      <c r="C227" s="12">
        <f t="shared" si="15"/>
        <v>0.42826516814722398</v>
      </c>
      <c r="D227" s="12">
        <f t="shared" si="16"/>
        <v>-0.35935714463841173</v>
      </c>
      <c r="E227" s="11">
        <f t="shared" si="17"/>
        <v>0.42806563481488474</v>
      </c>
      <c r="F227" s="11">
        <f t="shared" si="18"/>
        <v>-0.3591897162928383</v>
      </c>
      <c r="G227" s="13">
        <f t="shared" si="19"/>
        <v>0.2604722665003889</v>
      </c>
    </row>
    <row r="228" spans="1:7" x14ac:dyDescent="0.2">
      <c r="A228" s="5">
        <f t="shared" si="20"/>
        <v>322</v>
      </c>
      <c r="B228" s="11">
        <f t="shared" si="14"/>
        <v>0.55916288284339943</v>
      </c>
      <c r="C228" s="12">
        <f t="shared" si="15"/>
        <v>0.44062636469833438</v>
      </c>
      <c r="D228" s="12">
        <f t="shared" si="16"/>
        <v>-0.34425504539871543</v>
      </c>
      <c r="E228" s="11">
        <f t="shared" si="17"/>
        <v>0.44034040911543626</v>
      </c>
      <c r="F228" s="11">
        <f t="shared" si="18"/>
        <v>-0.34403163241197776</v>
      </c>
      <c r="G228" s="13">
        <f t="shared" si="19"/>
        <v>0.36288284339947019</v>
      </c>
    </row>
    <row r="229" spans="1:7" x14ac:dyDescent="0.2">
      <c r="A229" s="5">
        <f t="shared" si="20"/>
        <v>324</v>
      </c>
      <c r="B229" s="11">
        <f t="shared" si="14"/>
        <v>0.55926352549156233</v>
      </c>
      <c r="C229" s="12">
        <f t="shared" si="15"/>
        <v>0.45245369645672051</v>
      </c>
      <c r="D229" s="12">
        <f t="shared" si="16"/>
        <v>-0.32872685242903604</v>
      </c>
      <c r="E229" s="11">
        <f t="shared" si="17"/>
        <v>0.45207869645672055</v>
      </c>
      <c r="F229" s="11">
        <f t="shared" si="18"/>
        <v>-0.32845439898103407</v>
      </c>
      <c r="G229" s="13">
        <f t="shared" si="19"/>
        <v>0.46352549156236655</v>
      </c>
    </row>
    <row r="230" spans="1:7" x14ac:dyDescent="0.2">
      <c r="A230" s="5">
        <f t="shared" si="20"/>
        <v>326</v>
      </c>
      <c r="B230" s="11">
        <f t="shared" si="14"/>
        <v>0.5593619098901238</v>
      </c>
      <c r="C230" s="12">
        <f t="shared" si="15"/>
        <v>0.46373203995506029</v>
      </c>
      <c r="D230" s="12">
        <f t="shared" si="16"/>
        <v>-0.31279121048240044</v>
      </c>
      <c r="E230" s="11">
        <f t="shared" si="17"/>
        <v>0.46326619554375736</v>
      </c>
      <c r="F230" s="11">
        <f t="shared" si="18"/>
        <v>-0.31247699445945315</v>
      </c>
      <c r="G230" s="13">
        <f t="shared" si="19"/>
        <v>0.56190989012383508</v>
      </c>
    </row>
    <row r="231" spans="1:7" x14ac:dyDescent="0.2">
      <c r="A231" s="5">
        <f t="shared" si="20"/>
        <v>328</v>
      </c>
      <c r="B231" s="11">
        <f t="shared" si="14"/>
        <v>0.5594575567201836</v>
      </c>
      <c r="C231" s="12">
        <f t="shared" si="15"/>
        <v>0.47444691585687737</v>
      </c>
      <c r="D231" s="12">
        <f t="shared" si="16"/>
        <v>-0.29646733682686627</v>
      </c>
      <c r="E231" s="11">
        <f t="shared" si="17"/>
        <v>0.47388927613221077</v>
      </c>
      <c r="F231" s="11">
        <f t="shared" si="18"/>
        <v>-0.29611888485351495</v>
      </c>
      <c r="G231" s="13">
        <f t="shared" si="19"/>
        <v>0.65755672018363853</v>
      </c>
    </row>
    <row r="232" spans="1:7" x14ac:dyDescent="0.2">
      <c r="A232" s="5">
        <f t="shared" si="20"/>
        <v>330</v>
      </c>
      <c r="B232" s="11">
        <f t="shared" si="14"/>
        <v>0.55954999999999999</v>
      </c>
      <c r="C232" s="12">
        <f t="shared" si="15"/>
        <v>0.48458451468758251</v>
      </c>
      <c r="D232" s="12">
        <f t="shared" si="16"/>
        <v>-0.27977500000000022</v>
      </c>
      <c r="E232" s="11">
        <f t="shared" si="17"/>
        <v>0.48393499563474413</v>
      </c>
      <c r="F232" s="11">
        <f t="shared" si="18"/>
        <v>-0.2794000000000002</v>
      </c>
      <c r="G232" s="13">
        <f t="shared" si="19"/>
        <v>0.75000000000013944</v>
      </c>
    </row>
    <row r="233" spans="1:7" x14ac:dyDescent="0.2">
      <c r="A233" s="5">
        <f t="shared" si="20"/>
        <v>332</v>
      </c>
      <c r="B233" s="11">
        <f t="shared" si="14"/>
        <v>0.55963878935520606</v>
      </c>
      <c r="C233" s="12">
        <f t="shared" si="15"/>
        <v>0.49413172193166321</v>
      </c>
      <c r="D233" s="12">
        <f t="shared" si="16"/>
        <v>-0.26273449703419255</v>
      </c>
      <c r="E233" s="11">
        <f t="shared" si="17"/>
        <v>0.49339111488956833</v>
      </c>
      <c r="F233" s="11">
        <f t="shared" si="18"/>
        <v>-0.26234070928475578</v>
      </c>
      <c r="G233" s="13">
        <f t="shared" si="19"/>
        <v>0.83878935520609321</v>
      </c>
    </row>
    <row r="234" spans="1:7" x14ac:dyDescent="0.2">
      <c r="A234" s="5">
        <f t="shared" si="20"/>
        <v>334</v>
      </c>
      <c r="B234" s="11">
        <f t="shared" si="14"/>
        <v>0.55972349221298845</v>
      </c>
      <c r="C234" s="12">
        <f t="shared" si="15"/>
        <v>0.50307614237481213</v>
      </c>
      <c r="D234" s="12">
        <f t="shared" si="16"/>
        <v>-0.2453666291661952</v>
      </c>
      <c r="E234" s="11">
        <f t="shared" si="17"/>
        <v>0.50224611307197442</v>
      </c>
      <c r="F234" s="11">
        <f t="shared" si="18"/>
        <v>-0.24496179682573666</v>
      </c>
      <c r="G234" s="13">
        <f t="shared" si="19"/>
        <v>0.92349221298848594</v>
      </c>
    </row>
    <row r="235" spans="1:7" x14ac:dyDescent="0.2">
      <c r="A235" s="5">
        <f t="shared" si="20"/>
        <v>336</v>
      </c>
      <c r="B235" s="11">
        <f t="shared" si="14"/>
        <v>0.55980369590953816</v>
      </c>
      <c r="C235" s="12">
        <f t="shared" si="15"/>
        <v>0.5114061235696985</v>
      </c>
      <c r="D235" s="12">
        <f t="shared" si="16"/>
        <v>-0.22769267605567159</v>
      </c>
      <c r="E235" s="11">
        <f t="shared" si="17"/>
        <v>0.51048920173068535</v>
      </c>
      <c r="F235" s="11">
        <f t="shared" si="18"/>
        <v>-0.22728443615075711</v>
      </c>
      <c r="G235" s="13">
        <f t="shared" si="19"/>
        <v>1.0036959095383047</v>
      </c>
    </row>
    <row r="236" spans="1:7" x14ac:dyDescent="0.2">
      <c r="A236" s="5">
        <f t="shared" si="20"/>
        <v>338</v>
      </c>
      <c r="B236" s="11">
        <f t="shared" si="14"/>
        <v>0.55987900970050786</v>
      </c>
      <c r="C236" s="12">
        <f t="shared" si="15"/>
        <v>0.51911077830515262</v>
      </c>
      <c r="D236" s="12">
        <f t="shared" si="16"/>
        <v>-0.20973436854898178</v>
      </c>
      <c r="E236" s="11">
        <f t="shared" si="17"/>
        <v>0.51811033793192074</v>
      </c>
      <c r="F236" s="11">
        <f t="shared" si="18"/>
        <v>-0.20933016440081181</v>
      </c>
      <c r="G236" s="13">
        <f t="shared" si="19"/>
        <v>1.0790097005080046</v>
      </c>
    </row>
    <row r="237" spans="1:7" x14ac:dyDescent="0.2">
      <c r="A237" s="5">
        <f t="shared" si="20"/>
        <v>340</v>
      </c>
      <c r="B237" s="11">
        <f t="shared" si="14"/>
        <v>0.55994906666467847</v>
      </c>
      <c r="C237" s="12">
        <f t="shared" si="15"/>
        <v>0.52618000596075509</v>
      </c>
      <c r="D237" s="12">
        <f t="shared" si="16"/>
        <v>-0.19151386003572771</v>
      </c>
      <c r="E237" s="11">
        <f t="shared" si="17"/>
        <v>0.52510023649516557</v>
      </c>
      <c r="F237" s="11">
        <f t="shared" si="18"/>
        <v>-0.1911208560903836</v>
      </c>
      <c r="G237" s="13">
        <f t="shared" si="19"/>
        <v>1.1490666646785108</v>
      </c>
    </row>
    <row r="238" spans="1:7" x14ac:dyDescent="0.2">
      <c r="A238" s="5">
        <f t="shared" si="20"/>
        <v>342</v>
      </c>
      <c r="B238" s="11">
        <f t="shared" si="14"/>
        <v>0.56001352549156247</v>
      </c>
      <c r="C238" s="12">
        <f t="shared" si="15"/>
        <v>0.53260451263217257</v>
      </c>
      <c r="D238" s="12">
        <f t="shared" si="16"/>
        <v>-0.17305369645672075</v>
      </c>
      <c r="E238" s="11">
        <f t="shared" si="17"/>
        <v>0.53145038130573174</v>
      </c>
      <c r="F238" s="11">
        <f t="shared" si="18"/>
        <v>-0.17267869645672071</v>
      </c>
      <c r="G238" s="13">
        <f t="shared" si="19"/>
        <v>1.213525491562506</v>
      </c>
    </row>
    <row r="239" spans="1:7" x14ac:dyDescent="0.2">
      <c r="A239" s="5">
        <f t="shared" si="20"/>
        <v>344</v>
      </c>
      <c r="B239" s="11">
        <f t="shared" si="14"/>
        <v>0.5600720721442346</v>
      </c>
      <c r="C239" s="12">
        <f t="shared" si="15"/>
        <v>0.53837582991705546</v>
      </c>
      <c r="D239" s="12">
        <f t="shared" si="16"/>
        <v>-0.15437678503278429</v>
      </c>
      <c r="E239" s="11">
        <f t="shared" si="17"/>
        <v>0.53715303569033257</v>
      </c>
      <c r="F239" s="11">
        <f t="shared" si="18"/>
        <v>-0.15402615443053899</v>
      </c>
      <c r="G239" s="13">
        <f t="shared" si="19"/>
        <v>1.2720721442346372</v>
      </c>
    </row>
    <row r="240" spans="1:7" x14ac:dyDescent="0.2">
      <c r="A240" s="5">
        <f t="shared" si="20"/>
        <v>346</v>
      </c>
      <c r="B240" s="11">
        <f t="shared" si="14"/>
        <v>0.56012442138928831</v>
      </c>
      <c r="C240" s="12">
        <f t="shared" si="15"/>
        <v>0.54348633225684184</v>
      </c>
      <c r="D240" s="12">
        <f t="shared" si="16"/>
        <v>-0.13550636179416378</v>
      </c>
      <c r="E240" s="11">
        <f t="shared" si="17"/>
        <v>0.54220125184302681</v>
      </c>
      <c r="F240" s="11">
        <f t="shared" si="18"/>
        <v>-0.13518595526109439</v>
      </c>
      <c r="G240" s="13">
        <f t="shared" si="19"/>
        <v>1.3244213892884549</v>
      </c>
    </row>
    <row r="241" spans="1:7" x14ac:dyDescent="0.2">
      <c r="A241" s="5">
        <f t="shared" si="20"/>
        <v>348</v>
      </c>
      <c r="B241" s="11">
        <f t="shared" si="14"/>
        <v>0.56017031818646379</v>
      </c>
      <c r="C241" s="12">
        <f t="shared" si="15"/>
        <v>0.54792925273638204</v>
      </c>
      <c r="D241" s="12">
        <f t="shared" si="16"/>
        <v>-0.11646595800007023</v>
      </c>
      <c r="E241" s="11">
        <f t="shared" si="17"/>
        <v>0.54658887929005051</v>
      </c>
      <c r="F241" s="11">
        <f t="shared" si="18"/>
        <v>-0.11618105282896421</v>
      </c>
      <c r="G241" s="13">
        <f t="shared" si="19"/>
        <v>1.3703181864638259</v>
      </c>
    </row>
    <row r="242" spans="1:7" x14ac:dyDescent="0.2">
      <c r="A242" s="5">
        <f t="shared" si="20"/>
        <v>350</v>
      </c>
      <c r="B242" s="11">
        <f t="shared" si="14"/>
        <v>0.56020953893117886</v>
      </c>
      <c r="C242" s="12">
        <f t="shared" si="15"/>
        <v>0.55169869725081933</v>
      </c>
      <c r="D242" s="12">
        <f t="shared" si="16"/>
        <v>-9.7279365547030497E-2</v>
      </c>
      <c r="E242" s="11">
        <f t="shared" si="17"/>
        <v>0.55031057238322179</v>
      </c>
      <c r="F242" s="11">
        <f t="shared" si="18"/>
        <v>-9.7034601680280691E-2</v>
      </c>
      <c r="G242" s="13">
        <f t="shared" si="19"/>
        <v>1.4095389311788997</v>
      </c>
    </row>
    <row r="243" spans="1:7" x14ac:dyDescent="0.2">
      <c r="A243" s="5">
        <f t="shared" si="20"/>
        <v>352</v>
      </c>
      <c r="B243" s="11">
        <f t="shared" si="14"/>
        <v>0.56024189254390744</v>
      </c>
      <c r="C243" s="12">
        <f t="shared" si="15"/>
        <v>0.55478965695757754</v>
      </c>
      <c r="D243" s="12">
        <f t="shared" si="16"/>
        <v>-7.797060147307161E-2</v>
      </c>
      <c r="E243" s="11">
        <f t="shared" si="17"/>
        <v>0.55336179681278941</v>
      </c>
      <c r="F243" s="11">
        <f t="shared" si="18"/>
        <v>-7.7769928816484812E-2</v>
      </c>
      <c r="G243" s="13">
        <f t="shared" si="19"/>
        <v>1.4418925439074748</v>
      </c>
    </row>
    <row r="244" spans="1:7" x14ac:dyDescent="0.2">
      <c r="A244" s="5">
        <f t="shared" si="20"/>
        <v>354</v>
      </c>
      <c r="B244" s="11">
        <f t="shared" si="14"/>
        <v>0.56026722140110075</v>
      </c>
      <c r="C244" s="12">
        <f t="shared" si="15"/>
        <v>0.55719801894053878</v>
      </c>
      <c r="D244" s="12">
        <f t="shared" si="16"/>
        <v>-5.8563871672295202E-2</v>
      </c>
      <c r="E244" s="11">
        <f t="shared" si="17"/>
        <v>0.55573883513179112</v>
      </c>
      <c r="F244" s="11">
        <f t="shared" si="18"/>
        <v>-5.8410505273964727E-2</v>
      </c>
      <c r="G244" s="13">
        <f t="shared" si="19"/>
        <v>1.4672214011007823</v>
      </c>
    </row>
    <row r="245" spans="1:7" x14ac:dyDescent="0.2">
      <c r="A245" s="5">
        <f t="shared" si="20"/>
        <v>356</v>
      </c>
      <c r="B245" s="11">
        <f t="shared" si="14"/>
        <v>0.56028540210311228</v>
      </c>
      <c r="C245" s="12">
        <f t="shared" si="15"/>
        <v>0.55892057502343495</v>
      </c>
      <c r="D245" s="12">
        <f t="shared" si="16"/>
        <v>-3.9083533941022625E-2</v>
      </c>
      <c r="E245" s="11">
        <f t="shared" si="17"/>
        <v>0.55743879128518969</v>
      </c>
      <c r="F245" s="11">
        <f t="shared" si="18"/>
        <v>-3.8979917528217403E-2</v>
      </c>
      <c r="G245" s="13">
        <f t="shared" si="19"/>
        <v>1.485402103112432</v>
      </c>
    </row>
    <row r="246" spans="1:7" x14ac:dyDescent="0.2">
      <c r="A246" s="5">
        <f t="shared" si="20"/>
        <v>358</v>
      </c>
      <c r="B246" s="11">
        <f t="shared" si="14"/>
        <v>0.5602963460753897</v>
      </c>
      <c r="C246" s="12">
        <f t="shared" si="15"/>
        <v>0.5599550286800612</v>
      </c>
      <c r="D246" s="12">
        <f t="shared" si="16"/>
        <v>-1.9554060482281324E-2</v>
      </c>
      <c r="E246" s="11">
        <f t="shared" si="17"/>
        <v>0.55845959413827062</v>
      </c>
      <c r="F246" s="11">
        <f t="shared" si="18"/>
        <v>-1.9501838757357459E-2</v>
      </c>
      <c r="G246" s="13">
        <f t="shared" si="19"/>
        <v>1.4963460753897317</v>
      </c>
    </row>
    <row r="247" spans="1:7" x14ac:dyDescent="0.2">
      <c r="A247" s="5">
        <f t="shared" si="20"/>
        <v>360</v>
      </c>
      <c r="B247" s="11">
        <f t="shared" si="14"/>
        <v>0.56029999999999991</v>
      </c>
      <c r="C247" s="12">
        <f t="shared" si="15"/>
        <v>0.56029999999999991</v>
      </c>
      <c r="D247" s="12">
        <f t="shared" si="16"/>
        <v>-1.3729013585705994E-16</v>
      </c>
      <c r="E247" s="11">
        <f t="shared" si="17"/>
        <v>0.55879999999999996</v>
      </c>
      <c r="F247" s="11">
        <f t="shared" si="18"/>
        <v>-1.3692259132058736E-16</v>
      </c>
      <c r="G247" s="13">
        <f t="shared" si="19"/>
        <v>1.4999999999999458</v>
      </c>
    </row>
    <row r="248" spans="1:7" x14ac:dyDescent="0.2">
      <c r="A248" s="5"/>
    </row>
    <row r="249" spans="1:7" x14ac:dyDescent="0.2">
      <c r="A249" s="5"/>
    </row>
    <row r="250" spans="1:7" x14ac:dyDescent="0.2">
      <c r="A250" s="5"/>
    </row>
    <row r="251" spans="1:7" x14ac:dyDescent="0.2">
      <c r="A251" s="5"/>
    </row>
    <row r="252" spans="1:7" x14ac:dyDescent="0.2">
      <c r="A252" s="5"/>
    </row>
    <row r="253" spans="1:7" x14ac:dyDescent="0.2">
      <c r="A253" s="5"/>
    </row>
    <row r="254" spans="1:7" x14ac:dyDescent="0.2">
      <c r="A254" s="5"/>
    </row>
    <row r="255" spans="1:7" x14ac:dyDescent="0.2">
      <c r="A255" s="5"/>
    </row>
    <row r="256" spans="1:7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</sheetData>
  <mergeCells count="3">
    <mergeCell ref="C65:D65"/>
    <mergeCell ref="E65:F65"/>
    <mergeCell ref="G65:H6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Intro</vt:lpstr>
      <vt:lpstr>Elipse Parmeters for Vari pipes</vt:lpstr>
      <vt:lpstr>Ovality</vt:lpstr>
      <vt:lpstr>Cross-sections42"D &amp; 0.625t</vt:lpstr>
      <vt:lpstr>Ovality Sens 8 mm(D 42")</vt:lpstr>
      <vt:lpstr>Ovality Sens 6 mm(D 42")</vt:lpstr>
      <vt:lpstr>Cross-sections44"D &amp; 0.625t</vt:lpstr>
      <vt:lpstr>Ovality Sens 8 mm (D 44")</vt:lpstr>
      <vt:lpstr>Ovality Sens 6 mm (D 44")</vt:lpstr>
      <vt:lpstr>Drawings</vt:lpstr>
    </vt:vector>
  </TitlesOfParts>
  <Company>2H Offshore,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AceEngineer- 014</cp:lastModifiedBy>
  <dcterms:created xsi:type="dcterms:W3CDTF">2013-04-15T19:13:01Z</dcterms:created>
  <dcterms:modified xsi:type="dcterms:W3CDTF">2018-04-17T09:18:47Z</dcterms:modified>
</cp:coreProperties>
</file>