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\\ACMA-ANSYS04\Data\github\digitalmodel\docs\modules\mooring\"/>
    </mc:Choice>
  </mc:AlternateContent>
  <xr:revisionPtr revIDLastSave="0" documentId="13_ncr:1_{23A46748-0A44-49BF-B7C5-10E43EDE59D3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line1" sheetId="3" r:id="rId1"/>
    <sheet name="line7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4" l="1"/>
  <c r="C59" i="3"/>
  <c r="C43" i="3"/>
  <c r="B28" i="4"/>
  <c r="C43" i="4"/>
  <c r="C32" i="4"/>
  <c r="D29" i="4"/>
  <c r="C29" i="4"/>
  <c r="B29" i="4"/>
  <c r="D28" i="4"/>
  <c r="C28" i="4"/>
  <c r="D29" i="3"/>
  <c r="C29" i="3"/>
  <c r="B29" i="3"/>
  <c r="D28" i="3"/>
  <c r="C28" i="3"/>
  <c r="B28" i="3"/>
  <c r="C32" i="3"/>
  <c r="C31" i="4" l="1"/>
  <c r="C34" i="4" s="1"/>
  <c r="C35" i="4" s="1"/>
  <c r="C38" i="4" s="1"/>
  <c r="C39" i="4" s="1"/>
  <c r="C31" i="3"/>
  <c r="C34" i="3" s="1"/>
  <c r="C35" i="3" l="1"/>
  <c r="C38" i="3" s="1"/>
  <c r="C39" i="3" s="1"/>
  <c r="C40" i="3" s="1"/>
  <c r="C44" i="3"/>
  <c r="C44" i="4"/>
  <c r="C40" i="4"/>
</calcChain>
</file>

<file path=xl/sharedStrings.xml><?xml version="1.0" encoding="utf-8"?>
<sst xmlns="http://schemas.openxmlformats.org/spreadsheetml/2006/main" count="94" uniqueCount="36">
  <si>
    <r>
      <t xml:space="preserve">    </t>
    </r>
    <r>
      <rPr>
        <sz val="11"/>
        <color rgb="FF4B83CD"/>
        <rFont val="Consolas"/>
        <family val="3"/>
      </rPr>
      <t>Connection, ConnectionX, ConnectionY, ConnectionZ, ConnectionAzimuth, ConnectionDeclination, ConnectionGamma, ConnectionReleaseStage, ConnectionzRelativeTo</t>
    </r>
    <r>
      <rPr>
        <sz val="11"/>
        <color rgb="FF777777"/>
        <rFont val="Consolas"/>
        <family val="3"/>
      </rPr>
      <t>:</t>
    </r>
  </si>
  <si>
    <r>
      <t xml:space="preserve">    </t>
    </r>
    <r>
      <rPr>
        <i/>
        <sz val="11"/>
        <color rgb="FFAAAAAA"/>
        <rFont val="Consolas"/>
        <family val="3"/>
      </rPr>
      <t># Sections</t>
    </r>
  </si>
  <si>
    <r>
      <t xml:space="preserve">    </t>
    </r>
    <r>
      <rPr>
        <sz val="11"/>
        <color rgb="FF4B83CD"/>
        <rFont val="Consolas"/>
        <family val="3"/>
      </rPr>
      <t>LineType, Length, TargetSegmentLength</t>
    </r>
    <r>
      <rPr>
        <sz val="11"/>
        <color rgb="FF777777"/>
        <rFont val="Consolas"/>
        <family val="3"/>
      </rPr>
      <t>:</t>
    </r>
  </si>
  <si>
    <t>      - [FST2</t>
  </si>
  <si>
    <t xml:space="preserve"> ~]</t>
  </si>
  <si>
    <t>      - [LNGC</t>
  </si>
  <si>
    <t>      - [Polerster_tail_76mm</t>
  </si>
  <si>
    <t xml:space="preserve"> 5]</t>
  </si>
  <si>
    <t>      - [Dynamax_HMPE_40mm</t>
  </si>
  <si>
    <t>Calculations</t>
  </si>
  <si>
    <t>Length</t>
  </si>
  <si>
    <t>m</t>
  </si>
  <si>
    <t>by coordinates</t>
  </si>
  <si>
    <t>by definition</t>
  </si>
  <si>
    <t>Pre-tension</t>
  </si>
  <si>
    <t xml:space="preserve">  EI: [0, ~]</t>
  </si>
  <si>
    <t xml:space="preserve">  EA: </t>
  </si>
  <si>
    <t>kN</t>
  </si>
  <si>
    <t>Te</t>
  </si>
  <si>
    <t>%</t>
  </si>
  <si>
    <t>Elongation</t>
  </si>
  <si>
    <t>Strain</t>
  </si>
  <si>
    <t>program output</t>
  </si>
  <si>
    <t xml:space="preserve">  # Structure - Mooring Properties</t>
  </si>
  <si>
    <t xml:space="preserve">  # Structure - Initial Position</t>
  </si>
  <si>
    <t>LNGC</t>
  </si>
  <si>
    <t>FST2</t>
  </si>
  <si>
    <t xml:space="preserve">    InitialPosition: [</t>
  </si>
  <si>
    <t>Gobal Coordinates</t>
  </si>
  <si>
    <t>FST1</t>
  </si>
  <si>
    <t>OrcaFlex Inputs - Line1</t>
  </si>
  <si>
    <t>Pre-stretch per strain</t>
  </si>
  <si>
    <t>Te/%</t>
  </si>
  <si>
    <t>Manual Calculation</t>
  </si>
  <si>
    <t>Program Output</t>
  </si>
  <si>
    <t>Node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</si>
</sst>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777777"/>
      <name val="Consolas"/>
      <family val="3"/>
    </font>
    <font>
      <sz val="11"/>
      <color rgb="FF4B83CD"/>
      <name val="Consolas"/>
      <family val="3"/>
    </font>
    <font>
      <i/>
      <sz val="11"/>
      <color rgb="FFAAAAAA"/>
      <name val="Consolas"/>
      <family val="3"/>
    </font>
    <font>
      <b/>
      <sz val="11"/>
      <color rgb="FF000000"/>
      <name val="Consolas"/>
      <family val="3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horizontal="right"/>
    </xf>
    <xf numFmtId="2" fontId="0" fillId="0" borderId="0" xfId="0" applyNumberFormat="1"/>
    <xf numFmtId="170" fontId="0" fillId="0" borderId="0" xfId="0" applyNumberFormat="1"/>
    <xf numFmtId="11" fontId="0" fillId="0" borderId="0" xfId="0" applyNumberFormat="1"/>
    <xf numFmtId="170" fontId="0" fillId="0" borderId="0" xfId="0" applyNumberFormat="1" applyFont="1"/>
    <xf numFmtId="2" fontId="0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3605-AEE0-45BE-9D4A-32E5E30A5548}">
  <dimension ref="A1:H59"/>
  <sheetViews>
    <sheetView topLeftCell="A30" workbookViewId="0">
      <selection activeCell="A46" sqref="A46:D59"/>
    </sheetView>
  </sheetViews>
  <sheetFormatPr defaultRowHeight="15" x14ac:dyDescent="0.25"/>
  <cols>
    <col min="1" max="1" width="44.5703125" customWidth="1"/>
  </cols>
  <sheetData>
    <row r="1" spans="1:8" x14ac:dyDescent="0.25">
      <c r="A1" s="3" t="s">
        <v>30</v>
      </c>
    </row>
    <row r="2" spans="1:8" x14ac:dyDescent="0.25">
      <c r="A2" s="3"/>
    </row>
    <row r="3" spans="1:8" x14ac:dyDescent="0.25">
      <c r="A3" t="s">
        <v>23</v>
      </c>
    </row>
    <row r="4" spans="1:8" x14ac:dyDescent="0.25">
      <c r="A4" t="s">
        <v>15</v>
      </c>
    </row>
    <row r="5" spans="1:8" x14ac:dyDescent="0.25">
      <c r="A5" t="s">
        <v>16</v>
      </c>
      <c r="B5" s="8">
        <v>43666.67</v>
      </c>
    </row>
    <row r="7" spans="1:8" x14ac:dyDescent="0.25">
      <c r="A7" t="s">
        <v>24</v>
      </c>
    </row>
    <row r="8" spans="1:8" x14ac:dyDescent="0.25">
      <c r="A8" t="s">
        <v>29</v>
      </c>
    </row>
    <row r="9" spans="1:8" x14ac:dyDescent="0.25">
      <c r="A9" t="s">
        <v>27</v>
      </c>
      <c r="B9">
        <v>208.39699999999999</v>
      </c>
      <c r="C9">
        <v>0.248178593</v>
      </c>
      <c r="D9">
        <v>-11.661</v>
      </c>
    </row>
    <row r="10" spans="1:8" x14ac:dyDescent="0.25">
      <c r="A10" t="s">
        <v>26</v>
      </c>
    </row>
    <row r="11" spans="1:8" x14ac:dyDescent="0.25">
      <c r="A11" t="s">
        <v>27</v>
      </c>
      <c r="B11">
        <v>-208.39699999999999</v>
      </c>
      <c r="C11">
        <v>0</v>
      </c>
      <c r="D11">
        <v>-11.8</v>
      </c>
    </row>
    <row r="12" spans="1:8" x14ac:dyDescent="0.25">
      <c r="A12" t="s">
        <v>25</v>
      </c>
    </row>
    <row r="13" spans="1:8" x14ac:dyDescent="0.25">
      <c r="A13" t="s">
        <v>27</v>
      </c>
      <c r="B13">
        <v>-181.11500000000001</v>
      </c>
      <c r="C13">
        <v>-59.5</v>
      </c>
      <c r="D13">
        <v>-9.5</v>
      </c>
    </row>
    <row r="14" spans="1:8" x14ac:dyDescent="0.25">
      <c r="A14" s="3"/>
    </row>
    <row r="15" spans="1:8" x14ac:dyDescent="0.25">
      <c r="A15" s="1" t="s">
        <v>0</v>
      </c>
    </row>
    <row r="16" spans="1:8" x14ac:dyDescent="0.25">
      <c r="A16" s="1" t="s">
        <v>3</v>
      </c>
      <c r="B16">
        <v>4.97</v>
      </c>
      <c r="C16">
        <v>-21</v>
      </c>
      <c r="D16">
        <v>26</v>
      </c>
      <c r="E16">
        <v>0</v>
      </c>
      <c r="F16">
        <v>0</v>
      </c>
      <c r="G16">
        <v>0</v>
      </c>
      <c r="H16" t="s">
        <v>4</v>
      </c>
    </row>
    <row r="17" spans="1:8" x14ac:dyDescent="0.25">
      <c r="A17" s="1" t="s">
        <v>5</v>
      </c>
      <c r="B17">
        <v>-3.7</v>
      </c>
      <c r="C17">
        <v>-7.9</v>
      </c>
      <c r="D17">
        <v>22</v>
      </c>
      <c r="E17">
        <v>0</v>
      </c>
      <c r="F17">
        <v>0</v>
      </c>
      <c r="G17">
        <v>0</v>
      </c>
      <c r="H17" t="s">
        <v>4</v>
      </c>
    </row>
    <row r="19" spans="1:8" x14ac:dyDescent="0.25">
      <c r="A19" s="2" t="s">
        <v>1</v>
      </c>
    </row>
    <row r="20" spans="1:8" x14ac:dyDescent="0.25">
      <c r="A20" s="1" t="s">
        <v>2</v>
      </c>
    </row>
    <row r="21" spans="1:8" x14ac:dyDescent="0.25">
      <c r="A21" s="1" t="s">
        <v>6</v>
      </c>
      <c r="B21">
        <v>10</v>
      </c>
      <c r="C21" t="s">
        <v>7</v>
      </c>
    </row>
    <row r="22" spans="1:8" x14ac:dyDescent="0.25">
      <c r="A22" s="1" t="s">
        <v>8</v>
      </c>
      <c r="B22">
        <v>39.415999999999997</v>
      </c>
      <c r="C22" t="s">
        <v>7</v>
      </c>
    </row>
    <row r="25" spans="1:8" x14ac:dyDescent="0.25">
      <c r="A25" s="4" t="s">
        <v>9</v>
      </c>
    </row>
    <row r="27" spans="1:8" x14ac:dyDescent="0.25">
      <c r="A27" t="s">
        <v>28</v>
      </c>
    </row>
    <row r="28" spans="1:8" x14ac:dyDescent="0.25">
      <c r="B28">
        <f>B16+B11</f>
        <v>-203.42699999999999</v>
      </c>
      <c r="C28">
        <f>C16+C11</f>
        <v>-21</v>
      </c>
      <c r="D28">
        <f>D16+D11</f>
        <v>14.2</v>
      </c>
    </row>
    <row r="29" spans="1:8" x14ac:dyDescent="0.25">
      <c r="B29">
        <f>B17+B13</f>
        <v>-184.815</v>
      </c>
      <c r="C29">
        <f>C17+C13</f>
        <v>-67.400000000000006</v>
      </c>
      <c r="D29">
        <f>D17+D13</f>
        <v>12.5</v>
      </c>
    </row>
    <row r="30" spans="1:8" x14ac:dyDescent="0.25">
      <c r="A30" t="s">
        <v>10</v>
      </c>
    </row>
    <row r="31" spans="1:8" x14ac:dyDescent="0.25">
      <c r="A31" s="5" t="s">
        <v>12</v>
      </c>
      <c r="B31" t="s">
        <v>11</v>
      </c>
      <c r="C31" s="7">
        <f>SQRT(SUMSQ(B28-B29,C28-C29,D28-D29))</f>
        <v>50.022560350305945</v>
      </c>
    </row>
    <row r="32" spans="1:8" x14ac:dyDescent="0.25">
      <c r="A32" s="5" t="s">
        <v>13</v>
      </c>
      <c r="B32" t="s">
        <v>11</v>
      </c>
      <c r="C32" s="7">
        <f>B21+B22</f>
        <v>49.415999999999997</v>
      </c>
    </row>
    <row r="33" spans="1:4" x14ac:dyDescent="0.25">
      <c r="A33" s="5"/>
      <c r="C33" s="7"/>
    </row>
    <row r="34" spans="1:4" x14ac:dyDescent="0.25">
      <c r="A34" t="s">
        <v>20</v>
      </c>
      <c r="B34" t="s">
        <v>19</v>
      </c>
      <c r="C34" s="9">
        <f>(C31-C32)/C32*100</f>
        <v>1.2274574030798684</v>
      </c>
    </row>
    <row r="35" spans="1:4" x14ac:dyDescent="0.25">
      <c r="A35" s="5" t="s">
        <v>21</v>
      </c>
      <c r="C35" s="10">
        <f>C34/100</f>
        <v>1.2274574030798685E-2</v>
      </c>
    </row>
    <row r="36" spans="1:4" x14ac:dyDescent="0.25">
      <c r="A36" s="5"/>
      <c r="C36" s="10"/>
    </row>
    <row r="37" spans="1:4" x14ac:dyDescent="0.25">
      <c r="A37" s="12" t="s">
        <v>33</v>
      </c>
      <c r="C37" s="10"/>
    </row>
    <row r="38" spans="1:4" x14ac:dyDescent="0.25">
      <c r="A38" t="s">
        <v>14</v>
      </c>
      <c r="B38" t="s">
        <v>17</v>
      </c>
      <c r="C38" s="6">
        <f>B5*C35</f>
        <v>535.98977359345599</v>
      </c>
    </row>
    <row r="39" spans="1:4" x14ac:dyDescent="0.25">
      <c r="B39" t="s">
        <v>18</v>
      </c>
      <c r="C39" s="6">
        <f>C38/9.81</f>
        <v>54.637081915744744</v>
      </c>
    </row>
    <row r="40" spans="1:4" x14ac:dyDescent="0.25">
      <c r="A40" t="s">
        <v>31</v>
      </c>
      <c r="B40" t="s">
        <v>32</v>
      </c>
      <c r="C40" s="6">
        <f>C39/C34</f>
        <v>44.512405708460754</v>
      </c>
    </row>
    <row r="41" spans="1:4" x14ac:dyDescent="0.25">
      <c r="A41" s="12" t="s">
        <v>34</v>
      </c>
      <c r="C41" s="6"/>
    </row>
    <row r="42" spans="1:4" x14ac:dyDescent="0.25">
      <c r="A42" t="s">
        <v>22</v>
      </c>
      <c r="B42" t="s">
        <v>17</v>
      </c>
      <c r="C42" s="11">
        <v>155</v>
      </c>
    </row>
    <row r="43" spans="1:4" x14ac:dyDescent="0.25">
      <c r="B43" t="s">
        <v>18</v>
      </c>
      <c r="C43" s="6">
        <f>C42/9.81</f>
        <v>15.800203873598369</v>
      </c>
    </row>
    <row r="44" spans="1:4" x14ac:dyDescent="0.25">
      <c r="A44" t="s">
        <v>31</v>
      </c>
      <c r="B44" t="s">
        <v>32</v>
      </c>
      <c r="C44" s="6">
        <f>C43/C34</f>
        <v>12.87230321309185</v>
      </c>
    </row>
    <row r="45" spans="1:4" x14ac:dyDescent="0.25">
      <c r="C45" s="6"/>
    </row>
    <row r="46" spans="1:4" ht="15.75" thickBot="1" x14ac:dyDescent="0.3">
      <c r="A46" t="s">
        <v>35</v>
      </c>
    </row>
    <row r="47" spans="1:4" x14ac:dyDescent="0.25">
      <c r="B47" s="13">
        <v>-202.799080224665</v>
      </c>
      <c r="C47" s="14">
        <v>-21.341695756522501</v>
      </c>
      <c r="D47" s="15">
        <v>15.2930393465475</v>
      </c>
    </row>
    <row r="48" spans="1:4" x14ac:dyDescent="0.25">
      <c r="B48" s="16">
        <v>-200.84834215899201</v>
      </c>
      <c r="C48" s="17">
        <v>-26.0117282252161</v>
      </c>
      <c r="D48" s="18">
        <v>14.9935853549153</v>
      </c>
    </row>
    <row r="49" spans="1:4" x14ac:dyDescent="0.25">
      <c r="B49" s="16">
        <v>-198.89739045737099</v>
      </c>
      <c r="C49" s="17">
        <v>-30.682272134597302</v>
      </c>
      <c r="D49" s="18">
        <v>14.703786698646701</v>
      </c>
    </row>
    <row r="50" spans="1:4" x14ac:dyDescent="0.25">
      <c r="B50" s="16">
        <v>-196.99457512981601</v>
      </c>
      <c r="C50" s="17">
        <v>-35.2375784148091</v>
      </c>
      <c r="D50" s="18">
        <v>14.4268247655432</v>
      </c>
    </row>
    <row r="51" spans="1:4" x14ac:dyDescent="0.25">
      <c r="B51" s="16">
        <v>-195.09171862204099</v>
      </c>
      <c r="C51" s="17">
        <v>-39.792983279740298</v>
      </c>
      <c r="D51" s="18">
        <v>14.151780668468801</v>
      </c>
    </row>
    <row r="52" spans="1:4" x14ac:dyDescent="0.25">
      <c r="B52" s="16">
        <v>-193.18882121842699</v>
      </c>
      <c r="C52" s="17">
        <v>-44.348486048587901</v>
      </c>
      <c r="D52" s="18">
        <v>13.8786545315095</v>
      </c>
    </row>
    <row r="53" spans="1:4" x14ac:dyDescent="0.25">
      <c r="B53" s="16">
        <v>-191.285883203411</v>
      </c>
      <c r="C53" s="17">
        <v>-48.904086040415798</v>
      </c>
      <c r="D53" s="18">
        <v>13.607446477896399</v>
      </c>
    </row>
    <row r="54" spans="1:4" x14ac:dyDescent="0.25">
      <c r="B54" s="16">
        <v>-189.38290486148301</v>
      </c>
      <c r="C54" s="17">
        <v>-53.459782574156598</v>
      </c>
      <c r="D54" s="18">
        <v>13.3381566300061</v>
      </c>
    </row>
    <row r="55" spans="1:4" x14ac:dyDescent="0.25">
      <c r="B55" s="16">
        <v>-187.479886477191</v>
      </c>
      <c r="C55" s="17">
        <v>-58.015574968611503</v>
      </c>
      <c r="D55" s="18">
        <v>13.070785109359599</v>
      </c>
    </row>
    <row r="56" spans="1:4" x14ac:dyDescent="0.25">
      <c r="B56" s="16">
        <v>-185.576828335134</v>
      </c>
      <c r="C56" s="17">
        <v>-62.571462542452203</v>
      </c>
      <c r="D56" s="18">
        <v>12.805332036622501</v>
      </c>
    </row>
    <row r="57" spans="1:4" ht="15.75" thickBot="1" x14ac:dyDescent="0.3">
      <c r="B57" s="19">
        <v>-183.67373071996701</v>
      </c>
      <c r="C57" s="20">
        <v>-67.127444614220906</v>
      </c>
      <c r="D57" s="21">
        <v>12.541797531605001</v>
      </c>
    </row>
    <row r="59" spans="1:4" x14ac:dyDescent="0.25">
      <c r="A59" t="s">
        <v>10</v>
      </c>
      <c r="B59" t="s">
        <v>11</v>
      </c>
      <c r="C59" s="7">
        <f>SQRT(SUMSQ(B47-B57,C47-C57,D47-D57))</f>
        <v>49.695906508095518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2DAA-1BDA-42A9-9026-7E6116B66CEB}">
  <dimension ref="A1:H59"/>
  <sheetViews>
    <sheetView tabSelected="1" topLeftCell="A43" workbookViewId="0">
      <selection activeCell="E62" sqref="E62"/>
    </sheetView>
  </sheetViews>
  <sheetFormatPr defaultRowHeight="15" x14ac:dyDescent="0.25"/>
  <cols>
    <col min="1" max="1" width="44.5703125" customWidth="1"/>
  </cols>
  <sheetData>
    <row r="1" spans="1:8" x14ac:dyDescent="0.25">
      <c r="A1" s="3" t="s">
        <v>30</v>
      </c>
    </row>
    <row r="2" spans="1:8" x14ac:dyDescent="0.25">
      <c r="A2" s="3"/>
    </row>
    <row r="3" spans="1:8" x14ac:dyDescent="0.25">
      <c r="A3" t="s">
        <v>23</v>
      </c>
    </row>
    <row r="4" spans="1:8" x14ac:dyDescent="0.25">
      <c r="A4" t="s">
        <v>15</v>
      </c>
    </row>
    <row r="5" spans="1:8" x14ac:dyDescent="0.25">
      <c r="A5" t="s">
        <v>16</v>
      </c>
      <c r="B5" s="8">
        <v>43666.67</v>
      </c>
    </row>
    <row r="7" spans="1:8" x14ac:dyDescent="0.25">
      <c r="A7" t="s">
        <v>24</v>
      </c>
    </row>
    <row r="8" spans="1:8" x14ac:dyDescent="0.25">
      <c r="A8" t="s">
        <v>29</v>
      </c>
    </row>
    <row r="9" spans="1:8" x14ac:dyDescent="0.25">
      <c r="A9" t="s">
        <v>27</v>
      </c>
      <c r="B9">
        <v>208.39699999999999</v>
      </c>
      <c r="C9">
        <v>0.248178593</v>
      </c>
      <c r="D9">
        <v>-11.661</v>
      </c>
    </row>
    <row r="10" spans="1:8" x14ac:dyDescent="0.25">
      <c r="A10" t="s">
        <v>26</v>
      </c>
    </row>
    <row r="11" spans="1:8" x14ac:dyDescent="0.25">
      <c r="A11" t="s">
        <v>27</v>
      </c>
      <c r="B11">
        <v>-208.39699999999999</v>
      </c>
      <c r="C11">
        <v>0</v>
      </c>
      <c r="D11">
        <v>-11.8</v>
      </c>
    </row>
    <row r="12" spans="1:8" x14ac:dyDescent="0.25">
      <c r="A12" t="s">
        <v>25</v>
      </c>
    </row>
    <row r="13" spans="1:8" x14ac:dyDescent="0.25">
      <c r="A13" t="s">
        <v>27</v>
      </c>
      <c r="B13">
        <v>-181.11500000000001</v>
      </c>
      <c r="C13">
        <v>-59.5</v>
      </c>
      <c r="D13">
        <v>-9.5</v>
      </c>
    </row>
    <row r="14" spans="1:8" x14ac:dyDescent="0.25">
      <c r="A14" s="3"/>
    </row>
    <row r="15" spans="1:8" x14ac:dyDescent="0.25">
      <c r="A15" s="1" t="s">
        <v>0</v>
      </c>
    </row>
    <row r="16" spans="1:8" x14ac:dyDescent="0.25">
      <c r="A16" s="1" t="s">
        <v>3</v>
      </c>
      <c r="B16">
        <v>105.45</v>
      </c>
      <c r="C16">
        <v>-21</v>
      </c>
      <c r="D16">
        <v>26</v>
      </c>
      <c r="E16">
        <v>0</v>
      </c>
      <c r="F16">
        <v>0</v>
      </c>
      <c r="G16">
        <v>0</v>
      </c>
      <c r="H16" t="s">
        <v>4</v>
      </c>
    </row>
    <row r="17" spans="1:8" x14ac:dyDescent="0.25">
      <c r="A17" s="1" t="s">
        <v>5</v>
      </c>
      <c r="B17">
        <v>31.7</v>
      </c>
      <c r="C17">
        <v>21.4</v>
      </c>
      <c r="D17">
        <v>26.8</v>
      </c>
      <c r="E17">
        <v>0</v>
      </c>
      <c r="F17">
        <v>0</v>
      </c>
      <c r="G17">
        <v>0</v>
      </c>
      <c r="H17" t="s">
        <v>4</v>
      </c>
    </row>
    <row r="19" spans="1:8" x14ac:dyDescent="0.25">
      <c r="A19" s="2" t="s">
        <v>1</v>
      </c>
    </row>
    <row r="20" spans="1:8" x14ac:dyDescent="0.25">
      <c r="A20" s="1" t="s">
        <v>2</v>
      </c>
    </row>
    <row r="21" spans="1:8" x14ac:dyDescent="0.25">
      <c r="A21" s="1" t="s">
        <v>6</v>
      </c>
      <c r="B21">
        <v>10</v>
      </c>
      <c r="C21" t="s">
        <v>7</v>
      </c>
    </row>
    <row r="22" spans="1:8" x14ac:dyDescent="0.25">
      <c r="A22" s="1" t="s">
        <v>8</v>
      </c>
      <c r="B22">
        <v>39.200000000000003</v>
      </c>
      <c r="C22" t="s">
        <v>7</v>
      </c>
    </row>
    <row r="25" spans="1:8" x14ac:dyDescent="0.25">
      <c r="A25" s="4" t="s">
        <v>9</v>
      </c>
    </row>
    <row r="27" spans="1:8" x14ac:dyDescent="0.25">
      <c r="A27" t="s">
        <v>28</v>
      </c>
    </row>
    <row r="28" spans="1:8" x14ac:dyDescent="0.25">
      <c r="B28">
        <f>B16+B11</f>
        <v>-102.94699999999999</v>
      </c>
      <c r="C28">
        <f>C16+C11</f>
        <v>-21</v>
      </c>
      <c r="D28">
        <f>D16+D11</f>
        <v>14.2</v>
      </c>
    </row>
    <row r="29" spans="1:8" x14ac:dyDescent="0.25">
      <c r="B29">
        <f>B17+B13</f>
        <v>-149.41500000000002</v>
      </c>
      <c r="C29">
        <f>C17+C13</f>
        <v>-38.1</v>
      </c>
      <c r="D29">
        <f>D17+D13</f>
        <v>17.3</v>
      </c>
    </row>
    <row r="30" spans="1:8" x14ac:dyDescent="0.25">
      <c r="A30" t="s">
        <v>10</v>
      </c>
    </row>
    <row r="31" spans="1:8" x14ac:dyDescent="0.25">
      <c r="A31" s="5" t="s">
        <v>12</v>
      </c>
      <c r="B31" t="s">
        <v>11</v>
      </c>
      <c r="C31" s="7">
        <f>SQRT(SUMSQ(B28-B29,C28-C29,D28-D29))</f>
        <v>49.611440454798355</v>
      </c>
    </row>
    <row r="32" spans="1:8" x14ac:dyDescent="0.25">
      <c r="A32" s="5" t="s">
        <v>13</v>
      </c>
      <c r="B32" t="s">
        <v>11</v>
      </c>
      <c r="C32" s="7">
        <f>B21+B22</f>
        <v>49.2</v>
      </c>
    </row>
    <row r="33" spans="1:4" x14ac:dyDescent="0.25">
      <c r="A33" s="5"/>
      <c r="C33" s="7"/>
    </row>
    <row r="34" spans="1:4" x14ac:dyDescent="0.25">
      <c r="A34" t="s">
        <v>20</v>
      </c>
      <c r="B34" t="s">
        <v>19</v>
      </c>
      <c r="C34" s="9">
        <f>(C31-C32)/C32*100</f>
        <v>0.83626108698852142</v>
      </c>
    </row>
    <row r="35" spans="1:4" x14ac:dyDescent="0.25">
      <c r="A35" s="5" t="s">
        <v>21</v>
      </c>
      <c r="C35" s="10">
        <f>C34/100</f>
        <v>8.3626108698852137E-3</v>
      </c>
    </row>
    <row r="36" spans="1:4" x14ac:dyDescent="0.25">
      <c r="A36" s="5"/>
      <c r="C36" s="10"/>
    </row>
    <row r="37" spans="1:4" x14ac:dyDescent="0.25">
      <c r="A37" s="12" t="s">
        <v>33</v>
      </c>
      <c r="C37" s="10"/>
    </row>
    <row r="38" spans="1:4" x14ac:dyDescent="0.25">
      <c r="A38" t="s">
        <v>14</v>
      </c>
      <c r="B38" t="s">
        <v>17</v>
      </c>
      <c r="C38" s="6">
        <f>B5*C35</f>
        <v>365.16736919369055</v>
      </c>
    </row>
    <row r="39" spans="1:4" x14ac:dyDescent="0.25">
      <c r="B39" t="s">
        <v>18</v>
      </c>
      <c r="C39" s="6">
        <f>C38/9.81</f>
        <v>37.223992782231448</v>
      </c>
    </row>
    <row r="40" spans="1:4" x14ac:dyDescent="0.25">
      <c r="A40" t="s">
        <v>31</v>
      </c>
      <c r="B40" t="s">
        <v>32</v>
      </c>
      <c r="C40" s="6">
        <f>C39/C34</f>
        <v>44.512405708460747</v>
      </c>
    </row>
    <row r="41" spans="1:4" x14ac:dyDescent="0.25">
      <c r="A41" s="12" t="s">
        <v>34</v>
      </c>
      <c r="C41" s="6"/>
    </row>
    <row r="42" spans="1:4" x14ac:dyDescent="0.25">
      <c r="A42" t="s">
        <v>22</v>
      </c>
      <c r="B42" t="s">
        <v>17</v>
      </c>
      <c r="C42" s="11">
        <v>3.9</v>
      </c>
    </row>
    <row r="43" spans="1:4" x14ac:dyDescent="0.25">
      <c r="B43" t="s">
        <v>18</v>
      </c>
      <c r="C43" s="6">
        <f>C42/9.81</f>
        <v>0.39755351681957185</v>
      </c>
    </row>
    <row r="44" spans="1:4" x14ac:dyDescent="0.25">
      <c r="A44" t="s">
        <v>31</v>
      </c>
      <c r="B44" t="s">
        <v>32</v>
      </c>
      <c r="C44" s="6">
        <f>C43/C34</f>
        <v>0.47539401630083106</v>
      </c>
    </row>
    <row r="46" spans="1:4" ht="15.75" thickBot="1" x14ac:dyDescent="0.3">
      <c r="A46" t="s">
        <v>35</v>
      </c>
    </row>
    <row r="47" spans="1:4" x14ac:dyDescent="0.25">
      <c r="B47" s="13">
        <v>-102.320359739069</v>
      </c>
      <c r="C47" s="14">
        <v>-20.837338466416899</v>
      </c>
      <c r="D47" s="15">
        <v>15.240567437378299</v>
      </c>
    </row>
    <row r="48" spans="1:4" x14ac:dyDescent="0.25">
      <c r="B48" s="16">
        <v>-106.992866234725</v>
      </c>
      <c r="C48" s="17">
        <v>-22.540174117504499</v>
      </c>
      <c r="D48" s="18">
        <v>14.7060567459576</v>
      </c>
    </row>
    <row r="49" spans="1:4" x14ac:dyDescent="0.25">
      <c r="B49" s="16">
        <v>-111.68995999975</v>
      </c>
      <c r="C49" s="17">
        <v>-24.2519702866526</v>
      </c>
      <c r="D49" s="18">
        <v>14.5490873504893</v>
      </c>
    </row>
    <row r="50" spans="1:4" x14ac:dyDescent="0.25">
      <c r="B50" s="16">
        <v>-116.29369984582701</v>
      </c>
      <c r="C50" s="17">
        <v>-25.9297448056438</v>
      </c>
      <c r="D50" s="18">
        <v>14.6193765270247</v>
      </c>
    </row>
    <row r="51" spans="1:4" x14ac:dyDescent="0.25">
      <c r="B51" s="16">
        <v>-120.895877340292</v>
      </c>
      <c r="C51" s="17">
        <v>-27.606949945431701</v>
      </c>
      <c r="D51" s="18">
        <v>14.7650994141726</v>
      </c>
    </row>
    <row r="52" spans="1:4" x14ac:dyDescent="0.25">
      <c r="B52" s="16">
        <v>-125.495404480354</v>
      </c>
      <c r="C52" s="17">
        <v>-29.283189197218299</v>
      </c>
      <c r="D52" s="18">
        <v>14.9861524897597</v>
      </c>
    </row>
    <row r="53" spans="1:4" x14ac:dyDescent="0.25">
      <c r="B53" s="16">
        <v>-130.091198899093</v>
      </c>
      <c r="C53" s="17">
        <v>-30.9580681061238</v>
      </c>
      <c r="D53" s="18">
        <v>15.2823790779976</v>
      </c>
    </row>
    <row r="54" spans="1:4" x14ac:dyDescent="0.25">
      <c r="B54" s="16">
        <v>-134.68218613774201</v>
      </c>
      <c r="C54" s="17">
        <v>-32.631195099297003</v>
      </c>
      <c r="D54" s="18">
        <v>15.6535699028504</v>
      </c>
    </row>
    <row r="55" spans="1:4" x14ac:dyDescent="0.25">
      <c r="B55" s="16">
        <v>-139.26730187165001</v>
      </c>
      <c r="C55" s="17">
        <v>-34.302182297135801</v>
      </c>
      <c r="D55" s="18">
        <v>16.099463823139999</v>
      </c>
    </row>
    <row r="56" spans="1:4" x14ac:dyDescent="0.25">
      <c r="B56" s="16">
        <v>-143.845494077327</v>
      </c>
      <c r="C56" s="17">
        <v>-35.970646303040397</v>
      </c>
      <c r="D56" s="18">
        <v>16.6197487434629</v>
      </c>
    </row>
    <row r="57" spans="1:4" ht="15.75" thickBot="1" x14ac:dyDescent="0.3">
      <c r="B57" s="19">
        <v>-148.41572512865201</v>
      </c>
      <c r="C57" s="20">
        <v>-37.636208967348701</v>
      </c>
      <c r="D57" s="21">
        <v>17.2140626935415</v>
      </c>
    </row>
    <row r="59" spans="1:4" x14ac:dyDescent="0.25">
      <c r="A59" t="s">
        <v>10</v>
      </c>
      <c r="B59" t="s">
        <v>11</v>
      </c>
      <c r="C59" s="7">
        <f>SQRT(SUMSQ(B47-B57,C47-C57,D47-D57))</f>
        <v>49.10070716427964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line1</vt:lpstr>
      <vt:lpstr>line7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2015-06-05T18:17:20Z</dcterms:created>
  <dcterms:modified xsi:type="dcterms:W3CDTF">2025-02-27T16:01:09Z</dcterms:modified>
</cp:coreProperties>
</file>