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7a2365\Documents\github\digitalmodel\src\digitalmodel\data\mudmats\"/>
    </mc:Choice>
  </mc:AlternateContent>
  <xr:revisionPtr revIDLastSave="0" documentId="13_ncr:1_{CCFA7DC4-5FCC-4EF0-AE7E-ABE961A2135A}" xr6:coauthVersionLast="47" xr6:coauthVersionMax="47" xr10:uidLastSave="{00000000-0000-0000-0000-000000000000}"/>
  <bookViews>
    <workbookView xWindow="-120" yWindow="-120" windowWidth="29040" windowHeight="15840" xr2:uid="{EB5A485A-87BB-4971-B786-30017D296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F7" i="1"/>
  <c r="E7" i="1"/>
  <c r="I7" i="1"/>
  <c r="H4" i="1"/>
  <c r="J4" i="1" s="1"/>
  <c r="G4" i="1"/>
  <c r="I4" i="1" s="1"/>
  <c r="H5" i="1"/>
  <c r="J5" i="1" s="1"/>
  <c r="G5" i="1"/>
  <c r="I5" i="1" s="1"/>
  <c r="D6" i="1"/>
  <c r="B6" i="1"/>
  <c r="C6" i="1"/>
  <c r="H7" i="1"/>
  <c r="G7" i="1"/>
  <c r="F3" i="1"/>
  <c r="E3" i="1"/>
  <c r="D3" i="1"/>
  <c r="C3" i="1"/>
  <c r="B3" i="1"/>
  <c r="F2" i="1"/>
  <c r="D2" i="1"/>
  <c r="C2" i="1"/>
  <c r="B2" i="1"/>
  <c r="G2" i="1" s="1"/>
  <c r="I2" i="1" s="1"/>
  <c r="H3" i="1" l="1"/>
  <c r="J3" i="1"/>
  <c r="G3" i="1"/>
  <c r="I3" i="1" s="1"/>
  <c r="H2" i="1"/>
  <c r="J2" i="1" s="1"/>
  <c r="G6" i="1"/>
  <c r="I6" i="1" s="1"/>
  <c r="H6" i="1"/>
  <c r="J6" i="1" s="1"/>
</calcChain>
</file>

<file path=xl/sharedStrings.xml><?xml version="1.0" encoding="utf-8"?>
<sst xmlns="http://schemas.openxmlformats.org/spreadsheetml/2006/main" count="10" uniqueCount="10">
  <si>
    <t>project no</t>
  </si>
  <si>
    <t>dimension_length_m</t>
  </si>
  <si>
    <t>dimension_width_m</t>
  </si>
  <si>
    <t>dimension_height_m</t>
  </si>
  <si>
    <t>area_m2</t>
  </si>
  <si>
    <t>volume_m3</t>
  </si>
  <si>
    <t>dry_weight_MT</t>
  </si>
  <si>
    <t>wet_weight_MT</t>
  </si>
  <si>
    <t>wt/area</t>
  </si>
  <si>
    <t>wt/volume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</si>
</sst>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7" formatCode="0.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F1B9-3651-47B4-ABF2-63347E010EF2}">
  <dimension ref="A1:R23"/>
  <sheetViews>
    <sheetView tabSelected="1" workbookViewId="0">
      <selection activeCell="I7" sqref="I7"/>
    </sheetView>
  </sheetViews>
  <sheetFormatPr defaultRowHeight="15" x14ac:dyDescent="0.25"/>
  <cols>
    <col min="1" max="1" width="25.28515625" customWidth="1"/>
    <col min="2" max="3" width="11.85546875" customWidth="1"/>
    <col min="4" max="4" width="16.85546875" customWidth="1"/>
    <col min="5" max="5" width="11.85546875" customWidth="1"/>
    <col min="6" max="6" width="9.28515625" customWidth="1"/>
    <col min="7" max="7" width="11.85546875" customWidth="1"/>
  </cols>
  <sheetData>
    <row r="1" spans="1:18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1" t="s">
        <v>4</v>
      </c>
      <c r="H1" s="1" t="s">
        <v>5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</row>
    <row r="2" spans="1:18" x14ac:dyDescent="0.25">
      <c r="A2" s="1">
        <v>1</v>
      </c>
      <c r="B2" s="8">
        <f>60*0.3048</f>
        <v>18.288</v>
      </c>
      <c r="C2" s="8">
        <f>50*0.3048</f>
        <v>15.24</v>
      </c>
      <c r="D2" s="8">
        <f>4*0.3048</f>
        <v>1.2192000000000001</v>
      </c>
      <c r="E2" s="8">
        <v>56.9</v>
      </c>
      <c r="F2" s="8">
        <f>E2*0.87</f>
        <v>49.503</v>
      </c>
      <c r="G2" s="7">
        <f>B2*C2</f>
        <v>278.70911999999998</v>
      </c>
      <c r="H2" s="7">
        <f>B2*C2*D2</f>
        <v>339.802159104</v>
      </c>
      <c r="I2" s="6">
        <f>E2/G2</f>
        <v>0.20415550090359441</v>
      </c>
      <c r="J2" s="6">
        <f>F2/H2</f>
        <v>0.1456818288928208</v>
      </c>
      <c r="K2" s="1"/>
      <c r="L2" s="1"/>
      <c r="M2" s="1"/>
      <c r="N2" s="1"/>
      <c r="O2" s="1"/>
      <c r="P2" s="1"/>
      <c r="Q2" s="1"/>
      <c r="R2" s="1"/>
    </row>
    <row r="3" spans="1:18" x14ac:dyDescent="0.25">
      <c r="A3" s="1">
        <v>2</v>
      </c>
      <c r="B3" s="8">
        <f>46*0.3048</f>
        <v>14.020800000000001</v>
      </c>
      <c r="C3" s="8">
        <f>46*0.3048</f>
        <v>14.020800000000001</v>
      </c>
      <c r="D3" s="8">
        <f>4*0.3048</f>
        <v>1.2192000000000001</v>
      </c>
      <c r="E3" s="8">
        <f>(249-151)*0.4536</f>
        <v>44.452800000000003</v>
      </c>
      <c r="F3" s="8">
        <f>(198-116)*0.4536</f>
        <v>37.1952</v>
      </c>
      <c r="G3" s="7">
        <f>B3*C3</f>
        <v>196.58283264000005</v>
      </c>
      <c r="H3" s="7">
        <f>B3*C3*D3</f>
        <v>239.67378955468808</v>
      </c>
      <c r="I3" s="6">
        <f>E3/G3</f>
        <v>0.22612757890922205</v>
      </c>
      <c r="J3" s="6">
        <f>F3/H3</f>
        <v>0.15519093710291965</v>
      </c>
      <c r="K3" s="1"/>
      <c r="L3" s="1"/>
      <c r="M3" s="1"/>
      <c r="N3" s="1"/>
      <c r="O3" s="1"/>
      <c r="P3" s="1"/>
      <c r="Q3" s="1"/>
      <c r="R3" s="1"/>
    </row>
    <row r="4" spans="1:18" x14ac:dyDescent="0.25">
      <c r="A4" s="1">
        <v>5</v>
      </c>
      <c r="B4" s="8">
        <v>19.8</v>
      </c>
      <c r="C4" s="8">
        <v>11.6</v>
      </c>
      <c r="D4" s="8">
        <v>0.76</v>
      </c>
      <c r="E4" s="8">
        <v>39</v>
      </c>
      <c r="F4" s="8">
        <v>34</v>
      </c>
      <c r="G4" s="7">
        <f>B4*C4</f>
        <v>229.68</v>
      </c>
      <c r="H4" s="7">
        <f>B4*C4*D4</f>
        <v>174.55680000000001</v>
      </c>
      <c r="I4" s="6">
        <f>E4/G4</f>
        <v>0.16980146290491119</v>
      </c>
      <c r="J4" s="6">
        <f>F4/H4</f>
        <v>0.19477900603127463</v>
      </c>
      <c r="K4" s="1"/>
      <c r="L4" s="1"/>
      <c r="M4" s="1"/>
      <c r="N4" s="1"/>
      <c r="O4" s="1"/>
      <c r="P4" s="1"/>
      <c r="Q4" s="1"/>
      <c r="R4" s="1"/>
    </row>
    <row r="5" spans="1:18" x14ac:dyDescent="0.25">
      <c r="A5" s="1">
        <v>4</v>
      </c>
      <c r="B5" s="8">
        <v>16.5</v>
      </c>
      <c r="C5" s="8">
        <v>12.2</v>
      </c>
      <c r="D5" s="8">
        <v>0.61</v>
      </c>
      <c r="E5" s="8">
        <v>34.200000000000003</v>
      </c>
      <c r="F5" s="8">
        <v>29.7</v>
      </c>
      <c r="G5" s="7">
        <f>B5*C5</f>
        <v>201.29999999999998</v>
      </c>
      <c r="H5" s="7">
        <f>B5*C5*D5</f>
        <v>122.79299999999999</v>
      </c>
      <c r="I5" s="6">
        <f>E5/G5</f>
        <v>0.16989567809239944</v>
      </c>
      <c r="J5" s="6">
        <f>F5/H5</f>
        <v>0.24187046492878259</v>
      </c>
      <c r="K5" s="1"/>
      <c r="L5" s="1"/>
      <c r="M5" s="1"/>
      <c r="N5" s="1"/>
      <c r="O5" s="1"/>
      <c r="P5" s="1"/>
      <c r="Q5" s="1"/>
      <c r="R5" s="1"/>
    </row>
    <row r="6" spans="1:18" x14ac:dyDescent="0.25">
      <c r="A6" s="1">
        <v>3</v>
      </c>
      <c r="B6" s="8">
        <f>22*0.3048</f>
        <v>6.7056000000000004</v>
      </c>
      <c r="C6" s="8">
        <f>14*0.3048</f>
        <v>4.2671999999999999</v>
      </c>
      <c r="D6" s="8">
        <f>1.5*0.3048</f>
        <v>0.45720000000000005</v>
      </c>
      <c r="E6" s="8">
        <v>5.97</v>
      </c>
      <c r="F6" s="8">
        <v>5.2</v>
      </c>
      <c r="G6" s="7">
        <f>B6*C6</f>
        <v>28.61413632</v>
      </c>
      <c r="H6" s="7">
        <f>B6*C6*D6</f>
        <v>13.082383125504002</v>
      </c>
      <c r="I6" s="6">
        <f>E6/G6</f>
        <v>0.2086381337264839</v>
      </c>
      <c r="J6" s="6">
        <f>F6/H6</f>
        <v>0.39748109729813991</v>
      </c>
      <c r="K6" s="1"/>
      <c r="L6" s="1"/>
      <c r="M6" s="1"/>
      <c r="N6" s="1"/>
      <c r="O6" s="1"/>
      <c r="P6" s="1"/>
      <c r="Q6" s="1"/>
      <c r="R6" s="1"/>
    </row>
    <row r="7" spans="1:18" x14ac:dyDescent="0.25">
      <c r="A7" s="1">
        <v>5</v>
      </c>
      <c r="B7" s="8">
        <v>11.303000000000001</v>
      </c>
      <c r="C7" s="8">
        <v>11.303000000000001</v>
      </c>
      <c r="D7" s="8">
        <v>0.77470000000000006</v>
      </c>
      <c r="E7" s="5">
        <f>G7*I7</f>
        <v>21.693462865726232</v>
      </c>
      <c r="F7" s="5">
        <f>E7*0.87</f>
        <v>18.873312693181823</v>
      </c>
      <c r="G7" s="7">
        <f>B7*C7</f>
        <v>127.75780900000002</v>
      </c>
      <c r="H7" s="7">
        <f>B7*C7*D7</f>
        <v>98.973974632300028</v>
      </c>
      <c r="I7" s="9">
        <f>I4</f>
        <v>0.16980146290491119</v>
      </c>
      <c r="J7" s="6">
        <f>F7/H7</f>
        <v>0.19068965112594904</v>
      </c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2"/>
      <c r="C8" s="2"/>
      <c r="D8" s="2"/>
      <c r="E8" s="2"/>
      <c r="F8" s="2"/>
      <c r="G8" s="1"/>
      <c r="H8" s="1"/>
      <c r="I8" s="3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2"/>
      <c r="C9" s="2"/>
      <c r="D9" s="2"/>
      <c r="E9" s="2"/>
      <c r="F9" s="2"/>
      <c r="G9" s="1"/>
      <c r="H9" s="1"/>
      <c r="I9" s="3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2"/>
      <c r="C10" s="2"/>
      <c r="D10" s="2"/>
      <c r="E10" s="2"/>
      <c r="F10" s="2"/>
      <c r="G10" s="1"/>
      <c r="H10" s="1"/>
      <c r="I10" s="3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2"/>
      <c r="C11" s="2"/>
      <c r="D11" s="2"/>
      <c r="E11" s="2"/>
      <c r="F11" s="2"/>
      <c r="G11" s="1"/>
      <c r="H11" s="1"/>
      <c r="I11" s="3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2"/>
      <c r="C12" s="2"/>
      <c r="D12" s="2"/>
      <c r="E12" s="2"/>
      <c r="F12" s="2"/>
      <c r="G12" s="1"/>
      <c r="H12" s="1"/>
      <c r="I12" s="3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2"/>
      <c r="C13" s="2"/>
      <c r="D13" s="2"/>
      <c r="E13" s="2"/>
      <c r="F13" s="2"/>
      <c r="G13" s="1"/>
      <c r="H13" s="1"/>
      <c r="I13" s="3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2"/>
      <c r="C14" s="2"/>
      <c r="D14" s="2"/>
      <c r="E14" s="2"/>
      <c r="F14" s="2"/>
      <c r="G14" s="1"/>
      <c r="H14" s="1"/>
      <c r="I14" s="3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2"/>
      <c r="C15" s="2"/>
      <c r="D15" s="2"/>
      <c r="E15" s="2"/>
      <c r="F15" s="2"/>
      <c r="G15" s="1"/>
      <c r="H15" s="1"/>
      <c r="I15" s="3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2"/>
      <c r="C16" s="2"/>
      <c r="D16" s="2"/>
      <c r="E16" s="2"/>
      <c r="F16" s="2"/>
      <c r="G16" s="1"/>
      <c r="H16" s="1"/>
      <c r="I16" s="3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2"/>
      <c r="C17" s="2"/>
      <c r="D17" s="2"/>
      <c r="E17" s="2"/>
      <c r="F17" s="2"/>
      <c r="G17" s="1"/>
      <c r="H17" s="1"/>
      <c r="I17" s="3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2"/>
      <c r="C18" s="2"/>
      <c r="D18" s="2"/>
      <c r="E18" s="2"/>
      <c r="F18" s="2"/>
      <c r="G18" s="1"/>
      <c r="H18" s="1"/>
      <c r="I18" s="3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2"/>
      <c r="C19" s="2"/>
      <c r="D19" s="2"/>
      <c r="E19" s="2"/>
      <c r="F19" s="2"/>
      <c r="G19" s="1"/>
      <c r="H19" s="1"/>
      <c r="I19" s="3"/>
      <c r="J19" s="1"/>
    </row>
    <row r="20" spans="1:18" x14ac:dyDescent="0.25">
      <c r="A20" s="1"/>
      <c r="B20" s="2"/>
      <c r="C20" s="2"/>
      <c r="D20" s="2"/>
      <c r="E20" s="2"/>
      <c r="F20" s="2"/>
      <c r="G20" s="1"/>
      <c r="H20" s="1"/>
      <c r="I20" s="3"/>
      <c r="J20" s="1"/>
    </row>
    <row r="21" spans="1:18" x14ac:dyDescent="0.25">
      <c r="A21" s="1"/>
      <c r="B21" s="2"/>
      <c r="C21" s="2"/>
      <c r="D21" s="2"/>
      <c r="E21" s="2"/>
      <c r="F21" s="2"/>
      <c r="G21" s="1"/>
      <c r="H21" s="1"/>
      <c r="I21" s="3"/>
      <c r="J21" s="1"/>
    </row>
    <row r="22" spans="1:18" x14ac:dyDescent="0.25">
      <c r="A22" s="1"/>
      <c r="B22" s="2"/>
      <c r="C22" s="2"/>
      <c r="D22" s="2"/>
      <c r="E22" s="2"/>
      <c r="F22" s="2"/>
      <c r="G22" s="1"/>
      <c r="H22" s="1"/>
      <c r="I22" s="3"/>
      <c r="J22" s="1"/>
    </row>
    <row r="23" spans="1:18" x14ac:dyDescent="0.25">
      <c r="A23" s="1"/>
      <c r="B23" s="2"/>
      <c r="C23" s="2"/>
      <c r="D23" s="2"/>
      <c r="E23" s="2"/>
      <c r="F23" s="2"/>
      <c r="G23" s="1"/>
      <c r="H23" s="1"/>
      <c r="I23" s="3"/>
      <c r="J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Subsea 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2023-06-02T20:33:38Z</dcterms:created>
  <dcterms:modified xsi:type="dcterms:W3CDTF">2023-08-22T17:53:39Z</dcterms:modified>
</cp:coreProperties>
</file>