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 Samdan\Desktop\digitalmodel-1\docs\sub_plate_buckling\"/>
    </mc:Choice>
  </mc:AlternateContent>
  <xr:revisionPtr revIDLastSave="0" documentId="13_ncr:1_{93C79D32-2675-43F5-B4C8-1FA6315C924E}" xr6:coauthVersionLast="47" xr6:coauthVersionMax="47" xr10:uidLastSave="{00000000-0000-0000-0000-000000000000}"/>
  <bookViews>
    <workbookView xWindow="-108" yWindow="-108" windowWidth="23256" windowHeight="12456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2" i="98" l="1"/>
  <c r="G143" i="98"/>
  <c r="I29" i="98"/>
  <c r="I27" i="98"/>
  <c r="G27" i="98"/>
  <c r="AH49" i="98"/>
  <c r="AG49" i="98"/>
  <c r="AF49" i="98"/>
  <c r="AE49" i="98"/>
  <c r="AD49" i="98"/>
  <c r="AC49" i="98"/>
  <c r="AB49" i="98"/>
  <c r="AA49" i="98"/>
  <c r="Z49" i="98"/>
  <c r="Y49" i="98"/>
  <c r="X49" i="98"/>
  <c r="AH48" i="98"/>
  <c r="AG48" i="98"/>
  <c r="AF48" i="98"/>
  <c r="AE48" i="98"/>
  <c r="AD48" i="98"/>
  <c r="AC48" i="98"/>
  <c r="AB48" i="98"/>
  <c r="AA48" i="98"/>
  <c r="Z48" i="98"/>
  <c r="Y48" i="98"/>
  <c r="X48" i="98"/>
  <c r="AH47" i="98"/>
  <c r="AG47" i="98"/>
  <c r="AF47" i="98"/>
  <c r="AE47" i="98"/>
  <c r="AD47" i="98"/>
  <c r="AC47" i="98"/>
  <c r="AB47" i="98"/>
  <c r="AA47" i="98"/>
  <c r="Z47" i="98"/>
  <c r="Y47" i="98"/>
  <c r="X47" i="98"/>
  <c r="AH31" i="98"/>
  <c r="AG31" i="98"/>
  <c r="AF31" i="98"/>
  <c r="AE31" i="98"/>
  <c r="AD31" i="98"/>
  <c r="AC31" i="98"/>
  <c r="AB31" i="98"/>
  <c r="AA31" i="98"/>
  <c r="Z31" i="98"/>
  <c r="Y31" i="98"/>
  <c r="X31" i="98"/>
  <c r="AH29" i="98"/>
  <c r="AG29" i="98"/>
  <c r="AF29" i="98"/>
  <c r="AE29" i="98"/>
  <c r="AD29" i="98"/>
  <c r="AC29" i="98"/>
  <c r="AB29" i="98"/>
  <c r="AA29" i="98"/>
  <c r="Z29" i="98"/>
  <c r="Y29" i="98"/>
  <c r="X29" i="98"/>
  <c r="AH27" i="98"/>
  <c r="AG27" i="98"/>
  <c r="AF27" i="98"/>
  <c r="AE27" i="98"/>
  <c r="AD27" i="98"/>
  <c r="AC27" i="98"/>
  <c r="AB27" i="98"/>
  <c r="AA27" i="98"/>
  <c r="Z27" i="98"/>
  <c r="Y27" i="98"/>
  <c r="X27" i="98"/>
  <c r="X30" i="98" l="1"/>
  <c r="Y30" i="98"/>
  <c r="Z30" i="98"/>
  <c r="AA30" i="98"/>
  <c r="AB30" i="98"/>
  <c r="AC30" i="98"/>
  <c r="AE30" i="98"/>
  <c r="AF30" i="98"/>
  <c r="AH30" i="98"/>
  <c r="X28" i="98"/>
  <c r="Y28" i="98"/>
  <c r="Z28" i="98"/>
  <c r="AA28" i="98"/>
  <c r="AB28" i="98"/>
  <c r="AC28" i="98"/>
  <c r="AD28" i="98"/>
  <c r="AE28" i="98"/>
  <c r="AF28" i="98"/>
  <c r="AG28" i="98"/>
  <c r="AH28" i="98"/>
  <c r="AH156" i="98"/>
  <c r="AH157" i="98" s="1"/>
  <c r="AG156" i="98"/>
  <c r="AG157" i="98" s="1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S157" i="98" s="1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K157" i="98" s="1"/>
  <c r="J156" i="98"/>
  <c r="J157" i="98" s="1"/>
  <c r="G156" i="98"/>
  <c r="G157" i="98" s="1"/>
  <c r="AH65" i="98"/>
  <c r="AG65" i="98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G65" i="98"/>
  <c r="AH56" i="98"/>
  <c r="AG56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G56" i="98"/>
  <c r="AH55" i="98"/>
  <c r="AG55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G55" i="98"/>
  <c r="AH54" i="98"/>
  <c r="AG54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G54" i="98"/>
  <c r="AH53" i="98"/>
  <c r="AG53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G53" i="98"/>
  <c r="AH35" i="98"/>
  <c r="AG35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G35" i="98"/>
  <c r="AH33" i="98"/>
  <c r="AG33" i="98"/>
  <c r="AF33" i="98"/>
  <c r="AE33" i="98"/>
  <c r="AD33" i="98"/>
  <c r="AC33" i="98"/>
  <c r="AB33" i="98"/>
  <c r="AA33" i="98"/>
  <c r="Z33" i="98"/>
  <c r="Y33" i="98"/>
  <c r="X33" i="98"/>
  <c r="AH32" i="98"/>
  <c r="AG32" i="98"/>
  <c r="AF32" i="98"/>
  <c r="AE32" i="98"/>
  <c r="AD32" i="98"/>
  <c r="AC32" i="98"/>
  <c r="AB32" i="98"/>
  <c r="AA32" i="98"/>
  <c r="Z32" i="98"/>
  <c r="Y32" i="98"/>
  <c r="X32" i="98"/>
  <c r="AG30" i="98"/>
  <c r="AD30" i="98"/>
  <c r="J25" i="98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G25" i="98" s="1"/>
  <c r="AH25" i="98" s="1"/>
  <c r="AD42" i="98" l="1"/>
  <c r="AD158" i="98" s="1"/>
  <c r="Z42" i="98"/>
  <c r="Z158" i="98" s="1"/>
  <c r="AG44" i="98"/>
  <c r="AC44" i="98"/>
  <c r="Y44" i="98"/>
  <c r="AF44" i="98"/>
  <c r="AB44" i="98"/>
  <c r="X44" i="98"/>
  <c r="AE44" i="98"/>
  <c r="AA44" i="98"/>
  <c r="AH42" i="98"/>
  <c r="AH158" i="98" s="1"/>
  <c r="AH44" i="98"/>
  <c r="AD44" i="98"/>
  <c r="Z44" i="98"/>
  <c r="AH50" i="98"/>
  <c r="AD50" i="98"/>
  <c r="Z50" i="98"/>
  <c r="AE39" i="98"/>
  <c r="AE166" i="98" s="1"/>
  <c r="AE174" i="98" s="1"/>
  <c r="AA39" i="98"/>
  <c r="AA166" i="98" s="1"/>
  <c r="AA174" i="98" s="1"/>
  <c r="AF50" i="98"/>
  <c r="AE50" i="98"/>
  <c r="AA50" i="98"/>
  <c r="AB50" i="98"/>
  <c r="X50" i="98"/>
  <c r="AG50" i="98"/>
  <c r="AC50" i="98"/>
  <c r="Y50" i="98"/>
  <c r="AA42" i="98"/>
  <c r="AA158" i="98" s="1"/>
  <c r="AE42" i="98"/>
  <c r="AE66" i="98" s="1"/>
  <c r="AE71" i="98" s="1"/>
  <c r="X42" i="98"/>
  <c r="X43" i="98" s="1"/>
  <c r="X39" i="98"/>
  <c r="X61" i="98" s="1"/>
  <c r="AB39" i="98"/>
  <c r="AB166" i="98" s="1"/>
  <c r="AB174" i="98" s="1"/>
  <c r="AF39" i="98"/>
  <c r="AF166" i="98" s="1"/>
  <c r="AF174" i="98" s="1"/>
  <c r="Y39" i="98"/>
  <c r="Y166" i="98" s="1"/>
  <c r="Y174" i="98" s="1"/>
  <c r="AC39" i="98"/>
  <c r="AC166" i="98" s="1"/>
  <c r="AC174" i="98" s="1"/>
  <c r="AG39" i="98"/>
  <c r="Z39" i="98"/>
  <c r="AD39" i="98"/>
  <c r="AD166" i="98" s="1"/>
  <c r="AD174" i="98" s="1"/>
  <c r="AH39" i="98"/>
  <c r="AH166" i="98" s="1"/>
  <c r="AH174" i="98" s="1"/>
  <c r="AA62" i="98"/>
  <c r="AA68" i="98" s="1"/>
  <c r="AD107" i="98"/>
  <c r="AD112" i="98" s="1"/>
  <c r="AD66" i="98"/>
  <c r="AD71" i="98" s="1"/>
  <c r="AB42" i="98"/>
  <c r="AB107" i="98" s="1"/>
  <c r="AB112" i="98" s="1"/>
  <c r="AF42" i="98"/>
  <c r="AD43" i="98"/>
  <c r="Y42" i="98"/>
  <c r="AC42" i="98"/>
  <c r="AC107" i="98" s="1"/>
  <c r="AG42" i="98"/>
  <c r="AG107" i="98" s="1"/>
  <c r="AG112" i="98" s="1"/>
  <c r="AG130" i="98" s="1"/>
  <c r="AG136" i="98" s="1"/>
  <c r="Z66" i="98" l="1"/>
  <c r="Z43" i="98"/>
  <c r="Z173" i="98" s="1"/>
  <c r="Z107" i="98"/>
  <c r="Z112" i="98" s="1"/>
  <c r="AH66" i="98"/>
  <c r="AH71" i="98" s="1"/>
  <c r="AH89" i="98" s="1"/>
  <c r="AH95" i="98" s="1"/>
  <c r="AH43" i="98"/>
  <c r="AH107" i="98"/>
  <c r="AH112" i="98" s="1"/>
  <c r="AH130" i="98" s="1"/>
  <c r="AH136" i="98" s="1"/>
  <c r="AB41" i="98"/>
  <c r="AB104" i="98"/>
  <c r="AB109" i="98" s="1"/>
  <c r="AB114" i="98" s="1"/>
  <c r="AB132" i="98" s="1"/>
  <c r="AB138" i="98" s="1"/>
  <c r="AA43" i="98"/>
  <c r="AA150" i="98" s="1"/>
  <c r="X158" i="98"/>
  <c r="AA107" i="98"/>
  <c r="AA112" i="98" s="1"/>
  <c r="AA130" i="98" s="1"/>
  <c r="AA136" i="98" s="1"/>
  <c r="AB62" i="98"/>
  <c r="AB68" i="98" s="1"/>
  <c r="AB73" i="98" s="1"/>
  <c r="AA61" i="98"/>
  <c r="AA67" i="98" s="1"/>
  <c r="AA72" i="98" s="1"/>
  <c r="AA90" i="98" s="1"/>
  <c r="AA96" i="98" s="1"/>
  <c r="X67" i="98"/>
  <c r="X72" i="98" s="1"/>
  <c r="X90" i="98" s="1"/>
  <c r="X96" i="98" s="1"/>
  <c r="AB103" i="98"/>
  <c r="AB108" i="98" s="1"/>
  <c r="AB113" i="98" s="1"/>
  <c r="AB119" i="98" s="1"/>
  <c r="AB125" i="98" s="1"/>
  <c r="Y62" i="98"/>
  <c r="AF41" i="98"/>
  <c r="AE107" i="98"/>
  <c r="AE112" i="98" s="1"/>
  <c r="AE130" i="98" s="1"/>
  <c r="AE136" i="98" s="1"/>
  <c r="AE43" i="98"/>
  <c r="AE150" i="98" s="1"/>
  <c r="AD61" i="98"/>
  <c r="AD67" i="98" s="1"/>
  <c r="AD72" i="98" s="1"/>
  <c r="AF104" i="98"/>
  <c r="AF109" i="98" s="1"/>
  <c r="AF114" i="98" s="1"/>
  <c r="AC61" i="98"/>
  <c r="AC67" i="98" s="1"/>
  <c r="AC72" i="98" s="1"/>
  <c r="AC78" i="98" s="1"/>
  <c r="AC84" i="98" s="1"/>
  <c r="AF40" i="98"/>
  <c r="AF103" i="98"/>
  <c r="AF108" i="98" s="1"/>
  <c r="AF113" i="98" s="1"/>
  <c r="AF119" i="98" s="1"/>
  <c r="AF125" i="98" s="1"/>
  <c r="AB61" i="98"/>
  <c r="AB67" i="98" s="1"/>
  <c r="AB72" i="98" s="1"/>
  <c r="AB78" i="98" s="1"/>
  <c r="AB84" i="98" s="1"/>
  <c r="AE158" i="98"/>
  <c r="AA103" i="98"/>
  <c r="AA108" i="98" s="1"/>
  <c r="AA113" i="98" s="1"/>
  <c r="AA131" i="98" s="1"/>
  <c r="AA137" i="98" s="1"/>
  <c r="AF62" i="98"/>
  <c r="AF68" i="98" s="1"/>
  <c r="AF73" i="98" s="1"/>
  <c r="AH104" i="98"/>
  <c r="AH109" i="98" s="1"/>
  <c r="AH114" i="98" s="1"/>
  <c r="AH120" i="98" s="1"/>
  <c r="AH126" i="98" s="1"/>
  <c r="X107" i="98"/>
  <c r="X112" i="98" s="1"/>
  <c r="X130" i="98" s="1"/>
  <c r="X136" i="98" s="1"/>
  <c r="AD62" i="98"/>
  <c r="AD68" i="98" s="1"/>
  <c r="AD73" i="98" s="1"/>
  <c r="AD91" i="98" s="1"/>
  <c r="AD97" i="98" s="1"/>
  <c r="Y61" i="98"/>
  <c r="Y67" i="98" s="1"/>
  <c r="Y72" i="98" s="1"/>
  <c r="AE62" i="98"/>
  <c r="AE68" i="98" s="1"/>
  <c r="AE73" i="98" s="1"/>
  <c r="AE91" i="98" s="1"/>
  <c r="AE97" i="98" s="1"/>
  <c r="AH40" i="98"/>
  <c r="AD104" i="98"/>
  <c r="AD109" i="98" s="1"/>
  <c r="AD114" i="98" s="1"/>
  <c r="AD132" i="98" s="1"/>
  <c r="AD138" i="98" s="1"/>
  <c r="Y104" i="98"/>
  <c r="Y109" i="98" s="1"/>
  <c r="Y114" i="98" s="1"/>
  <c r="AF61" i="98"/>
  <c r="AF67" i="98" s="1"/>
  <c r="AF72" i="98" s="1"/>
  <c r="AE40" i="98"/>
  <c r="AE104" i="98"/>
  <c r="AE109" i="98" s="1"/>
  <c r="AE114" i="98" s="1"/>
  <c r="AE120" i="98" s="1"/>
  <c r="AE126" i="98" s="1"/>
  <c r="AH41" i="98"/>
  <c r="AC41" i="98"/>
  <c r="AC103" i="98"/>
  <c r="AC108" i="98" s="1"/>
  <c r="AC113" i="98" s="1"/>
  <c r="AC131" i="98" s="1"/>
  <c r="AC137" i="98" s="1"/>
  <c r="AE61" i="98"/>
  <c r="AE67" i="98" s="1"/>
  <c r="AE72" i="98" s="1"/>
  <c r="AE90" i="98" s="1"/>
  <c r="AE96" i="98" s="1"/>
  <c r="AE103" i="98"/>
  <c r="AE108" i="98" s="1"/>
  <c r="AE113" i="98" s="1"/>
  <c r="AE131" i="98" s="1"/>
  <c r="AE137" i="98" s="1"/>
  <c r="AH62" i="98"/>
  <c r="AH68" i="98" s="1"/>
  <c r="AH73" i="98" s="1"/>
  <c r="AC62" i="98"/>
  <c r="AC68" i="98" s="1"/>
  <c r="AC73" i="98" s="1"/>
  <c r="AC79" i="98" s="1"/>
  <c r="AC85" i="98" s="1"/>
  <c r="AC104" i="98"/>
  <c r="AC109" i="98" s="1"/>
  <c r="AC114" i="98" s="1"/>
  <c r="AE41" i="98"/>
  <c r="AH61" i="98"/>
  <c r="AH67" i="98" s="1"/>
  <c r="AH72" i="98" s="1"/>
  <c r="AH90" i="98" s="1"/>
  <c r="AH96" i="98" s="1"/>
  <c r="AH103" i="98"/>
  <c r="AH108" i="98" s="1"/>
  <c r="AH113" i="98" s="1"/>
  <c r="AH131" i="98" s="1"/>
  <c r="AH137" i="98" s="1"/>
  <c r="AC40" i="98"/>
  <c r="AG66" i="98"/>
  <c r="AG71" i="98" s="1"/>
  <c r="AA66" i="98"/>
  <c r="AA71" i="98" s="1"/>
  <c r="AA77" i="98" s="1"/>
  <c r="AA83" i="98" s="1"/>
  <c r="AB40" i="98"/>
  <c r="AA40" i="98"/>
  <c r="AA104" i="98"/>
  <c r="AA109" i="98" s="1"/>
  <c r="AA114" i="98" s="1"/>
  <c r="AA132" i="98" s="1"/>
  <c r="AA138" i="98" s="1"/>
  <c r="AD41" i="98"/>
  <c r="Y41" i="98"/>
  <c r="Y103" i="98"/>
  <c r="Y108" i="98" s="1"/>
  <c r="Y113" i="98" s="1"/>
  <c r="Y131" i="98" s="1"/>
  <c r="Y137" i="98" s="1"/>
  <c r="AA41" i="98"/>
  <c r="AD40" i="98"/>
  <c r="AD103" i="98"/>
  <c r="AD108" i="98" s="1"/>
  <c r="AD113" i="98" s="1"/>
  <c r="AD131" i="98" s="1"/>
  <c r="AD137" i="98" s="1"/>
  <c r="Y40" i="98"/>
  <c r="AC66" i="98"/>
  <c r="AC71" i="98" s="1"/>
  <c r="AC89" i="98" s="1"/>
  <c r="AC95" i="98" s="1"/>
  <c r="Z104" i="98"/>
  <c r="Z109" i="98" s="1"/>
  <c r="Z114" i="98" s="1"/>
  <c r="Z132" i="98" s="1"/>
  <c r="Z138" i="98" s="1"/>
  <c r="Z41" i="98"/>
  <c r="AF107" i="98"/>
  <c r="AF112" i="98" s="1"/>
  <c r="AG104" i="98"/>
  <c r="AG109" i="98" s="1"/>
  <c r="AG114" i="98" s="1"/>
  <c r="AG166" i="98"/>
  <c r="AG174" i="98" s="1"/>
  <c r="X66" i="98"/>
  <c r="X71" i="98" s="1"/>
  <c r="AB66" i="98"/>
  <c r="AB71" i="98" s="1"/>
  <c r="AG40" i="98"/>
  <c r="Z103" i="98"/>
  <c r="Z108" i="98" s="1"/>
  <c r="Z113" i="98" s="1"/>
  <c r="Z131" i="98" s="1"/>
  <c r="Z137" i="98" s="1"/>
  <c r="Z166" i="98"/>
  <c r="Z167" i="98" s="1"/>
  <c r="X103" i="98"/>
  <c r="X108" i="98" s="1"/>
  <c r="X113" i="98" s="1"/>
  <c r="X131" i="98" s="1"/>
  <c r="X137" i="98" s="1"/>
  <c r="X166" i="98"/>
  <c r="X174" i="98" s="1"/>
  <c r="AF66" i="98"/>
  <c r="AF71" i="98" s="1"/>
  <c r="Z62" i="98"/>
  <c r="Z68" i="98" s="1"/>
  <c r="Z73" i="98" s="1"/>
  <c r="Z79" i="98" s="1"/>
  <c r="Z85" i="98" s="1"/>
  <c r="X62" i="98"/>
  <c r="X68" i="98" s="1"/>
  <c r="X73" i="98" s="1"/>
  <c r="X91" i="98" s="1"/>
  <c r="X97" i="98" s="1"/>
  <c r="AA73" i="98"/>
  <c r="AA91" i="98" s="1"/>
  <c r="AA97" i="98" s="1"/>
  <c r="Y66" i="98"/>
  <c r="Y71" i="98" s="1"/>
  <c r="Z61" i="98"/>
  <c r="Z67" i="98" s="1"/>
  <c r="Z72" i="98" s="1"/>
  <c r="Z78" i="98" s="1"/>
  <c r="Z84" i="98" s="1"/>
  <c r="X41" i="98"/>
  <c r="X104" i="98"/>
  <c r="X109" i="98" s="1"/>
  <c r="X114" i="98" s="1"/>
  <c r="X132" i="98" s="1"/>
  <c r="X138" i="98" s="1"/>
  <c r="Z40" i="98"/>
  <c r="X40" i="98"/>
  <c r="AG61" i="98"/>
  <c r="AG67" i="98" s="1"/>
  <c r="AG72" i="98" s="1"/>
  <c r="AG90" i="98" s="1"/>
  <c r="AG96" i="98" s="1"/>
  <c r="AG41" i="98"/>
  <c r="AG103" i="98"/>
  <c r="AG108" i="98" s="1"/>
  <c r="AG113" i="98" s="1"/>
  <c r="AG131" i="98" s="1"/>
  <c r="AG137" i="98" s="1"/>
  <c r="AG62" i="98"/>
  <c r="AG68" i="98" s="1"/>
  <c r="AG73" i="98" s="1"/>
  <c r="AG91" i="98" s="1"/>
  <c r="AG97" i="98" s="1"/>
  <c r="AE89" i="98"/>
  <c r="AE95" i="98" s="1"/>
  <c r="AE77" i="98"/>
  <c r="AE83" i="98" s="1"/>
  <c r="Z130" i="98"/>
  <c r="Z136" i="98" s="1"/>
  <c r="Z118" i="98"/>
  <c r="Z124" i="98" s="1"/>
  <c r="AD130" i="98"/>
  <c r="AD136" i="98" s="1"/>
  <c r="AD118" i="98"/>
  <c r="AD124" i="98" s="1"/>
  <c r="AB130" i="98"/>
  <c r="AB136" i="98" s="1"/>
  <c r="AB118" i="98"/>
  <c r="AB124" i="98" s="1"/>
  <c r="AD89" i="98"/>
  <c r="AD95" i="98" s="1"/>
  <c r="AD77" i="98"/>
  <c r="AD83" i="98" s="1"/>
  <c r="AC112" i="98"/>
  <c r="Y68" i="98"/>
  <c r="Y73" i="98" s="1"/>
  <c r="Y107" i="98"/>
  <c r="AG118" i="98"/>
  <c r="AG124" i="98" s="1"/>
  <c r="AD173" i="98"/>
  <c r="AD167" i="98"/>
  <c r="AD159" i="98"/>
  <c r="AD160" i="98" s="1"/>
  <c r="AD150" i="98"/>
  <c r="AD143" i="98"/>
  <c r="AA159" i="98"/>
  <c r="AA160" i="98" s="1"/>
  <c r="AA173" i="98"/>
  <c r="AG158" i="98"/>
  <c r="AG43" i="98"/>
  <c r="Z159" i="98"/>
  <c r="Z160" i="98" s="1"/>
  <c r="Z143" i="98"/>
  <c r="Z71" i="98"/>
  <c r="AC158" i="98"/>
  <c r="AC43" i="98"/>
  <c r="AF158" i="98"/>
  <c r="AF43" i="98"/>
  <c r="AE173" i="98"/>
  <c r="Y158" i="98"/>
  <c r="Y43" i="98"/>
  <c r="AH173" i="98"/>
  <c r="AH167" i="98"/>
  <c r="AH159" i="98"/>
  <c r="AH160" i="98" s="1"/>
  <c r="AH150" i="98"/>
  <c r="AH143" i="98"/>
  <c r="AB158" i="98"/>
  <c r="AB43" i="98"/>
  <c r="X173" i="98"/>
  <c r="X159" i="98"/>
  <c r="X143" i="98"/>
  <c r="X150" i="98"/>
  <c r="AA119" i="98" l="1"/>
  <c r="AA125" i="98" s="1"/>
  <c r="AH77" i="98"/>
  <c r="AH83" i="98" s="1"/>
  <c r="Z150" i="98"/>
  <c r="Z151" i="98" s="1"/>
  <c r="Z153" i="98" s="1"/>
  <c r="Z155" i="98" s="1"/>
  <c r="Z162" i="98" s="1"/>
  <c r="Z163" i="98" s="1"/>
  <c r="AE143" i="98"/>
  <c r="AE145" i="98" s="1"/>
  <c r="AE147" i="98" s="1"/>
  <c r="AH118" i="98"/>
  <c r="AH124" i="98" s="1"/>
  <c r="AA167" i="98"/>
  <c r="AA168" i="98" s="1"/>
  <c r="AA170" i="98" s="1"/>
  <c r="AA187" i="98" s="1"/>
  <c r="X160" i="98"/>
  <c r="AA143" i="98"/>
  <c r="X118" i="98"/>
  <c r="X124" i="98" s="1"/>
  <c r="AE118" i="98"/>
  <c r="AE124" i="98" s="1"/>
  <c r="X78" i="98"/>
  <c r="X84" i="98" s="1"/>
  <c r="AH119" i="98"/>
  <c r="AH125" i="98" s="1"/>
  <c r="AE159" i="98"/>
  <c r="AE160" i="98" s="1"/>
  <c r="AA118" i="98"/>
  <c r="AA124" i="98" s="1"/>
  <c r="AE167" i="98"/>
  <c r="AE168" i="98" s="1"/>
  <c r="AE170" i="98" s="1"/>
  <c r="AE187" i="98" s="1"/>
  <c r="AD79" i="98"/>
  <c r="AD85" i="98" s="1"/>
  <c r="AE132" i="98"/>
  <c r="AE138" i="98" s="1"/>
  <c r="AA115" i="98"/>
  <c r="AA133" i="98" s="1"/>
  <c r="AA139" i="98" s="1"/>
  <c r="AB131" i="98"/>
  <c r="AB137" i="98" s="1"/>
  <c r="AA78" i="98"/>
  <c r="AA84" i="98" s="1"/>
  <c r="AC91" i="98"/>
  <c r="AC97" i="98" s="1"/>
  <c r="AF132" i="98"/>
  <c r="AF138" i="98" s="1"/>
  <c r="AF120" i="98"/>
  <c r="AF126" i="98" s="1"/>
  <c r="AH132" i="98"/>
  <c r="AH138" i="98" s="1"/>
  <c r="Z90" i="98"/>
  <c r="Z96" i="98" s="1"/>
  <c r="AC90" i="98"/>
  <c r="AC96" i="98" s="1"/>
  <c r="Z120" i="98"/>
  <c r="Z126" i="98" s="1"/>
  <c r="AB90" i="98"/>
  <c r="AB96" i="98" s="1"/>
  <c r="AH115" i="98"/>
  <c r="AH121" i="98" s="1"/>
  <c r="AH127" i="98" s="1"/>
  <c r="AE79" i="98"/>
  <c r="AE85" i="98" s="1"/>
  <c r="AA89" i="98"/>
  <c r="AA95" i="98" s="1"/>
  <c r="AF79" i="98"/>
  <c r="AF85" i="98" s="1"/>
  <c r="AF91" i="98"/>
  <c r="AF97" i="98" s="1"/>
  <c r="Y132" i="98"/>
  <c r="Y138" i="98" s="1"/>
  <c r="Y120" i="98"/>
  <c r="Y126" i="98" s="1"/>
  <c r="AA120" i="98"/>
  <c r="AA126" i="98" s="1"/>
  <c r="AE119" i="98"/>
  <c r="AE125" i="98" s="1"/>
  <c r="AA121" i="98"/>
  <c r="AA127" i="98" s="1"/>
  <c r="AG79" i="98"/>
  <c r="AG85" i="98" s="1"/>
  <c r="Z174" i="98"/>
  <c r="AF78" i="98"/>
  <c r="AF84" i="98" s="1"/>
  <c r="AF90" i="98"/>
  <c r="AF96" i="98" s="1"/>
  <c r="Y90" i="98"/>
  <c r="Y96" i="98" s="1"/>
  <c r="Y78" i="98"/>
  <c r="Y84" i="98" s="1"/>
  <c r="AC132" i="98"/>
  <c r="AC138" i="98" s="1"/>
  <c r="AC120" i="98"/>
  <c r="AC126" i="98" s="1"/>
  <c r="AD120" i="98"/>
  <c r="AD126" i="98" s="1"/>
  <c r="AE78" i="98"/>
  <c r="AE84" i="98" s="1"/>
  <c r="X119" i="98"/>
  <c r="X125" i="98" s="1"/>
  <c r="AD74" i="98"/>
  <c r="AD80" i="98" s="1"/>
  <c r="AD86" i="98" s="1"/>
  <c r="AD115" i="98"/>
  <c r="AD133" i="98" s="1"/>
  <c r="AD139" i="98" s="1"/>
  <c r="AC115" i="98"/>
  <c r="AC133" i="98" s="1"/>
  <c r="AC139" i="98" s="1"/>
  <c r="AA79" i="98"/>
  <c r="AA85" i="98" s="1"/>
  <c r="X167" i="98"/>
  <c r="X175" i="98" s="1"/>
  <c r="X176" i="98" s="1"/>
  <c r="X178" i="98" s="1"/>
  <c r="X181" i="98" s="1"/>
  <c r="AE74" i="98"/>
  <c r="AE80" i="98" s="1"/>
  <c r="AE86" i="98" s="1"/>
  <c r="AF131" i="98"/>
  <c r="AF137" i="98" s="1"/>
  <c r="AE115" i="98"/>
  <c r="AE121" i="98" s="1"/>
  <c r="AE127" i="98" s="1"/>
  <c r="Z115" i="98"/>
  <c r="Z133" i="98" s="1"/>
  <c r="Z139" i="98" s="1"/>
  <c r="AC77" i="98"/>
  <c r="AC83" i="98" s="1"/>
  <c r="AB120" i="98"/>
  <c r="AB126" i="98" s="1"/>
  <c r="AC74" i="98"/>
  <c r="AA74" i="98"/>
  <c r="AB115" i="98"/>
  <c r="AB121" i="98" s="1"/>
  <c r="AB127" i="98" s="1"/>
  <c r="X79" i="98"/>
  <c r="X85" i="98" s="1"/>
  <c r="Z119" i="98"/>
  <c r="Z125" i="98" s="1"/>
  <c r="AH74" i="98"/>
  <c r="AH92" i="98" s="1"/>
  <c r="AH98" i="98" s="1"/>
  <c r="AH78" i="98"/>
  <c r="AH84" i="98" s="1"/>
  <c r="X74" i="98"/>
  <c r="X80" i="98" s="1"/>
  <c r="X86" i="98" s="1"/>
  <c r="AG132" i="98"/>
  <c r="AG138" i="98" s="1"/>
  <c r="AG120" i="98"/>
  <c r="AG126" i="98" s="1"/>
  <c r="X115" i="98"/>
  <c r="X121" i="98" s="1"/>
  <c r="X127" i="98" s="1"/>
  <c r="Z91" i="98"/>
  <c r="Z97" i="98" s="1"/>
  <c r="AF74" i="98"/>
  <c r="AC119" i="98"/>
  <c r="AC125" i="98" s="1"/>
  <c r="AF115" i="98"/>
  <c r="AF133" i="98" s="1"/>
  <c r="AF139" i="98" s="1"/>
  <c r="X120" i="98"/>
  <c r="X126" i="98" s="1"/>
  <c r="Y119" i="98"/>
  <c r="Y125" i="98" s="1"/>
  <c r="AG119" i="98"/>
  <c r="AG125" i="98" s="1"/>
  <c r="AG78" i="98"/>
  <c r="AG84" i="98" s="1"/>
  <c r="AG115" i="98"/>
  <c r="AG121" i="98" s="1"/>
  <c r="AG127" i="98" s="1"/>
  <c r="Z74" i="98"/>
  <c r="AD119" i="98"/>
  <c r="AD125" i="98" s="1"/>
  <c r="AG74" i="98"/>
  <c r="AH91" i="98"/>
  <c r="AH97" i="98" s="1"/>
  <c r="AH79" i="98"/>
  <c r="AH85" i="98" s="1"/>
  <c r="AH80" i="98"/>
  <c r="AH86" i="98" s="1"/>
  <c r="AD90" i="98"/>
  <c r="AD96" i="98" s="1"/>
  <c r="AD78" i="98"/>
  <c r="AD84" i="98" s="1"/>
  <c r="AH145" i="98"/>
  <c r="AH147" i="98" s="1"/>
  <c r="AH144" i="98"/>
  <c r="Y89" i="98"/>
  <c r="Y95" i="98" s="1"/>
  <c r="Y77" i="98"/>
  <c r="Y83" i="98" s="1"/>
  <c r="AD144" i="98"/>
  <c r="AD145" i="98" s="1"/>
  <c r="AD147" i="98" s="1"/>
  <c r="AF130" i="98"/>
  <c r="AF136" i="98" s="1"/>
  <c r="AF118" i="98"/>
  <c r="AF124" i="98" s="1"/>
  <c r="X154" i="98"/>
  <c r="X151" i="98"/>
  <c r="X153" i="98" s="1"/>
  <c r="X155" i="98" s="1"/>
  <c r="AB173" i="98"/>
  <c r="AB159" i="98"/>
  <c r="AB167" i="98"/>
  <c r="AB143" i="98"/>
  <c r="AB150" i="98"/>
  <c r="AH154" i="98"/>
  <c r="AH151" i="98"/>
  <c r="AH153" i="98" s="1"/>
  <c r="AH155" i="98" s="1"/>
  <c r="AH162" i="98" s="1"/>
  <c r="AH163" i="98" s="1"/>
  <c r="Y173" i="98"/>
  <c r="Y167" i="98"/>
  <c r="Y159" i="98"/>
  <c r="Y160" i="98" s="1"/>
  <c r="Y150" i="98"/>
  <c r="Y143" i="98"/>
  <c r="AE175" i="98"/>
  <c r="AE176" i="98" s="1"/>
  <c r="AE178" i="98" s="1"/>
  <c r="AE181" i="98" s="1"/>
  <c r="AF173" i="98"/>
  <c r="AF159" i="98"/>
  <c r="AF167" i="98"/>
  <c r="AF150" i="98"/>
  <c r="AF143" i="98"/>
  <c r="AC173" i="98"/>
  <c r="AC167" i="98"/>
  <c r="AC150" i="98"/>
  <c r="AC143" i="98"/>
  <c r="AC159" i="98"/>
  <c r="AG89" i="98"/>
  <c r="AG95" i="98" s="1"/>
  <c r="AG77" i="98"/>
  <c r="AG83" i="98" s="1"/>
  <c r="X89" i="98"/>
  <c r="X95" i="98" s="1"/>
  <c r="X77" i="98"/>
  <c r="X83" i="98" s="1"/>
  <c r="AD154" i="98"/>
  <c r="AD151" i="98"/>
  <c r="AD153" i="98" s="1"/>
  <c r="AD155" i="98" s="1"/>
  <c r="AD162" i="98" s="1"/>
  <c r="AD163" i="98" s="1"/>
  <c r="Y115" i="98"/>
  <c r="Y112" i="98"/>
  <c r="AB74" i="98"/>
  <c r="X144" i="98"/>
  <c r="X145" i="98" s="1"/>
  <c r="X147" i="98" s="1"/>
  <c r="AB160" i="98"/>
  <c r="AF160" i="98"/>
  <c r="AC160" i="98"/>
  <c r="Z89" i="98"/>
  <c r="Z95" i="98" s="1"/>
  <c r="Z77" i="98"/>
  <c r="Z83" i="98" s="1"/>
  <c r="Z175" i="98"/>
  <c r="Z176" i="98" s="1"/>
  <c r="Z178" i="98" s="1"/>
  <c r="Z181" i="98" s="1"/>
  <c r="Z168" i="98"/>
  <c r="Z170" i="98" s="1"/>
  <c r="Z187" i="98" s="1"/>
  <c r="AB89" i="98"/>
  <c r="AB95" i="98" s="1"/>
  <c r="AB77" i="98"/>
  <c r="AB83" i="98" s="1"/>
  <c r="AA144" i="98"/>
  <c r="AA145" i="98" s="1"/>
  <c r="AA147" i="98" s="1"/>
  <c r="AB91" i="98"/>
  <c r="AB97" i="98" s="1"/>
  <c r="AB79" i="98"/>
  <c r="AB85" i="98" s="1"/>
  <c r="Y91" i="98"/>
  <c r="Y97" i="98" s="1"/>
  <c r="Y79" i="98"/>
  <c r="Y85" i="98" s="1"/>
  <c r="AH175" i="98"/>
  <c r="AH176" i="98" s="1"/>
  <c r="AH178" i="98" s="1"/>
  <c r="AH181" i="98" s="1"/>
  <c r="AH168" i="98"/>
  <c r="AH170" i="98" s="1"/>
  <c r="AH187" i="98" s="1"/>
  <c r="AE154" i="98"/>
  <c r="AE151" i="98"/>
  <c r="AE153" i="98" s="1"/>
  <c r="AE155" i="98" s="1"/>
  <c r="Z145" i="98"/>
  <c r="Z147" i="98" s="1"/>
  <c r="Z144" i="98"/>
  <c r="AF89" i="98"/>
  <c r="AF95" i="98" s="1"/>
  <c r="AF77" i="98"/>
  <c r="AF83" i="98" s="1"/>
  <c r="AG173" i="98"/>
  <c r="AG167" i="98"/>
  <c r="AG159" i="98"/>
  <c r="AG160" i="98" s="1"/>
  <c r="AG150" i="98"/>
  <c r="AG143" i="98"/>
  <c r="AA154" i="98"/>
  <c r="AA151" i="98"/>
  <c r="AA153" i="98" s="1"/>
  <c r="AA155" i="98" s="1"/>
  <c r="AA162" i="98" s="1"/>
  <c r="AA163" i="98" s="1"/>
  <c r="AD175" i="98"/>
  <c r="AD176" i="98" s="1"/>
  <c r="AD178" i="98" s="1"/>
  <c r="AD181" i="98" s="1"/>
  <c r="AD168" i="98"/>
  <c r="AD170" i="98" s="1"/>
  <c r="AD187" i="98" s="1"/>
  <c r="AC130" i="98"/>
  <c r="AC136" i="98" s="1"/>
  <c r="AC118" i="98"/>
  <c r="AC124" i="98" s="1"/>
  <c r="Y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AE144" i="98" l="1"/>
  <c r="Z154" i="98"/>
  <c r="AA175" i="98"/>
  <c r="AA176" i="98" s="1"/>
  <c r="AA178" i="98" s="1"/>
  <c r="AA181" i="98" s="1"/>
  <c r="AD92" i="98"/>
  <c r="AD98" i="98" s="1"/>
  <c r="X162" i="98"/>
  <c r="X163" i="98" s="1"/>
  <c r="X180" i="98" s="1"/>
  <c r="AE162" i="98"/>
  <c r="AE163" i="98" s="1"/>
  <c r="AE186" i="98" s="1"/>
  <c r="AH133" i="98"/>
  <c r="AH139" i="98" s="1"/>
  <c r="X133" i="98"/>
  <c r="X139" i="98" s="1"/>
  <c r="AB133" i="98"/>
  <c r="AB139" i="98" s="1"/>
  <c r="AC121" i="98"/>
  <c r="AC127" i="98" s="1"/>
  <c r="AE92" i="98"/>
  <c r="AE98" i="98" s="1"/>
  <c r="AF121" i="98"/>
  <c r="AF127" i="98" s="1"/>
  <c r="AE133" i="98"/>
  <c r="AE139" i="98" s="1"/>
  <c r="X168" i="98"/>
  <c r="X170" i="98" s="1"/>
  <c r="X187" i="98" s="1"/>
  <c r="Z121" i="98"/>
  <c r="Z127" i="98" s="1"/>
  <c r="AD121" i="98"/>
  <c r="AD127" i="98" s="1"/>
  <c r="AC80" i="98"/>
  <c r="AC86" i="98" s="1"/>
  <c r="AC92" i="98"/>
  <c r="AC98" i="98" s="1"/>
  <c r="AA80" i="98"/>
  <c r="AA86" i="98" s="1"/>
  <c r="AA92" i="98"/>
  <c r="AA98" i="98" s="1"/>
  <c r="X92" i="98"/>
  <c r="X98" i="98" s="1"/>
  <c r="AF92" i="98"/>
  <c r="AF98" i="98" s="1"/>
  <c r="AF80" i="98"/>
  <c r="AF86" i="98" s="1"/>
  <c r="AG133" i="98"/>
  <c r="AG139" i="98" s="1"/>
  <c r="Z92" i="98"/>
  <c r="Z98" i="98" s="1"/>
  <c r="Z80" i="98"/>
  <c r="Z86" i="98" s="1"/>
  <c r="AG80" i="98"/>
  <c r="AG86" i="98" s="1"/>
  <c r="AG92" i="98"/>
  <c r="AG98" i="98" s="1"/>
  <c r="AA185" i="98"/>
  <c r="AA179" i="98"/>
  <c r="X185" i="98"/>
  <c r="X179" i="98"/>
  <c r="Z186" i="98"/>
  <c r="Z180" i="98"/>
  <c r="AA180" i="98"/>
  <c r="AA186" i="98"/>
  <c r="AD186" i="98"/>
  <c r="AD180" i="98"/>
  <c r="AD185" i="98"/>
  <c r="AD179" i="98"/>
  <c r="AH186" i="98"/>
  <c r="AH180" i="98"/>
  <c r="AG154" i="98"/>
  <c r="AG151" i="98"/>
  <c r="AG153" i="98" s="1"/>
  <c r="AG155" i="98" s="1"/>
  <c r="AG162" i="98" s="1"/>
  <c r="AG163" i="98" s="1"/>
  <c r="AB92" i="98"/>
  <c r="AB98" i="98" s="1"/>
  <c r="AB80" i="98"/>
  <c r="AB86" i="98" s="1"/>
  <c r="AC175" i="98"/>
  <c r="AC176" i="98" s="1"/>
  <c r="AC178" i="98" s="1"/>
  <c r="AC181" i="98" s="1"/>
  <c r="AC168" i="98"/>
  <c r="AC170" i="98" s="1"/>
  <c r="AC187" i="98" s="1"/>
  <c r="AF175" i="98"/>
  <c r="AF176" i="98" s="1"/>
  <c r="AF178" i="98" s="1"/>
  <c r="AF181" i="98" s="1"/>
  <c r="AF168" i="98"/>
  <c r="AF170" i="98" s="1"/>
  <c r="AF187" i="98" s="1"/>
  <c r="Y175" i="98"/>
  <c r="Y176" i="98" s="1"/>
  <c r="Y178" i="98" s="1"/>
  <c r="Y181" i="98" s="1"/>
  <c r="Y168" i="98"/>
  <c r="Y170" i="98" s="1"/>
  <c r="Y187" i="98" s="1"/>
  <c r="AB175" i="98"/>
  <c r="AB176" i="98" s="1"/>
  <c r="AB178" i="98" s="1"/>
  <c r="AB181" i="98" s="1"/>
  <c r="AB168" i="98"/>
  <c r="AB170" i="98" s="1"/>
  <c r="AB187" i="98" s="1"/>
  <c r="Y130" i="98"/>
  <c r="Y136" i="98" s="1"/>
  <c r="Y118" i="98"/>
  <c r="Y124" i="98" s="1"/>
  <c r="Y144" i="98"/>
  <c r="Y145" i="98"/>
  <c r="Y147" i="98" s="1"/>
  <c r="Y92" i="98"/>
  <c r="Y98" i="98" s="1"/>
  <c r="Y80" i="98"/>
  <c r="Y86" i="98" s="1"/>
  <c r="AG175" i="98"/>
  <c r="AG176" i="98" s="1"/>
  <c r="AG178" i="98" s="1"/>
  <c r="AG181" i="98" s="1"/>
  <c r="AG168" i="98"/>
  <c r="AG170" i="98" s="1"/>
  <c r="AG187" i="98" s="1"/>
  <c r="Y133" i="98"/>
  <c r="Y139" i="98" s="1"/>
  <c r="Y121" i="98"/>
  <c r="Y127" i="98" s="1"/>
  <c r="AC144" i="98"/>
  <c r="AC145" i="98"/>
  <c r="AC147" i="98" s="1"/>
  <c r="AF144" i="98"/>
  <c r="AF145" i="98"/>
  <c r="AF147" i="98" s="1"/>
  <c r="Y154" i="98"/>
  <c r="Y151" i="98"/>
  <c r="Y153" i="98" s="1"/>
  <c r="Y155" i="98" s="1"/>
  <c r="Y162" i="98" s="1"/>
  <c r="Y163" i="98" s="1"/>
  <c r="AB154" i="98"/>
  <c r="AB151" i="98"/>
  <c r="AB153" i="98" s="1"/>
  <c r="AB155" i="98" s="1"/>
  <c r="AB162" i="98" s="1"/>
  <c r="AB163" i="98" s="1"/>
  <c r="AG144" i="98"/>
  <c r="AG145" i="98"/>
  <c r="AG147" i="98" s="1"/>
  <c r="Z185" i="98"/>
  <c r="Z179" i="98"/>
  <c r="AE185" i="98"/>
  <c r="AE179" i="98"/>
  <c r="AC154" i="98"/>
  <c r="AC151" i="98"/>
  <c r="AC153" i="98" s="1"/>
  <c r="AC155" i="98" s="1"/>
  <c r="AC162" i="98" s="1"/>
  <c r="AC163" i="98" s="1"/>
  <c r="AF154" i="98"/>
  <c r="AF151" i="98"/>
  <c r="AF153" i="98" s="1"/>
  <c r="AF155" i="98"/>
  <c r="AF162" i="98" s="1"/>
  <c r="AF163" i="98" s="1"/>
  <c r="AB144" i="98"/>
  <c r="AB145" i="98"/>
  <c r="AB147" i="98" s="1"/>
  <c r="AH185" i="98"/>
  <c r="AH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X186" i="98" l="1"/>
  <c r="AE180" i="98"/>
  <c r="AE182" i="98"/>
  <c r="AE188" i="98" s="1"/>
  <c r="AD182" i="98"/>
  <c r="AD188" i="98" s="1"/>
  <c r="Z182" i="98"/>
  <c r="Z188" i="98" s="1"/>
  <c r="AH182" i="98"/>
  <c r="AH188" i="98" s="1"/>
  <c r="AC186" i="98"/>
  <c r="AC180" i="98"/>
  <c r="Y186" i="98"/>
  <c r="Y180" i="98"/>
  <c r="AB186" i="98"/>
  <c r="AB180" i="98"/>
  <c r="AG186" i="98"/>
  <c r="AG180" i="98"/>
  <c r="AF186" i="98"/>
  <c r="AF180" i="98"/>
  <c r="AG179" i="98"/>
  <c r="AG185" i="98"/>
  <c r="AC185" i="98"/>
  <c r="AC179" i="98"/>
  <c r="AC182" i="98" s="1"/>
  <c r="AC188" i="98" s="1"/>
  <c r="X182" i="98"/>
  <c r="X188" i="98" s="1"/>
  <c r="AB185" i="98"/>
  <c r="AB179" i="98"/>
  <c r="Y185" i="98"/>
  <c r="Y179" i="98"/>
  <c r="AA182" i="98"/>
  <c r="AA188" i="98" s="1"/>
  <c r="AF185" i="98"/>
  <c r="AF179" i="98"/>
  <c r="AF182" i="98" s="1"/>
  <c r="AF188" i="98" s="1"/>
  <c r="I10" i="97"/>
  <c r="P10" i="97"/>
  <c r="D10" i="97"/>
  <c r="W10" i="97"/>
  <c r="C10" i="97"/>
  <c r="B10" i="97"/>
  <c r="A11" i="97"/>
  <c r="D8" i="97"/>
  <c r="E6" i="97"/>
  <c r="D9" i="97"/>
  <c r="Y182" i="98" l="1"/>
  <c r="Y188" i="98" s="1"/>
  <c r="AG182" i="98"/>
  <c r="AG188" i="98" s="1"/>
  <c r="AB182" i="98"/>
  <c r="AB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W31" i="98" s="1"/>
  <c r="P128" i="94"/>
  <c r="P129" i="94" s="1"/>
  <c r="V31" i="98" s="1"/>
  <c r="O128" i="94"/>
  <c r="O129" i="94" s="1"/>
  <c r="U31" i="98" s="1"/>
  <c r="U32" i="98" l="1"/>
  <c r="U33" i="98"/>
  <c r="V32" i="98"/>
  <c r="V33" i="98"/>
  <c r="W33" i="98"/>
  <c r="W32" i="98"/>
  <c r="N128" i="94"/>
  <c r="N129" i="94" s="1"/>
  <c r="T31" i="98" s="1"/>
  <c r="M128" i="94"/>
  <c r="M129" i="94" s="1"/>
  <c r="S31" i="98" s="1"/>
  <c r="L128" i="94"/>
  <c r="L129" i="94" s="1"/>
  <c r="R31" i="98" s="1"/>
  <c r="K128" i="94"/>
  <c r="K129" i="94" s="1"/>
  <c r="Q31" i="98" s="1"/>
  <c r="J128" i="94"/>
  <c r="J129" i="94" s="1"/>
  <c r="P31" i="98" s="1"/>
  <c r="I128" i="94"/>
  <c r="I129" i="94" s="1"/>
  <c r="O31" i="98" s="1"/>
  <c r="H128" i="94"/>
  <c r="H129" i="94" s="1"/>
  <c r="N31" i="98" s="1"/>
  <c r="G128" i="94"/>
  <c r="G129" i="94" s="1"/>
  <c r="M31" i="98" s="1"/>
  <c r="F128" i="94"/>
  <c r="F129" i="94" s="1"/>
  <c r="L31" i="98" s="1"/>
  <c r="E128" i="94"/>
  <c r="E129" i="94" s="1"/>
  <c r="K31" i="98" s="1"/>
  <c r="D128" i="94"/>
  <c r="D129" i="94" s="1"/>
  <c r="J31" i="98" s="1"/>
  <c r="C128" i="94"/>
  <c r="C129" i="94" s="1"/>
  <c r="G31" i="98" s="1"/>
  <c r="O33" i="98" l="1"/>
  <c r="O32" i="98"/>
  <c r="S33" i="98"/>
  <c r="S32" i="98"/>
  <c r="L33" i="98"/>
  <c r="L32" i="98"/>
  <c r="P32" i="98"/>
  <c r="P33" i="98"/>
  <c r="T32" i="98"/>
  <c r="T33" i="98"/>
  <c r="M33" i="98"/>
  <c r="M32" i="98"/>
  <c r="Q32" i="98"/>
  <c r="Q33" i="98"/>
  <c r="K32" i="98"/>
  <c r="K33" i="98"/>
  <c r="G32" i="98"/>
  <c r="G33" i="98"/>
  <c r="J32" i="98"/>
  <c r="J33" i="98"/>
  <c r="N32" i="98"/>
  <c r="N33" i="98"/>
  <c r="R33" i="98"/>
  <c r="R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8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G39" i="98" l="1"/>
  <c r="G103" i="98" s="1"/>
  <c r="C131" i="94"/>
  <c r="G48" i="98" s="1"/>
  <c r="C130" i="94"/>
  <c r="G47" i="98" s="1"/>
  <c r="D51" i="90"/>
  <c r="B12" i="93"/>
  <c r="I12" i="93"/>
  <c r="P12" i="93"/>
  <c r="W12" i="93"/>
  <c r="C12" i="93"/>
  <c r="E95" i="90"/>
  <c r="E74" i="90"/>
  <c r="G66" i="98"/>
  <c r="G71" i="98" s="1"/>
  <c r="E51" i="90"/>
  <c r="D107" i="94"/>
  <c r="J47" i="98"/>
  <c r="D108" i="94"/>
  <c r="J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90" i="98" s="1"/>
  <c r="G104" i="98"/>
  <c r="G62" i="98"/>
  <c r="D95" i="90"/>
  <c r="D74" i="90"/>
  <c r="G44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68" i="98" l="1"/>
  <c r="G73" i="98" s="1"/>
  <c r="G41" i="98"/>
  <c r="G108" i="98"/>
  <c r="G113" i="98" s="1"/>
  <c r="G119" i="98" s="1"/>
  <c r="G125" i="98" s="1"/>
  <c r="G158" i="98"/>
  <c r="G109" i="98"/>
  <c r="G114" i="98" s="1"/>
  <c r="G107" i="98"/>
  <c r="G112" i="98" s="1"/>
  <c r="G130" i="98" s="1"/>
  <c r="G136" i="98" s="1"/>
  <c r="G43" i="98"/>
  <c r="G144" i="98" s="1"/>
  <c r="G145" i="98" s="1"/>
  <c r="G147" i="98" s="1"/>
  <c r="G179" i="98" s="1"/>
  <c r="G166" i="98"/>
  <c r="G174" i="98" s="1"/>
  <c r="G40" i="98"/>
  <c r="G74" i="90"/>
  <c r="G95" i="90"/>
  <c r="B13" i="93"/>
  <c r="I13" i="93"/>
  <c r="P13" i="93"/>
  <c r="W13" i="93"/>
  <c r="C13" i="93"/>
  <c r="D13" i="93"/>
  <c r="D127" i="94"/>
  <c r="J29" i="98" s="1"/>
  <c r="J30" i="98" s="1"/>
  <c r="D125" i="94"/>
  <c r="J27" i="98" s="1"/>
  <c r="J28" i="98" s="1"/>
  <c r="G49" i="98"/>
  <c r="J49" i="98"/>
  <c r="J50" i="98" s="1"/>
  <c r="G51" i="90"/>
  <c r="E95" i="94"/>
  <c r="E96" i="94"/>
  <c r="D54" i="94"/>
  <c r="D99" i="94" s="1"/>
  <c r="D115" i="94" s="1"/>
  <c r="G159" i="98"/>
  <c r="G150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F95" i="90"/>
  <c r="F51" i="90"/>
  <c r="F74" i="90"/>
  <c r="G131" i="98"/>
  <c r="G137" i="98" s="1"/>
  <c r="G78" i="98"/>
  <c r="G84" i="98" s="1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G160" i="98" l="1"/>
  <c r="G173" i="98"/>
  <c r="G167" i="98"/>
  <c r="G118" i="98"/>
  <c r="G124" i="98" s="1"/>
  <c r="E131" i="94"/>
  <c r="K48" i="98" s="1"/>
  <c r="G53" i="90" s="1"/>
  <c r="B14" i="93"/>
  <c r="I14" i="93"/>
  <c r="P14" i="93"/>
  <c r="W14" i="93"/>
  <c r="C14" i="93"/>
  <c r="D14" i="93"/>
  <c r="E14" i="93"/>
  <c r="E130" i="94"/>
  <c r="K47" i="98" s="1"/>
  <c r="F76" i="90" s="1"/>
  <c r="D75" i="90"/>
  <c r="J44" i="98"/>
  <c r="D52" i="90"/>
  <c r="D96" i="90"/>
  <c r="E75" i="90"/>
  <c r="J39" i="98"/>
  <c r="J41" i="98" s="1"/>
  <c r="E96" i="90"/>
  <c r="J42" i="98"/>
  <c r="J107" i="98" s="1"/>
  <c r="J112" i="98" s="1"/>
  <c r="E52" i="90"/>
  <c r="E127" i="94"/>
  <c r="K29" i="98" s="1"/>
  <c r="K30" i="98" s="1"/>
  <c r="E125" i="94"/>
  <c r="K27" i="98" s="1"/>
  <c r="K28" i="98" s="1"/>
  <c r="K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J62" i="98"/>
  <c r="J68" i="98" s="1"/>
  <c r="J73" i="98" s="1"/>
  <c r="J104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J43" i="98" l="1"/>
  <c r="J103" i="98"/>
  <c r="J61" i="98"/>
  <c r="J166" i="98"/>
  <c r="J174" i="98" s="1"/>
  <c r="J40" i="98"/>
  <c r="K44" i="98"/>
  <c r="D53" i="90"/>
  <c r="B15" i="93"/>
  <c r="I15" i="93"/>
  <c r="P15" i="93"/>
  <c r="W15" i="93"/>
  <c r="C15" i="93"/>
  <c r="D15" i="93"/>
  <c r="E15" i="93"/>
  <c r="F15" i="93"/>
  <c r="G15" i="93"/>
  <c r="L48" i="98"/>
  <c r="G54" i="90" s="1"/>
  <c r="F131" i="94"/>
  <c r="F130" i="94"/>
  <c r="L47" i="98" s="1"/>
  <c r="E97" i="90"/>
  <c r="E53" i="90"/>
  <c r="E76" i="90"/>
  <c r="K39" i="98"/>
  <c r="K62" i="98" s="1"/>
  <c r="K42" i="98"/>
  <c r="K158" i="98" s="1"/>
  <c r="F125" i="94"/>
  <c r="L27" i="98" s="1"/>
  <c r="L28" i="98" s="1"/>
  <c r="J66" i="98"/>
  <c r="J71" i="98" s="1"/>
  <c r="D97" i="90"/>
  <c r="J109" i="98"/>
  <c r="J114" i="98" s="1"/>
  <c r="J132" i="98" s="1"/>
  <c r="J138" i="98" s="1"/>
  <c r="J158" i="98"/>
  <c r="D76" i="90"/>
  <c r="F127" i="94"/>
  <c r="L29" i="98" s="1"/>
  <c r="L30" i="98" s="1"/>
  <c r="J108" i="98"/>
  <c r="J67" i="98"/>
  <c r="J72" i="98" s="1"/>
  <c r="J78" i="98" s="1"/>
  <c r="J84" i="98" s="1"/>
  <c r="L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J91" i="98"/>
  <c r="J79" i="98"/>
  <c r="J85" i="98" s="1"/>
  <c r="K166" i="98"/>
  <c r="K174" i="98" s="1"/>
  <c r="K40" i="98"/>
  <c r="K41" i="98"/>
  <c r="K103" i="98"/>
  <c r="J130" i="98"/>
  <c r="J136" i="98" s="1"/>
  <c r="J118" i="98"/>
  <c r="J124" i="98" s="1"/>
  <c r="J150" i="98"/>
  <c r="J173" i="98"/>
  <c r="J143" i="98"/>
  <c r="J144" i="98" s="1"/>
  <c r="J145" i="98" s="1"/>
  <c r="J147" i="98" s="1"/>
  <c r="J167" i="98"/>
  <c r="J159" i="98"/>
  <c r="G92" i="98"/>
  <c r="G98" i="98" s="1"/>
  <c r="G80" i="98"/>
  <c r="G86" i="98" s="1"/>
  <c r="J113" i="98"/>
  <c r="G180" i="98"/>
  <c r="G182" i="98" s="1"/>
  <c r="G188" i="98" s="1"/>
  <c r="O95" i="90" s="1"/>
  <c r="G186" i="98"/>
  <c r="J89" i="98"/>
  <c r="J77" i="98"/>
  <c r="J83" i="98" s="1"/>
  <c r="K50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K107" i="98" l="1"/>
  <c r="K112" i="98" s="1"/>
  <c r="K118" i="98" s="1"/>
  <c r="K124" i="98" s="1"/>
  <c r="J90" i="98"/>
  <c r="J160" i="98"/>
  <c r="J74" i="98"/>
  <c r="K61" i="98"/>
  <c r="K104" i="98"/>
  <c r="K109" i="98" s="1"/>
  <c r="K114" i="98" s="1"/>
  <c r="F98" i="90"/>
  <c r="F54" i="90"/>
  <c r="F77" i="90"/>
  <c r="E98" i="90"/>
  <c r="E54" i="90"/>
  <c r="E77" i="90"/>
  <c r="G131" i="94"/>
  <c r="M48" i="98" s="1"/>
  <c r="J120" i="98"/>
  <c r="J126" i="98" s="1"/>
  <c r="K108" i="98"/>
  <c r="K113" i="98" s="1"/>
  <c r="K131" i="98" s="1"/>
  <c r="K137" i="98" s="1"/>
  <c r="G130" i="94"/>
  <c r="M47" i="98" s="1"/>
  <c r="J115" i="98"/>
  <c r="J133" i="98" s="1"/>
  <c r="J139" i="98" s="1"/>
  <c r="B16" i="93"/>
  <c r="I16" i="93"/>
  <c r="P16" i="93"/>
  <c r="W16" i="93"/>
  <c r="C16" i="93"/>
  <c r="D16" i="93"/>
  <c r="E16" i="93"/>
  <c r="F16" i="93"/>
  <c r="G16" i="93"/>
  <c r="K66" i="98"/>
  <c r="K71" i="98" s="1"/>
  <c r="K89" i="98" s="1"/>
  <c r="L44" i="98"/>
  <c r="D54" i="90"/>
  <c r="D77" i="90"/>
  <c r="L39" i="98"/>
  <c r="L103" i="98" s="1"/>
  <c r="L108" i="98" s="1"/>
  <c r="L113" i="98" s="1"/>
  <c r="D98" i="90"/>
  <c r="G127" i="94"/>
  <c r="M29" i="98" s="1"/>
  <c r="M30" i="98" s="1"/>
  <c r="L42" i="98"/>
  <c r="L158" i="98" s="1"/>
  <c r="K43" i="98"/>
  <c r="K173" i="98" s="1"/>
  <c r="K67" i="98"/>
  <c r="K72" i="98" s="1"/>
  <c r="K78" i="98" s="1"/>
  <c r="K84" i="98" s="1"/>
  <c r="G125" i="94"/>
  <c r="M27" i="98" s="1"/>
  <c r="M28" i="98" s="1"/>
  <c r="K68" i="98"/>
  <c r="K73" i="98" s="1"/>
  <c r="K91" i="98" s="1"/>
  <c r="O74" i="90"/>
  <c r="G98" i="90"/>
  <c r="G77" i="90"/>
  <c r="M49" i="98"/>
  <c r="L50" i="98"/>
  <c r="G107" i="94"/>
  <c r="G108" i="94"/>
  <c r="H95" i="94"/>
  <c r="H96" i="94"/>
  <c r="G133" i="98"/>
  <c r="G139" i="98" s="1"/>
  <c r="J121" i="98"/>
  <c r="J127" i="98" s="1"/>
  <c r="J175" i="98"/>
  <c r="J176" i="98" s="1"/>
  <c r="J178" i="98" s="1"/>
  <c r="J181" i="98" s="1"/>
  <c r="J168" i="98"/>
  <c r="J170" i="98" s="1"/>
  <c r="J187" i="98" s="1"/>
  <c r="K167" i="98"/>
  <c r="J179" i="98"/>
  <c r="J185" i="98"/>
  <c r="K130" i="98"/>
  <c r="K136" i="98" s="1"/>
  <c r="I52" i="90"/>
  <c r="L52" i="90" s="1"/>
  <c r="I96" i="90"/>
  <c r="I75" i="90"/>
  <c r="L75" i="90" s="1"/>
  <c r="J95" i="98"/>
  <c r="J96" i="90"/>
  <c r="J75" i="90"/>
  <c r="M75" i="90" s="1"/>
  <c r="J52" i="90"/>
  <c r="M52" i="90" s="1"/>
  <c r="J96" i="98"/>
  <c r="L43" i="98"/>
  <c r="L107" i="98"/>
  <c r="L112" i="98" s="1"/>
  <c r="H54" i="90"/>
  <c r="H77" i="90"/>
  <c r="H98" i="90"/>
  <c r="J92" i="98"/>
  <c r="J98" i="98" s="1"/>
  <c r="J80" i="98"/>
  <c r="J86" i="98" s="1"/>
  <c r="J131" i="98"/>
  <c r="J137" i="98" s="1"/>
  <c r="J119" i="98"/>
  <c r="J125" i="98" s="1"/>
  <c r="J151" i="98"/>
  <c r="J153" i="98" s="1"/>
  <c r="J154" i="98"/>
  <c r="J155" i="98" s="1"/>
  <c r="J162" i="98" s="1"/>
  <c r="J163" i="98" s="1"/>
  <c r="L40" i="98"/>
  <c r="K77" i="98"/>
  <c r="K83" i="98" s="1"/>
  <c r="K52" i="90"/>
  <c r="N52" i="90" s="1"/>
  <c r="K75" i="90"/>
  <c r="N75" i="90" s="1"/>
  <c r="K96" i="90"/>
  <c r="N96" i="90" s="1"/>
  <c r="J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L166" i="98" l="1"/>
  <c r="L174" i="98" s="1"/>
  <c r="K90" i="98"/>
  <c r="K132" i="98"/>
  <c r="K138" i="98" s="1"/>
  <c r="K120" i="98"/>
  <c r="K126" i="98" s="1"/>
  <c r="K119" i="98"/>
  <c r="K125" i="98" s="1"/>
  <c r="L41" i="98"/>
  <c r="L61" i="98"/>
  <c r="L67" i="98" s="1"/>
  <c r="L72" i="98" s="1"/>
  <c r="L78" i="98" s="1"/>
  <c r="L84" i="98" s="1"/>
  <c r="K79" i="98"/>
  <c r="K85" i="98" s="1"/>
  <c r="L66" i="98"/>
  <c r="L71" i="98" s="1"/>
  <c r="K143" i="98"/>
  <c r="K144" i="98" s="1"/>
  <c r="K145" i="98" s="1"/>
  <c r="K147" i="98" s="1"/>
  <c r="L104" i="98"/>
  <c r="L109" i="98" s="1"/>
  <c r="L114" i="98" s="1"/>
  <c r="L120" i="98" s="1"/>
  <c r="L126" i="98" s="1"/>
  <c r="K115" i="98"/>
  <c r="K133" i="98" s="1"/>
  <c r="K139" i="98" s="1"/>
  <c r="L62" i="98"/>
  <c r="L68" i="98" s="1"/>
  <c r="L73" i="98" s="1"/>
  <c r="K150" i="98"/>
  <c r="G99" i="90"/>
  <c r="G78" i="90"/>
  <c r="G55" i="90"/>
  <c r="F99" i="90"/>
  <c r="F55" i="90"/>
  <c r="H132" i="94"/>
  <c r="K74" i="98"/>
  <c r="N47" i="98"/>
  <c r="F100" i="90" s="1"/>
  <c r="H130" i="94"/>
  <c r="H131" i="94"/>
  <c r="N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M44" i="98"/>
  <c r="D78" i="90"/>
  <c r="D55" i="90"/>
  <c r="E55" i="90"/>
  <c r="M39" i="98"/>
  <c r="M40" i="98" s="1"/>
  <c r="E99" i="90"/>
  <c r="M42" i="98"/>
  <c r="M158" i="98" s="1"/>
  <c r="E78" i="90"/>
  <c r="K159" i="98"/>
  <c r="K160" i="98" s="1"/>
  <c r="H127" i="94"/>
  <c r="N29" i="98" s="1"/>
  <c r="N30" i="98" s="1"/>
  <c r="E100" i="90" s="1"/>
  <c r="H125" i="94"/>
  <c r="N27" i="98" s="1"/>
  <c r="N28" i="98" s="1"/>
  <c r="N49" i="98"/>
  <c r="F78" i="90"/>
  <c r="H107" i="94"/>
  <c r="H108" i="94"/>
  <c r="I96" i="94"/>
  <c r="I95" i="94"/>
  <c r="L119" i="98"/>
  <c r="L125" i="98" s="1"/>
  <c r="L131" i="98"/>
  <c r="L137" i="98" s="1"/>
  <c r="L91" i="98"/>
  <c r="L79" i="98"/>
  <c r="L85" i="98" s="1"/>
  <c r="L143" i="98"/>
  <c r="L144" i="98" s="1"/>
  <c r="L145" i="98" s="1"/>
  <c r="L147" i="98" s="1"/>
  <c r="L173" i="98"/>
  <c r="L150" i="98"/>
  <c r="L159" i="98"/>
  <c r="L160" i="98" s="1"/>
  <c r="L167" i="98"/>
  <c r="M107" i="98"/>
  <c r="M112" i="98" s="1"/>
  <c r="M43" i="98"/>
  <c r="K179" i="98"/>
  <c r="K185" i="98"/>
  <c r="E56" i="90"/>
  <c r="H55" i="90"/>
  <c r="H99" i="90"/>
  <c r="H78" i="90"/>
  <c r="L89" i="98"/>
  <c r="L77" i="98"/>
  <c r="L83" i="98" s="1"/>
  <c r="M50" i="98"/>
  <c r="K154" i="98"/>
  <c r="K155" i="98" s="1"/>
  <c r="K151" i="98"/>
  <c r="K153" i="98" s="1"/>
  <c r="K80" i="98"/>
  <c r="K86" i="98" s="1"/>
  <c r="K92" i="98"/>
  <c r="K98" i="98" s="1"/>
  <c r="I97" i="90"/>
  <c r="I76" i="90"/>
  <c r="I53" i="90"/>
  <c r="K95" i="98"/>
  <c r="L132" i="98"/>
  <c r="L138" i="98" s="1"/>
  <c r="J180" i="98"/>
  <c r="J182" i="98" s="1"/>
  <c r="J188" i="98" s="1"/>
  <c r="O96" i="90" s="1"/>
  <c r="J186" i="98"/>
  <c r="K53" i="90"/>
  <c r="N53" i="90" s="1"/>
  <c r="K97" i="90"/>
  <c r="N97" i="90" s="1"/>
  <c r="K76" i="90"/>
  <c r="N76" i="90" s="1"/>
  <c r="K97" i="98"/>
  <c r="J53" i="90"/>
  <c r="M53" i="90" s="1"/>
  <c r="J76" i="90"/>
  <c r="M76" i="90" s="1"/>
  <c r="J97" i="90"/>
  <c r="K96" i="98"/>
  <c r="K168" i="98"/>
  <c r="K170" i="98" s="1"/>
  <c r="K187" i="98" s="1"/>
  <c r="K175" i="98"/>
  <c r="K176" i="98" s="1"/>
  <c r="K178" i="98" s="1"/>
  <c r="K181" i="98" s="1"/>
  <c r="L74" i="98"/>
  <c r="L90" i="98"/>
  <c r="L130" i="98"/>
  <c r="L136" i="98" s="1"/>
  <c r="L118" i="98"/>
  <c r="L124" i="98" s="1"/>
  <c r="L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M66" i="98" l="1"/>
  <c r="M71" i="98" s="1"/>
  <c r="M61" i="98"/>
  <c r="M67" i="98" s="1"/>
  <c r="M72" i="98" s="1"/>
  <c r="M104" i="98"/>
  <c r="M109" i="98" s="1"/>
  <c r="M114" i="98" s="1"/>
  <c r="M103" i="98"/>
  <c r="M108" i="98" s="1"/>
  <c r="M113" i="98" s="1"/>
  <c r="M119" i="98" s="1"/>
  <c r="M125" i="98" s="1"/>
  <c r="M166" i="98"/>
  <c r="M174" i="98" s="1"/>
  <c r="K162" i="98"/>
  <c r="K163" i="98" s="1"/>
  <c r="K121" i="98"/>
  <c r="K127" i="98" s="1"/>
  <c r="M62" i="98"/>
  <c r="M68" i="98" s="1"/>
  <c r="M73" i="98" s="1"/>
  <c r="M41" i="98"/>
  <c r="E79" i="90"/>
  <c r="I132" i="94"/>
  <c r="N42" i="98"/>
  <c r="N43" i="98" s="1"/>
  <c r="O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N39" i="98"/>
  <c r="N41" i="98" s="1"/>
  <c r="N44" i="98"/>
  <c r="D56" i="90"/>
  <c r="I125" i="94"/>
  <c r="O27" i="98" s="1"/>
  <c r="O28" i="98" s="1"/>
  <c r="I127" i="94"/>
  <c r="O29" i="98" s="1"/>
  <c r="O30" i="98" s="1"/>
  <c r="I108" i="94"/>
  <c r="O48" i="98"/>
  <c r="O49" i="98"/>
  <c r="N50" i="98"/>
  <c r="G56" i="90"/>
  <c r="F56" i="90"/>
  <c r="G100" i="90"/>
  <c r="F57" i="90"/>
  <c r="I107" i="94"/>
  <c r="J95" i="94"/>
  <c r="J96" i="94"/>
  <c r="L92" i="98"/>
  <c r="L98" i="98" s="1"/>
  <c r="L80" i="98"/>
  <c r="L86" i="98" s="1"/>
  <c r="M131" i="98"/>
  <c r="M137" i="98" s="1"/>
  <c r="K180" i="98"/>
  <c r="K186" i="98"/>
  <c r="I98" i="90"/>
  <c r="I54" i="90"/>
  <c r="I77" i="90"/>
  <c r="L95" i="98"/>
  <c r="N158" i="98"/>
  <c r="M89" i="98"/>
  <c r="M77" i="98"/>
  <c r="M83" i="98" s="1"/>
  <c r="L154" i="98"/>
  <c r="L151" i="98"/>
  <c r="L153" i="98" s="1"/>
  <c r="L155" i="98" s="1"/>
  <c r="L162" i="98" s="1"/>
  <c r="L163" i="98" s="1"/>
  <c r="K98" i="90"/>
  <c r="N98" i="90" s="1"/>
  <c r="K54" i="90"/>
  <c r="N54" i="90" s="1"/>
  <c r="K77" i="90"/>
  <c r="N77" i="90" s="1"/>
  <c r="L97" i="98"/>
  <c r="M91" i="98"/>
  <c r="M79" i="98"/>
  <c r="M85" i="98" s="1"/>
  <c r="K182" i="98"/>
  <c r="K188" i="98" s="1"/>
  <c r="O97" i="90" s="1"/>
  <c r="M130" i="98"/>
  <c r="M136" i="98" s="1"/>
  <c r="M118" i="98"/>
  <c r="M124" i="98" s="1"/>
  <c r="H56" i="90"/>
  <c r="H100" i="90"/>
  <c r="H79" i="90"/>
  <c r="L121" i="98"/>
  <c r="L127" i="98" s="1"/>
  <c r="L133" i="98"/>
  <c r="L139" i="98" s="1"/>
  <c r="J77" i="90"/>
  <c r="M77" i="90" s="1"/>
  <c r="J54" i="90"/>
  <c r="M54" i="90" s="1"/>
  <c r="J98" i="90"/>
  <c r="L96" i="98"/>
  <c r="M90" i="98"/>
  <c r="M78" i="98"/>
  <c r="M84" i="98" s="1"/>
  <c r="M132" i="98"/>
  <c r="M138" i="98" s="1"/>
  <c r="M120" i="98"/>
  <c r="M126" i="98" s="1"/>
  <c r="M173" i="98"/>
  <c r="M143" i="98"/>
  <c r="M144" i="98" s="1"/>
  <c r="M145" i="98" s="1"/>
  <c r="M147" i="98" s="1"/>
  <c r="M167" i="98"/>
  <c r="M159" i="98"/>
  <c r="M160" i="98" s="1"/>
  <c r="M150" i="98"/>
  <c r="L168" i="98"/>
  <c r="L170" i="98" s="1"/>
  <c r="L187" i="98" s="1"/>
  <c r="L175" i="98"/>
  <c r="L176" i="98" s="1"/>
  <c r="L178" i="98" s="1"/>
  <c r="L181" i="98" s="1"/>
  <c r="L179" i="98"/>
  <c r="L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M115" i="98" l="1"/>
  <c r="N66" i="98"/>
  <c r="N71" i="98" s="1"/>
  <c r="N61" i="98"/>
  <c r="N67" i="98" s="1"/>
  <c r="N72" i="98" s="1"/>
  <c r="M74" i="98"/>
  <c r="M80" i="98" s="1"/>
  <c r="M86" i="98" s="1"/>
  <c r="N107" i="98"/>
  <c r="N112" i="98" s="1"/>
  <c r="J131" i="94"/>
  <c r="P48" i="98" s="1"/>
  <c r="G58" i="90" s="1"/>
  <c r="N103" i="98"/>
  <c r="N108" i="98" s="1"/>
  <c r="N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N104" i="98"/>
  <c r="N109" i="98" s="1"/>
  <c r="N114" i="98" s="1"/>
  <c r="N120" i="98" s="1"/>
  <c r="N126" i="98" s="1"/>
  <c r="J130" i="94"/>
  <c r="P47" i="98" s="1"/>
  <c r="E57" i="90"/>
  <c r="O39" i="98"/>
  <c r="O62" i="98" s="1"/>
  <c r="O42" i="98"/>
  <c r="O158" i="98" s="1"/>
  <c r="E80" i="90"/>
  <c r="E101" i="90"/>
  <c r="D101" i="90"/>
  <c r="D57" i="90"/>
  <c r="D80" i="90"/>
  <c r="O44" i="98"/>
  <c r="J125" i="94"/>
  <c r="P27" i="98" s="1"/>
  <c r="P28" i="98" s="1"/>
  <c r="N40" i="98"/>
  <c r="N166" i="98"/>
  <c r="N174" i="98" s="1"/>
  <c r="N62" i="98"/>
  <c r="N68" i="98" s="1"/>
  <c r="N73" i="98" s="1"/>
  <c r="J127" i="94"/>
  <c r="P29" i="98" s="1"/>
  <c r="P30" i="98" s="1"/>
  <c r="E102" i="90" s="1"/>
  <c r="P49" i="98"/>
  <c r="F101" i="90"/>
  <c r="F80" i="90"/>
  <c r="J108" i="94"/>
  <c r="J107" i="94"/>
  <c r="K96" i="94"/>
  <c r="O50" i="98"/>
  <c r="K95" i="94"/>
  <c r="M179" i="98"/>
  <c r="M185" i="98"/>
  <c r="N159" i="98"/>
  <c r="N160" i="98" s="1"/>
  <c r="N150" i="98"/>
  <c r="N143" i="98"/>
  <c r="N144" i="98" s="1"/>
  <c r="N145" i="98" s="1"/>
  <c r="N147" i="98" s="1"/>
  <c r="N173" i="98"/>
  <c r="G80" i="90"/>
  <c r="G101" i="90"/>
  <c r="G57" i="90"/>
  <c r="O166" i="98"/>
  <c r="O174" i="98" s="1"/>
  <c r="O61" i="98"/>
  <c r="H101" i="90"/>
  <c r="H80" i="90"/>
  <c r="H57" i="90"/>
  <c r="M154" i="98"/>
  <c r="M155" i="98" s="1"/>
  <c r="M162" i="98" s="1"/>
  <c r="M163" i="98" s="1"/>
  <c r="M151" i="98"/>
  <c r="M153" i="98" s="1"/>
  <c r="K55" i="90"/>
  <c r="N55" i="90" s="1"/>
  <c r="K99" i="90"/>
  <c r="N99" i="90" s="1"/>
  <c r="K78" i="90"/>
  <c r="N78" i="90" s="1"/>
  <c r="M97" i="98"/>
  <c r="I99" i="90"/>
  <c r="I78" i="90"/>
  <c r="I55" i="90"/>
  <c r="M95" i="98"/>
  <c r="N131" i="98"/>
  <c r="N137" i="98" s="1"/>
  <c r="N119" i="98"/>
  <c r="N125" i="98" s="1"/>
  <c r="M133" i="98"/>
  <c r="M139" i="98" s="1"/>
  <c r="M121" i="98"/>
  <c r="M127" i="98" s="1"/>
  <c r="L180" i="98"/>
  <c r="L182" i="98" s="1"/>
  <c r="L188" i="98" s="1"/>
  <c r="O98" i="90" s="1"/>
  <c r="L186" i="98"/>
  <c r="N89" i="98"/>
  <c r="N77" i="98"/>
  <c r="N83" i="98" s="1"/>
  <c r="N91" i="98"/>
  <c r="N79" i="98"/>
  <c r="N85" i="98" s="1"/>
  <c r="N74" i="98"/>
  <c r="M175" i="98"/>
  <c r="M176" i="98" s="1"/>
  <c r="M178" i="98" s="1"/>
  <c r="M181" i="98" s="1"/>
  <c r="M168" i="98"/>
  <c r="M170" i="98" s="1"/>
  <c r="M187" i="98" s="1"/>
  <c r="J99" i="90"/>
  <c r="J55" i="90"/>
  <c r="M55" i="90" s="1"/>
  <c r="J78" i="90"/>
  <c r="M78" i="90" s="1"/>
  <c r="M96" i="98"/>
  <c r="N130" i="98"/>
  <c r="N136" i="98" s="1"/>
  <c r="N118" i="98"/>
  <c r="N124" i="98" s="1"/>
  <c r="N78" i="98"/>
  <c r="N84" i="98" s="1"/>
  <c r="N90" i="98"/>
  <c r="O66" i="98"/>
  <c r="O71" i="98" s="1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N132" i="98" l="1"/>
  <c r="N138" i="98" s="1"/>
  <c r="M92" i="98"/>
  <c r="M98" i="98" s="1"/>
  <c r="N115" i="98"/>
  <c r="N121" i="98" s="1"/>
  <c r="N127" i="98" s="1"/>
  <c r="O68" i="98"/>
  <c r="O73" i="98" s="1"/>
  <c r="O79" i="98" s="1"/>
  <c r="O85" i="98" s="1"/>
  <c r="O107" i="98"/>
  <c r="O112" i="98" s="1"/>
  <c r="O118" i="98" s="1"/>
  <c r="O124" i="98" s="1"/>
  <c r="F102" i="90"/>
  <c r="F58" i="90"/>
  <c r="F81" i="90"/>
  <c r="Q48" i="98"/>
  <c r="G59" i="90" s="1"/>
  <c r="K131" i="94"/>
  <c r="P42" i="98"/>
  <c r="P43" i="98" s="1"/>
  <c r="O103" i="98"/>
  <c r="O108" i="98" s="1"/>
  <c r="O113" i="98" s="1"/>
  <c r="O119" i="98" s="1"/>
  <c r="O125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Q47" i="98" s="1"/>
  <c r="E81" i="90"/>
  <c r="O40" i="98"/>
  <c r="O41" i="98"/>
  <c r="O74" i="98" s="1"/>
  <c r="M20" i="93"/>
  <c r="O104" i="98"/>
  <c r="O109" i="98" s="1"/>
  <c r="O114" i="98" s="1"/>
  <c r="D81" i="90"/>
  <c r="D58" i="90"/>
  <c r="D102" i="90"/>
  <c r="P44" i="98"/>
  <c r="O43" i="98"/>
  <c r="O159" i="98" s="1"/>
  <c r="O160" i="98" s="1"/>
  <c r="E58" i="90"/>
  <c r="O67" i="98"/>
  <c r="O72" i="98" s="1"/>
  <c r="O78" i="98" s="1"/>
  <c r="O84" i="98" s="1"/>
  <c r="N167" i="98"/>
  <c r="K127" i="94"/>
  <c r="Q29" i="98" s="1"/>
  <c r="Q30" i="98" s="1"/>
  <c r="E82" i="90" s="1"/>
  <c r="K125" i="94"/>
  <c r="Q27" i="98" s="1"/>
  <c r="Q28" i="98" s="1"/>
  <c r="P39" i="98"/>
  <c r="P61" i="98" s="1"/>
  <c r="Q49" i="98"/>
  <c r="G102" i="90"/>
  <c r="G81" i="90"/>
  <c r="K107" i="94"/>
  <c r="K108" i="94"/>
  <c r="L96" i="94"/>
  <c r="L95" i="94"/>
  <c r="J79" i="90"/>
  <c r="M79" i="90" s="1"/>
  <c r="J56" i="90"/>
  <c r="M56" i="90" s="1"/>
  <c r="J100" i="90"/>
  <c r="N96" i="98"/>
  <c r="P104" i="98"/>
  <c r="N154" i="98"/>
  <c r="N155" i="98" s="1"/>
  <c r="N162" i="98" s="1"/>
  <c r="N163" i="98" s="1"/>
  <c r="N151" i="98"/>
  <c r="N153" i="98" s="1"/>
  <c r="N133" i="98"/>
  <c r="N139" i="98" s="1"/>
  <c r="O89" i="98"/>
  <c r="O77" i="98"/>
  <c r="O83" i="98" s="1"/>
  <c r="P107" i="98"/>
  <c r="P112" i="98" s="1"/>
  <c r="P158" i="98"/>
  <c r="P66" i="98"/>
  <c r="P71" i="98" s="1"/>
  <c r="N92" i="98"/>
  <c r="N98" i="98" s="1"/>
  <c r="N80" i="98"/>
  <c r="N86" i="98" s="1"/>
  <c r="I56" i="90"/>
  <c r="I100" i="90"/>
  <c r="I79" i="90"/>
  <c r="L79" i="90" s="1"/>
  <c r="N95" i="98"/>
  <c r="M180" i="98"/>
  <c r="M182" i="98" s="1"/>
  <c r="M188" i="98" s="1"/>
  <c r="O99" i="90" s="1"/>
  <c r="M186" i="98"/>
  <c r="O131" i="98"/>
  <c r="O137" i="98" s="1"/>
  <c r="G103" i="90"/>
  <c r="N175" i="98"/>
  <c r="N176" i="98" s="1"/>
  <c r="N178" i="98" s="1"/>
  <c r="N181" i="98" s="1"/>
  <c r="N168" i="98"/>
  <c r="N170" i="98" s="1"/>
  <c r="N187" i="98" s="1"/>
  <c r="H58" i="90"/>
  <c r="H81" i="90"/>
  <c r="H102" i="90"/>
  <c r="O130" i="98"/>
  <c r="O136" i="98" s="1"/>
  <c r="K56" i="90"/>
  <c r="K79" i="90"/>
  <c r="N79" i="90" s="1"/>
  <c r="K100" i="90"/>
  <c r="N100" i="90" s="1"/>
  <c r="N97" i="98"/>
  <c r="P50" i="98"/>
  <c r="O132" i="98"/>
  <c r="O138" i="98" s="1"/>
  <c r="O120" i="98"/>
  <c r="O126" i="98" s="1"/>
  <c r="O91" i="98"/>
  <c r="N179" i="98"/>
  <c r="N185" i="98"/>
  <c r="O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P109" i="98" l="1"/>
  <c r="P114" i="98" s="1"/>
  <c r="P67" i="98"/>
  <c r="P72" i="98" s="1"/>
  <c r="O90" i="98"/>
  <c r="D59" i="90"/>
  <c r="D103" i="90"/>
  <c r="Q44" i="98"/>
  <c r="Q39" i="98"/>
  <c r="Q166" i="98" s="1"/>
  <c r="Q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R48" i="98"/>
  <c r="L131" i="94"/>
  <c r="L132" i="94"/>
  <c r="O150" i="98"/>
  <c r="O154" i="98" s="1"/>
  <c r="O155" i="98" s="1"/>
  <c r="O162" i="98" s="1"/>
  <c r="O163" i="98" s="1"/>
  <c r="P103" i="98"/>
  <c r="P108" i="98" s="1"/>
  <c r="P113" i="98" s="1"/>
  <c r="P131" i="98" s="1"/>
  <c r="P137" i="98" s="1"/>
  <c r="E59" i="90"/>
  <c r="L130" i="94"/>
  <c r="R47" i="98" s="1"/>
  <c r="N21" i="93"/>
  <c r="O167" i="98"/>
  <c r="O168" i="98" s="1"/>
  <c r="O170" i="98" s="1"/>
  <c r="O187" i="98" s="1"/>
  <c r="E103" i="90"/>
  <c r="G82" i="90"/>
  <c r="P62" i="98"/>
  <c r="P68" i="98" s="1"/>
  <c r="P73" i="98" s="1"/>
  <c r="L127" i="94"/>
  <c r="R29" i="98" s="1"/>
  <c r="R30" i="98" s="1"/>
  <c r="L125" i="94"/>
  <c r="R27" i="98" s="1"/>
  <c r="R28" i="98" s="1"/>
  <c r="O143" i="98"/>
  <c r="O144" i="98" s="1"/>
  <c r="O145" i="98" s="1"/>
  <c r="O147" i="98" s="1"/>
  <c r="O179" i="98" s="1"/>
  <c r="O173" i="98"/>
  <c r="P166" i="98"/>
  <c r="P174" i="98" s="1"/>
  <c r="P41" i="98"/>
  <c r="D82" i="90"/>
  <c r="Q42" i="98"/>
  <c r="Q107" i="98" s="1"/>
  <c r="Q112" i="98" s="1"/>
  <c r="P40" i="98"/>
  <c r="F59" i="90"/>
  <c r="R49" i="98"/>
  <c r="G104" i="90"/>
  <c r="L108" i="94"/>
  <c r="L107" i="94"/>
  <c r="M95" i="94"/>
  <c r="M96" i="94"/>
  <c r="O79" i="90"/>
  <c r="H59" i="90"/>
  <c r="H103" i="90"/>
  <c r="H82" i="90"/>
  <c r="O185" i="98"/>
  <c r="I101" i="90"/>
  <c r="I57" i="90"/>
  <c r="I80" i="90"/>
  <c r="O95" i="98"/>
  <c r="P90" i="98"/>
  <c r="P78" i="98"/>
  <c r="P84" i="98" s="1"/>
  <c r="O80" i="98"/>
  <c r="O86" i="98" s="1"/>
  <c r="O92" i="98"/>
  <c r="O98" i="98" s="1"/>
  <c r="P159" i="98"/>
  <c r="P160" i="98" s="1"/>
  <c r="P173" i="98"/>
  <c r="P150" i="98"/>
  <c r="P143" i="98"/>
  <c r="N180" i="98"/>
  <c r="N182" i="98" s="1"/>
  <c r="N188" i="98" s="1"/>
  <c r="O100" i="90" s="1"/>
  <c r="N186" i="98"/>
  <c r="P91" i="98"/>
  <c r="P79" i="98"/>
  <c r="P85" i="98" s="1"/>
  <c r="Q50" i="98"/>
  <c r="P130" i="98"/>
  <c r="P136" i="98" s="1"/>
  <c r="P118" i="98"/>
  <c r="P124" i="98" s="1"/>
  <c r="Q66" i="98"/>
  <c r="Q71" i="98" s="1"/>
  <c r="Q43" i="98"/>
  <c r="Q158" i="98"/>
  <c r="O133" i="98"/>
  <c r="O139" i="98" s="1"/>
  <c r="O121" i="98"/>
  <c r="O127" i="98" s="1"/>
  <c r="K101" i="90"/>
  <c r="N101" i="90" s="1"/>
  <c r="K80" i="90"/>
  <c r="N80" i="90" s="1"/>
  <c r="K57" i="90"/>
  <c r="O97" i="98"/>
  <c r="O175" i="98"/>
  <c r="O176" i="98" s="1"/>
  <c r="O178" i="98" s="1"/>
  <c r="O181" i="98" s="1"/>
  <c r="P89" i="98"/>
  <c r="P77" i="98"/>
  <c r="P83" i="98" s="1"/>
  <c r="J57" i="90"/>
  <c r="J80" i="90"/>
  <c r="M80" i="90" s="1"/>
  <c r="J101" i="90"/>
  <c r="O96" i="98"/>
  <c r="P132" i="98"/>
  <c r="P138" i="98" s="1"/>
  <c r="P120" i="98"/>
  <c r="P126" i="98" s="1"/>
  <c r="Q104" i="98"/>
  <c r="Q109" i="98" s="1"/>
  <c r="Q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L80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Q61" i="98" l="1"/>
  <c r="Q67" i="98" s="1"/>
  <c r="Q72" i="98" s="1"/>
  <c r="P119" i="98"/>
  <c r="P125" i="98" s="1"/>
  <c r="P74" i="98"/>
  <c r="P92" i="98" s="1"/>
  <c r="P98" i="98" s="1"/>
  <c r="D60" i="90"/>
  <c r="R44" i="98"/>
  <c r="P115" i="98"/>
  <c r="P133" i="98" s="1"/>
  <c r="P139" i="98" s="1"/>
  <c r="F104" i="90"/>
  <c r="F83" i="90"/>
  <c r="F60" i="90"/>
  <c r="R39" i="98"/>
  <c r="R61" i="98" s="1"/>
  <c r="E60" i="90"/>
  <c r="R42" i="98"/>
  <c r="R43" i="98" s="1"/>
  <c r="E83" i="90"/>
  <c r="E104" i="90"/>
  <c r="M130" i="94"/>
  <c r="S47" i="98" s="1"/>
  <c r="F84" i="90" s="1"/>
  <c r="Q103" i="98"/>
  <c r="Q108" i="98" s="1"/>
  <c r="Q113" i="98" s="1"/>
  <c r="Q131" i="98" s="1"/>
  <c r="Q137" i="98" s="1"/>
  <c r="Q40" i="98"/>
  <c r="D104" i="90"/>
  <c r="O151" i="98"/>
  <c r="O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Q62" i="98"/>
  <c r="Q68" i="98" s="1"/>
  <c r="Q73" i="98" s="1"/>
  <c r="Q91" i="98" s="1"/>
  <c r="D83" i="90"/>
  <c r="S48" i="98"/>
  <c r="G61" i="90" s="1"/>
  <c r="M131" i="94"/>
  <c r="Q41" i="98"/>
  <c r="Q74" i="98" s="1"/>
  <c r="P167" i="98"/>
  <c r="P175" i="98" s="1"/>
  <c r="P176" i="98" s="1"/>
  <c r="P178" i="98" s="1"/>
  <c r="P181" i="98" s="1"/>
  <c r="M127" i="94"/>
  <c r="S29" i="98" s="1"/>
  <c r="S30" i="98" s="1"/>
  <c r="M125" i="94"/>
  <c r="S27" i="98" s="1"/>
  <c r="S28" i="98" s="1"/>
  <c r="S49" i="98"/>
  <c r="G60" i="90"/>
  <c r="G83" i="90"/>
  <c r="M107" i="94"/>
  <c r="M108" i="94"/>
  <c r="N96" i="94"/>
  <c r="N95" i="94"/>
  <c r="O80" i="90"/>
  <c r="Q132" i="98"/>
  <c r="Q138" i="98" s="1"/>
  <c r="Q120" i="98"/>
  <c r="Q126" i="98" s="1"/>
  <c r="Q90" i="98"/>
  <c r="Q78" i="98"/>
  <c r="Q84" i="98" s="1"/>
  <c r="Q89" i="98"/>
  <c r="Q77" i="98"/>
  <c r="Q83" i="98" s="1"/>
  <c r="O180" i="98"/>
  <c r="O182" i="98" s="1"/>
  <c r="O188" i="98" s="1"/>
  <c r="O101" i="90" s="1"/>
  <c r="O186" i="98"/>
  <c r="H60" i="90"/>
  <c r="H104" i="90"/>
  <c r="H83" i="90"/>
  <c r="I102" i="90"/>
  <c r="I58" i="90"/>
  <c r="I81" i="90"/>
  <c r="L81" i="90" s="1"/>
  <c r="P95" i="98"/>
  <c r="R50" i="98"/>
  <c r="Q130" i="98"/>
  <c r="Q136" i="98" s="1"/>
  <c r="Q118" i="98"/>
  <c r="Q124" i="98" s="1"/>
  <c r="R103" i="98"/>
  <c r="R104" i="98"/>
  <c r="P168" i="98"/>
  <c r="P170" i="98" s="1"/>
  <c r="P187" i="98" s="1"/>
  <c r="J58" i="90"/>
  <c r="J102" i="90"/>
  <c r="J81" i="90"/>
  <c r="M81" i="90" s="1"/>
  <c r="P96" i="98"/>
  <c r="R66" i="98"/>
  <c r="R71" i="98" s="1"/>
  <c r="P144" i="98"/>
  <c r="P145" i="98" s="1"/>
  <c r="P147" i="98" s="1"/>
  <c r="Q150" i="98"/>
  <c r="Q143" i="98"/>
  <c r="Q144" i="98" s="1"/>
  <c r="Q145" i="98" s="1"/>
  <c r="Q147" i="98" s="1"/>
  <c r="Q173" i="98"/>
  <c r="Q159" i="98"/>
  <c r="Q160" i="98" s="1"/>
  <c r="Q167" i="98"/>
  <c r="K81" i="90"/>
  <c r="N81" i="90" s="1"/>
  <c r="K102" i="90"/>
  <c r="N102" i="90" s="1"/>
  <c r="K58" i="90"/>
  <c r="P97" i="98"/>
  <c r="P154" i="98"/>
  <c r="P155" i="98" s="1"/>
  <c r="P162" i="98" s="1"/>
  <c r="P163" i="98" s="1"/>
  <c r="P151" i="98"/>
  <c r="P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R107" i="98" l="1"/>
  <c r="R112" i="98" s="1"/>
  <c r="P80" i="98"/>
  <c r="P86" i="98" s="1"/>
  <c r="R108" i="98"/>
  <c r="R113" i="98" s="1"/>
  <c r="R119" i="98" s="1"/>
  <c r="R125" i="98" s="1"/>
  <c r="R67" i="98"/>
  <c r="R72" i="98" s="1"/>
  <c r="R90" i="98" s="1"/>
  <c r="R158" i="98"/>
  <c r="R109" i="98"/>
  <c r="R114" i="98" s="1"/>
  <c r="E105" i="90"/>
  <c r="S42" i="98"/>
  <c r="S43" i="98" s="1"/>
  <c r="Q79" i="98"/>
  <c r="Q85" i="98" s="1"/>
  <c r="P121" i="98"/>
  <c r="P127" i="98" s="1"/>
  <c r="S44" i="98"/>
  <c r="D84" i="90"/>
  <c r="D105" i="90"/>
  <c r="R41" i="98"/>
  <c r="R166" i="98"/>
  <c r="R174" i="98" s="1"/>
  <c r="Q115" i="98"/>
  <c r="Q133" i="98" s="1"/>
  <c r="Q139" i="98" s="1"/>
  <c r="S39" i="98"/>
  <c r="S61" i="98" s="1"/>
  <c r="R62" i="98"/>
  <c r="R68" i="98" s="1"/>
  <c r="R73" i="98" s="1"/>
  <c r="R91" i="98" s="1"/>
  <c r="E61" i="90"/>
  <c r="Q119" i="98"/>
  <c r="Q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T47" i="98" s="1"/>
  <c r="F85" i="90" s="1"/>
  <c r="N131" i="94"/>
  <c r="T48" i="98" s="1"/>
  <c r="G106" i="90" s="1"/>
  <c r="Q23" i="93"/>
  <c r="R40" i="98"/>
  <c r="N125" i="94"/>
  <c r="T27" i="98" s="1"/>
  <c r="T28" i="98" s="1"/>
  <c r="N127" i="94"/>
  <c r="T29" i="98" s="1"/>
  <c r="T30" i="98" s="1"/>
  <c r="D61" i="90"/>
  <c r="E84" i="90"/>
  <c r="T49" i="98"/>
  <c r="F61" i="90"/>
  <c r="F105" i="90"/>
  <c r="G84" i="90"/>
  <c r="S50" i="98"/>
  <c r="G105" i="90"/>
  <c r="N107" i="94"/>
  <c r="N108" i="94"/>
  <c r="O96" i="94"/>
  <c r="O95" i="94"/>
  <c r="O81" i="90"/>
  <c r="P179" i="98"/>
  <c r="P185" i="98"/>
  <c r="K103" i="90"/>
  <c r="N103" i="90" s="1"/>
  <c r="K82" i="90"/>
  <c r="N82" i="90" s="1"/>
  <c r="K59" i="90"/>
  <c r="Q97" i="98"/>
  <c r="H84" i="90"/>
  <c r="H105" i="90"/>
  <c r="H61" i="90"/>
  <c r="P180" i="98"/>
  <c r="P186" i="98"/>
  <c r="Q179" i="98"/>
  <c r="Q185" i="98"/>
  <c r="R130" i="98"/>
  <c r="R136" i="98" s="1"/>
  <c r="R118" i="98"/>
  <c r="R124" i="98" s="1"/>
  <c r="I82" i="90"/>
  <c r="L82" i="90" s="1"/>
  <c r="I59" i="90"/>
  <c r="I103" i="90"/>
  <c r="Q95" i="98"/>
  <c r="S41" i="98"/>
  <c r="S103" i="98"/>
  <c r="S108" i="98" s="1"/>
  <c r="S113" i="98" s="1"/>
  <c r="S40" i="98"/>
  <c r="S62" i="98"/>
  <c r="Q175" i="98"/>
  <c r="Q176" i="98" s="1"/>
  <c r="Q178" i="98" s="1"/>
  <c r="Q181" i="98" s="1"/>
  <c r="Q168" i="98"/>
  <c r="Q170" i="98" s="1"/>
  <c r="Q187" i="98" s="1"/>
  <c r="Q151" i="98"/>
  <c r="Q153" i="98" s="1"/>
  <c r="Q155" i="98" s="1"/>
  <c r="Q162" i="98" s="1"/>
  <c r="Q163" i="98" s="1"/>
  <c r="Q154" i="98"/>
  <c r="R173" i="98"/>
  <c r="R143" i="98"/>
  <c r="R144" i="98" s="1"/>
  <c r="R145" i="98" s="1"/>
  <c r="R147" i="98" s="1"/>
  <c r="R159" i="98"/>
  <c r="R160" i="98" s="1"/>
  <c r="R150" i="98"/>
  <c r="R78" i="98"/>
  <c r="R84" i="98" s="1"/>
  <c r="Q80" i="98"/>
  <c r="Q86" i="98" s="1"/>
  <c r="Q92" i="98"/>
  <c r="Q98" i="98" s="1"/>
  <c r="R89" i="98"/>
  <c r="R77" i="98"/>
  <c r="R83" i="98" s="1"/>
  <c r="R132" i="98"/>
  <c r="R138" i="98" s="1"/>
  <c r="R120" i="98"/>
  <c r="R126" i="98" s="1"/>
  <c r="R131" i="98"/>
  <c r="R137" i="98" s="1"/>
  <c r="J82" i="90"/>
  <c r="M82" i="90" s="1"/>
  <c r="J103" i="90"/>
  <c r="J59" i="90"/>
  <c r="Q96" i="98"/>
  <c r="S107" i="98"/>
  <c r="S112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S66" i="98" l="1"/>
  <c r="S71" i="98" s="1"/>
  <c r="S158" i="98"/>
  <c r="Q121" i="98"/>
  <c r="Q127" i="98" s="1"/>
  <c r="S68" i="98"/>
  <c r="S73" i="98" s="1"/>
  <c r="S91" i="98" s="1"/>
  <c r="R115" i="98"/>
  <c r="R167" i="98"/>
  <c r="S67" i="98"/>
  <c r="S72" i="98" s="1"/>
  <c r="S104" i="98"/>
  <c r="S109" i="98" s="1"/>
  <c r="S114" i="98" s="1"/>
  <c r="S120" i="98" s="1"/>
  <c r="S126" i="98" s="1"/>
  <c r="S166" i="98"/>
  <c r="S174" i="98" s="1"/>
  <c r="R79" i="98"/>
  <c r="R85" i="98" s="1"/>
  <c r="E106" i="90"/>
  <c r="E62" i="90"/>
  <c r="T42" i="98"/>
  <c r="T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U47" i="98"/>
  <c r="F63" i="90" s="1"/>
  <c r="O130" i="94"/>
  <c r="R24" i="93"/>
  <c r="R74" i="98"/>
  <c r="U48" i="98"/>
  <c r="G86" i="90" s="1"/>
  <c r="O131" i="94"/>
  <c r="O132" i="94"/>
  <c r="O125" i="94"/>
  <c r="U27" i="98" s="1"/>
  <c r="U28" i="98" s="1"/>
  <c r="D85" i="90"/>
  <c r="E85" i="90"/>
  <c r="O127" i="94"/>
  <c r="U29" i="98" s="1"/>
  <c r="U30" i="98" s="1"/>
  <c r="T39" i="98"/>
  <c r="T103" i="98" s="1"/>
  <c r="T108" i="98" s="1"/>
  <c r="T113" i="98" s="1"/>
  <c r="U49" i="98"/>
  <c r="T50" i="98"/>
  <c r="P96" i="94"/>
  <c r="F106" i="90"/>
  <c r="F62" i="90"/>
  <c r="G85" i="90"/>
  <c r="G62" i="90"/>
  <c r="O108" i="94"/>
  <c r="O107" i="94"/>
  <c r="P95" i="94"/>
  <c r="O82" i="90"/>
  <c r="S130" i="98"/>
  <c r="S136" i="98" s="1"/>
  <c r="S118" i="98"/>
  <c r="S124" i="98" s="1"/>
  <c r="I60" i="90"/>
  <c r="I104" i="90"/>
  <c r="I83" i="90"/>
  <c r="L83" i="90" s="1"/>
  <c r="R95" i="98"/>
  <c r="R179" i="98"/>
  <c r="R185" i="98"/>
  <c r="T107" i="98"/>
  <c r="T112" i="98" s="1"/>
  <c r="T158" i="98"/>
  <c r="T43" i="98"/>
  <c r="T66" i="98"/>
  <c r="T71" i="98" s="1"/>
  <c r="S89" i="98"/>
  <c r="S77" i="98"/>
  <c r="S83" i="98" s="1"/>
  <c r="R154" i="98"/>
  <c r="R151" i="98"/>
  <c r="R153" i="98" s="1"/>
  <c r="R155" i="98" s="1"/>
  <c r="R162" i="98" s="1"/>
  <c r="R163" i="98" s="1"/>
  <c r="K60" i="90"/>
  <c r="K83" i="90"/>
  <c r="N83" i="90" s="1"/>
  <c r="K104" i="90"/>
  <c r="N104" i="90" s="1"/>
  <c r="R97" i="98"/>
  <c r="P182" i="98"/>
  <c r="P188" i="98" s="1"/>
  <c r="O102" i="90" s="1"/>
  <c r="H62" i="90"/>
  <c r="H85" i="90"/>
  <c r="H106" i="90"/>
  <c r="S90" i="98"/>
  <c r="S78" i="98"/>
  <c r="S84" i="98" s="1"/>
  <c r="R80" i="98"/>
  <c r="R86" i="98" s="1"/>
  <c r="R92" i="98"/>
  <c r="R98" i="98" s="1"/>
  <c r="S150" i="98"/>
  <c r="S143" i="98"/>
  <c r="S144" i="98" s="1"/>
  <c r="S145" i="98" s="1"/>
  <c r="S147" i="98" s="1"/>
  <c r="S167" i="98"/>
  <c r="S173" i="98"/>
  <c r="S159" i="98"/>
  <c r="S160" i="98" s="1"/>
  <c r="J83" i="90"/>
  <c r="J60" i="90"/>
  <c r="J104" i="90"/>
  <c r="R96" i="98"/>
  <c r="R175" i="98"/>
  <c r="R176" i="98" s="1"/>
  <c r="R178" i="98" s="1"/>
  <c r="R181" i="98" s="1"/>
  <c r="R168" i="98"/>
  <c r="R170" i="98" s="1"/>
  <c r="R187" i="98" s="1"/>
  <c r="Q180" i="98"/>
  <c r="Q182" i="98" s="1"/>
  <c r="Q188" i="98" s="1"/>
  <c r="O103" i="90" s="1"/>
  <c r="Q186" i="98"/>
  <c r="S131" i="98"/>
  <c r="S137" i="98" s="1"/>
  <c r="S119" i="98"/>
  <c r="S125" i="98" s="1"/>
  <c r="R133" i="98"/>
  <c r="R139" i="98" s="1"/>
  <c r="R121" i="98"/>
  <c r="R127" i="98" s="1"/>
  <c r="T104" i="98"/>
  <c r="T109" i="98" s="1"/>
  <c r="T114" i="98" s="1"/>
  <c r="T40" i="98"/>
  <c r="T41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S74" i="98" l="1"/>
  <c r="S115" i="98"/>
  <c r="S79" i="98"/>
  <c r="S85" i="98" s="1"/>
  <c r="S132" i="98"/>
  <c r="S138" i="98" s="1"/>
  <c r="D86" i="90"/>
  <c r="D63" i="90"/>
  <c r="U44" i="98"/>
  <c r="E86" i="90"/>
  <c r="U42" i="98"/>
  <c r="E107" i="90"/>
  <c r="P131" i="94"/>
  <c r="V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V47" i="98" s="1"/>
  <c r="T166" i="98"/>
  <c r="T174" i="98" s="1"/>
  <c r="T61" i="98"/>
  <c r="T67" i="98" s="1"/>
  <c r="T72" i="98" s="1"/>
  <c r="T78" i="98" s="1"/>
  <c r="T84" i="98" s="1"/>
  <c r="U39" i="98"/>
  <c r="U62" i="98" s="1"/>
  <c r="U68" i="98" s="1"/>
  <c r="U73" i="98" s="1"/>
  <c r="E63" i="90"/>
  <c r="D107" i="90"/>
  <c r="P127" i="94"/>
  <c r="V29" i="98" s="1"/>
  <c r="V30" i="98" s="1"/>
  <c r="P125" i="94"/>
  <c r="V27" i="98" s="1"/>
  <c r="V28" i="98" s="1"/>
  <c r="T62" i="98"/>
  <c r="T68" i="98" s="1"/>
  <c r="T73" i="98" s="1"/>
  <c r="T91" i="98" s="1"/>
  <c r="V49" i="98"/>
  <c r="F107" i="90"/>
  <c r="F86" i="90"/>
  <c r="U50" i="98"/>
  <c r="G63" i="90"/>
  <c r="G107" i="90"/>
  <c r="P108" i="94"/>
  <c r="P107" i="94"/>
  <c r="Q96" i="94"/>
  <c r="Q95" i="94"/>
  <c r="R180" i="98"/>
  <c r="R186" i="98"/>
  <c r="T131" i="98"/>
  <c r="T137" i="98" s="1"/>
  <c r="T119" i="98"/>
  <c r="T125" i="98" s="1"/>
  <c r="K61" i="90"/>
  <c r="K105" i="90"/>
  <c r="N105" i="90" s="1"/>
  <c r="K84" i="90"/>
  <c r="N84" i="90" s="1"/>
  <c r="S97" i="98"/>
  <c r="S179" i="98"/>
  <c r="S185" i="98"/>
  <c r="U66" i="98"/>
  <c r="U71" i="98" s="1"/>
  <c r="U43" i="98"/>
  <c r="U107" i="98"/>
  <c r="U112" i="98" s="1"/>
  <c r="U158" i="98"/>
  <c r="S92" i="98"/>
  <c r="S98" i="98" s="1"/>
  <c r="S80" i="98"/>
  <c r="S86" i="98" s="1"/>
  <c r="J61" i="90"/>
  <c r="J84" i="90"/>
  <c r="M84" i="90" s="1"/>
  <c r="J105" i="90"/>
  <c r="S96" i="98"/>
  <c r="T132" i="98"/>
  <c r="T138" i="98" s="1"/>
  <c r="T120" i="98"/>
  <c r="T126" i="98" s="1"/>
  <c r="S151" i="98"/>
  <c r="S153" i="98" s="1"/>
  <c r="S155" i="98" s="1"/>
  <c r="S162" i="98" s="1"/>
  <c r="S163" i="98" s="1"/>
  <c r="S154" i="98"/>
  <c r="I84" i="90"/>
  <c r="L84" i="90" s="1"/>
  <c r="I61" i="90"/>
  <c r="I105" i="90"/>
  <c r="S95" i="98"/>
  <c r="T130" i="98"/>
  <c r="T136" i="98" s="1"/>
  <c r="T118" i="98"/>
  <c r="T124" i="98" s="1"/>
  <c r="T89" i="98"/>
  <c r="T77" i="98"/>
  <c r="T83" i="98" s="1"/>
  <c r="H63" i="90"/>
  <c r="H86" i="90"/>
  <c r="H107" i="90"/>
  <c r="S133" i="98"/>
  <c r="S139" i="98" s="1"/>
  <c r="S121" i="98"/>
  <c r="S127" i="98" s="1"/>
  <c r="S175" i="98"/>
  <c r="S176" i="98" s="1"/>
  <c r="S178" i="98" s="1"/>
  <c r="S181" i="98" s="1"/>
  <c r="S168" i="98"/>
  <c r="S170" i="98" s="1"/>
  <c r="S187" i="98" s="1"/>
  <c r="U41" i="98"/>
  <c r="U61" i="98"/>
  <c r="U67" i="98" s="1"/>
  <c r="U72" i="98" s="1"/>
  <c r="U40" i="98"/>
  <c r="U104" i="98"/>
  <c r="U109" i="98" s="1"/>
  <c r="U114" i="98" s="1"/>
  <c r="T150" i="98"/>
  <c r="T173" i="98"/>
  <c r="T143" i="98"/>
  <c r="T144" i="98" s="1"/>
  <c r="T145" i="98" s="1"/>
  <c r="T147" i="98" s="1"/>
  <c r="T159" i="98"/>
  <c r="T160" i="98" s="1"/>
  <c r="R182" i="98"/>
  <c r="R188" i="98" s="1"/>
  <c r="O104" i="90" s="1"/>
  <c r="T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T90" i="98" l="1"/>
  <c r="T74" i="98"/>
  <c r="T79" i="98"/>
  <c r="T85" i="98" s="1"/>
  <c r="Q130" i="94"/>
  <c r="W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W48" i="98"/>
  <c r="Q131" i="94"/>
  <c r="Q132" i="94"/>
  <c r="D64" i="90"/>
  <c r="V44" i="98"/>
  <c r="V42" i="98"/>
  <c r="V158" i="98" s="1"/>
  <c r="E64" i="90"/>
  <c r="V39" i="98"/>
  <c r="V41" i="98" s="1"/>
  <c r="Q127" i="94"/>
  <c r="W29" i="98" s="1"/>
  <c r="W30" i="98" s="1"/>
  <c r="U166" i="98"/>
  <c r="U174" i="98" s="1"/>
  <c r="U103" i="98"/>
  <c r="U108" i="98" s="1"/>
  <c r="U113" i="98" s="1"/>
  <c r="U131" i="98" s="1"/>
  <c r="U137" i="98" s="1"/>
  <c r="Q125" i="94"/>
  <c r="W27" i="98" s="1"/>
  <c r="W28" i="98" s="1"/>
  <c r="T167" i="98"/>
  <c r="T168" i="98" s="1"/>
  <c r="T170" i="98" s="1"/>
  <c r="T187" i="98" s="1"/>
  <c r="V50" i="98"/>
  <c r="W49" i="98"/>
  <c r="Q107" i="94"/>
  <c r="G65" i="90"/>
  <c r="Q108" i="94"/>
  <c r="O84" i="90"/>
  <c r="T133" i="98"/>
  <c r="T139" i="98" s="1"/>
  <c r="T121" i="98"/>
  <c r="T127" i="98" s="1"/>
  <c r="V66" i="98"/>
  <c r="V71" i="98" s="1"/>
  <c r="V107" i="98"/>
  <c r="V112" i="98" s="1"/>
  <c r="J62" i="90"/>
  <c r="J106" i="90"/>
  <c r="J85" i="90"/>
  <c r="M85" i="90" s="1"/>
  <c r="T96" i="98"/>
  <c r="S180" i="98"/>
  <c r="S182" i="98" s="1"/>
  <c r="S188" i="98" s="1"/>
  <c r="O105" i="90" s="1"/>
  <c r="S186" i="98"/>
  <c r="U89" i="98"/>
  <c r="U77" i="98"/>
  <c r="U83" i="98" s="1"/>
  <c r="U74" i="98"/>
  <c r="T154" i="98"/>
  <c r="T151" i="98"/>
  <c r="T153" i="98" s="1"/>
  <c r="T155" i="98" s="1"/>
  <c r="T162" i="98" s="1"/>
  <c r="T163" i="98" s="1"/>
  <c r="T92" i="98"/>
  <c r="T98" i="98" s="1"/>
  <c r="T80" i="98"/>
  <c r="T86" i="98" s="1"/>
  <c r="U115" i="98"/>
  <c r="U91" i="98"/>
  <c r="U79" i="98"/>
  <c r="U85" i="98" s="1"/>
  <c r="V40" i="98"/>
  <c r="U130" i="98"/>
  <c r="U136" i="98" s="1"/>
  <c r="U118" i="98"/>
  <c r="U124" i="98" s="1"/>
  <c r="K85" i="90"/>
  <c r="N85" i="90" s="1"/>
  <c r="K106" i="90"/>
  <c r="K62" i="90"/>
  <c r="T97" i="98"/>
  <c r="T179" i="98"/>
  <c r="T185" i="98"/>
  <c r="U132" i="98"/>
  <c r="U138" i="98" s="1"/>
  <c r="U120" i="98"/>
  <c r="U126" i="98" s="1"/>
  <c r="U78" i="98"/>
  <c r="U84" i="98" s="1"/>
  <c r="U90" i="98"/>
  <c r="I106" i="90"/>
  <c r="I62" i="90"/>
  <c r="I85" i="90"/>
  <c r="L85" i="90" s="1"/>
  <c r="T95" i="98"/>
  <c r="U150" i="98"/>
  <c r="U173" i="98"/>
  <c r="U143" i="98"/>
  <c r="U144" i="98" s="1"/>
  <c r="U145" i="98" s="1"/>
  <c r="U147" i="98" s="1"/>
  <c r="U167" i="98"/>
  <c r="U159" i="98"/>
  <c r="U160" i="98" s="1"/>
  <c r="P101" i="90"/>
  <c r="R86" i="90"/>
  <c r="R63" i="90"/>
  <c r="S86" i="90"/>
  <c r="S63" i="90"/>
  <c r="L104" i="90"/>
  <c r="N106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V104" i="98" l="1"/>
  <c r="V109" i="98" s="1"/>
  <c r="V114" i="98" s="1"/>
  <c r="V103" i="98"/>
  <c r="V108" i="98" s="1"/>
  <c r="V113" i="98" s="1"/>
  <c r="B27" i="93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T175" i="98"/>
  <c r="T176" i="98" s="1"/>
  <c r="T178" i="98" s="1"/>
  <c r="T181" i="98" s="1"/>
  <c r="U27" i="93"/>
  <c r="U119" i="98"/>
  <c r="U125" i="98" s="1"/>
  <c r="W44" i="98"/>
  <c r="D65" i="90"/>
  <c r="E65" i="90"/>
  <c r="W39" i="98"/>
  <c r="W103" i="98" s="1"/>
  <c r="W108" i="98" s="1"/>
  <c r="W113" i="98" s="1"/>
  <c r="W42" i="98"/>
  <c r="W107" i="98" s="1"/>
  <c r="W112" i="98" s="1"/>
  <c r="V166" i="98"/>
  <c r="V174" i="98" s="1"/>
  <c r="V61" i="98"/>
  <c r="V67" i="98" s="1"/>
  <c r="V72" i="98" s="1"/>
  <c r="V78" i="98" s="1"/>
  <c r="V84" i="98" s="1"/>
  <c r="V43" i="98"/>
  <c r="V150" i="98" s="1"/>
  <c r="V62" i="98"/>
  <c r="V68" i="98" s="1"/>
  <c r="V73" i="98" s="1"/>
  <c r="V91" i="98" s="1"/>
  <c r="W50" i="98"/>
  <c r="O85" i="90"/>
  <c r="U179" i="98"/>
  <c r="U185" i="98"/>
  <c r="V130" i="98"/>
  <c r="V136" i="98" s="1"/>
  <c r="V118" i="98"/>
  <c r="V124" i="98" s="1"/>
  <c r="W166" i="98"/>
  <c r="W174" i="98" s="1"/>
  <c r="V132" i="98"/>
  <c r="V138" i="98" s="1"/>
  <c r="V120" i="98"/>
  <c r="V126" i="98" s="1"/>
  <c r="U133" i="98"/>
  <c r="U139" i="98" s="1"/>
  <c r="U121" i="98"/>
  <c r="U127" i="98" s="1"/>
  <c r="T180" i="98"/>
  <c r="T182" i="98" s="1"/>
  <c r="T188" i="98" s="1"/>
  <c r="O106" i="90" s="1"/>
  <c r="T186" i="98"/>
  <c r="I86" i="90"/>
  <c r="L86" i="90" s="1"/>
  <c r="I63" i="90"/>
  <c r="I107" i="90"/>
  <c r="U95" i="98"/>
  <c r="U154" i="98"/>
  <c r="U155" i="98" s="1"/>
  <c r="U162" i="98" s="1"/>
  <c r="U163" i="98" s="1"/>
  <c r="U151" i="98"/>
  <c r="U153" i="98" s="1"/>
  <c r="K63" i="90"/>
  <c r="K107" i="90"/>
  <c r="N107" i="90" s="1"/>
  <c r="K86" i="90"/>
  <c r="N86" i="90" s="1"/>
  <c r="U97" i="98"/>
  <c r="V89" i="98"/>
  <c r="V95" i="98" s="1"/>
  <c r="V77" i="98"/>
  <c r="V83" i="98" s="1"/>
  <c r="U175" i="98"/>
  <c r="U176" i="98" s="1"/>
  <c r="U178" i="98" s="1"/>
  <c r="U181" i="98" s="1"/>
  <c r="U168" i="98"/>
  <c r="U170" i="98" s="1"/>
  <c r="U187" i="98" s="1"/>
  <c r="J63" i="90"/>
  <c r="J86" i="90"/>
  <c r="M86" i="90" s="1"/>
  <c r="J107" i="90"/>
  <c r="U96" i="98"/>
  <c r="V131" i="98"/>
  <c r="V137" i="98" s="1"/>
  <c r="V119" i="98"/>
  <c r="V125" i="98" s="1"/>
  <c r="U80" i="98"/>
  <c r="U86" i="98" s="1"/>
  <c r="U92" i="98"/>
  <c r="U98" i="98" s="1"/>
  <c r="W66" i="98"/>
  <c r="W71" i="98" s="1"/>
  <c r="V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V167" i="98" l="1"/>
  <c r="W40" i="98"/>
  <c r="V90" i="98"/>
  <c r="V96" i="98" s="1"/>
  <c r="V143" i="98"/>
  <c r="V144" i="98" s="1"/>
  <c r="V145" i="98" s="1"/>
  <c r="V147" i="98" s="1"/>
  <c r="W104" i="98"/>
  <c r="W109" i="98" s="1"/>
  <c r="W114" i="98" s="1"/>
  <c r="W158" i="98"/>
  <c r="V173" i="98"/>
  <c r="W41" i="98"/>
  <c r="W61" i="98"/>
  <c r="W43" i="98"/>
  <c r="W167" i="98" s="1"/>
  <c r="V74" i="98"/>
  <c r="V80" i="98" s="1"/>
  <c r="V86" i="98" s="1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V159" i="98"/>
  <c r="V160" i="98" s="1"/>
  <c r="W62" i="98"/>
  <c r="W68" i="98" s="1"/>
  <c r="W73" i="98" s="1"/>
  <c r="W79" i="98" s="1"/>
  <c r="W85" i="98" s="1"/>
  <c r="V79" i="98"/>
  <c r="V85" i="98" s="1"/>
  <c r="W67" i="98"/>
  <c r="W72" i="98" s="1"/>
  <c r="W90" i="98" s="1"/>
  <c r="O86" i="90"/>
  <c r="W89" i="98"/>
  <c r="W95" i="98" s="1"/>
  <c r="W77" i="98"/>
  <c r="W83" i="98" s="1"/>
  <c r="U180" i="98"/>
  <c r="U182" i="98" s="1"/>
  <c r="U188" i="98" s="1"/>
  <c r="O107" i="90" s="1"/>
  <c r="U186" i="98"/>
  <c r="W150" i="98"/>
  <c r="W143" i="98"/>
  <c r="W144" i="98" s="1"/>
  <c r="W145" i="98" s="1"/>
  <c r="W147" i="98" s="1"/>
  <c r="W159" i="98"/>
  <c r="W160" i="98" s="1"/>
  <c r="J64" i="90"/>
  <c r="O64" i="90" s="1"/>
  <c r="V151" i="98"/>
  <c r="V153" i="98" s="1"/>
  <c r="V154" i="98"/>
  <c r="V155" i="98" s="1"/>
  <c r="V162" i="98" s="1"/>
  <c r="V163" i="98" s="1"/>
  <c r="W91" i="98"/>
  <c r="W131" i="98"/>
  <c r="W137" i="98" s="1"/>
  <c r="W119" i="98"/>
  <c r="W125" i="98" s="1"/>
  <c r="V121" i="98"/>
  <c r="V127" i="98" s="1"/>
  <c r="V133" i="98"/>
  <c r="V139" i="98" s="1"/>
  <c r="V175" i="98"/>
  <c r="V176" i="98" s="1"/>
  <c r="V178" i="98" s="1"/>
  <c r="V181" i="98" s="1"/>
  <c r="V168" i="98"/>
  <c r="V170" i="98" s="1"/>
  <c r="V187" i="98" s="1"/>
  <c r="K64" i="90"/>
  <c r="V97" i="98"/>
  <c r="W118" i="98"/>
  <c r="W124" i="98" s="1"/>
  <c r="W130" i="98"/>
  <c r="W13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W120" i="98" l="1"/>
  <c r="W126" i="98" s="1"/>
  <c r="W132" i="98"/>
  <c r="W138" i="98" s="1"/>
  <c r="V92" i="98"/>
  <c r="V98" i="98" s="1"/>
  <c r="W173" i="98"/>
  <c r="W115" i="98"/>
  <c r="W78" i="98"/>
  <c r="W84" i="98" s="1"/>
  <c r="W74" i="98"/>
  <c r="W80" i="98" s="1"/>
  <c r="W86" i="98" s="1"/>
  <c r="W133" i="98"/>
  <c r="W139" i="98" s="1"/>
  <c r="W121" i="98"/>
  <c r="W127" i="98" s="1"/>
  <c r="V179" i="98"/>
  <c r="V185" i="98"/>
  <c r="K65" i="90"/>
  <c r="W97" i="98"/>
  <c r="W179" i="98"/>
  <c r="W185" i="98"/>
  <c r="V180" i="98"/>
  <c r="V186" i="98"/>
  <c r="W154" i="98"/>
  <c r="W155" i="98" s="1"/>
  <c r="W162" i="98" s="1"/>
  <c r="W163" i="98" s="1"/>
  <c r="W151" i="98"/>
  <c r="W153" i="98" s="1"/>
  <c r="J65" i="90"/>
  <c r="O65" i="90" s="1"/>
  <c r="W96" i="98"/>
  <c r="W175" i="98"/>
  <c r="W176" i="98" s="1"/>
  <c r="W178" i="98" s="1"/>
  <c r="W181" i="98" s="1"/>
  <c r="W168" i="98"/>
  <c r="W170" i="98" s="1"/>
  <c r="W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W92" i="98" l="1"/>
  <c r="W98" i="98" s="1"/>
  <c r="W180" i="98"/>
  <c r="W182" i="98" s="1"/>
  <c r="W188" i="98" s="1"/>
  <c r="W186" i="98"/>
  <c r="V182" i="98"/>
  <c r="V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<sst xmlns="http://schemas.openxmlformats.org/spreadsheetml/2006/main" count="1169" uniqueCount="447">
  <si>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</si>
  <si>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</si>
  <si>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</si>
  <si>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</si>
  <si>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</si>
  <si>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</si>
  <si>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</si>
  <si>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</si>
  <si>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</si>
  <si>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</si>
  <si>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</si>
  <si>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</si>
  <si>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</si>
  <si>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</si>
  <si>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</si>
  <si>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</si>
  <si>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</si>
  <si>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</si>
  <si>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</si>
  <si>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</si>
  <si>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</si>
  <si>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</si>
  <si>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</si>
  <si>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</si>
  <si>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</si>
  <si>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</si>
  <si>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</si>
  <si>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</si>
  <si>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</si>
  <si>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</si>
  <si>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</si>
  <si>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</si>
  <si>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</si>
  <si>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</si>
  <si>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</si>
  <si>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</si>
  <si>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</si>
  <si>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</si>
  <si>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</si>
  <si>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</si>
  <si>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</si>
  <si>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</si>
  <si>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</si>
  <si>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</si>
  <si>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</si>
  <si>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</si>
  <si>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</si>
  <si>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</si>
  <si>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</si>
  <si>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</si>
  <si>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</si>
  <si>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</si>
  <si>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</si>
  <si>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</si>
  <si>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</si>
  <si>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</si>
  <si>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</si>
  <si>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</si>
  <si>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</si>
  <si>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</si>
  <si>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</si>
  <si>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</si>
  <si>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</si>
  <si>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</si>
  <si>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</si>
  <si>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</si>
  <si>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</si>
  <si>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</si>
  <si>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</si>
  <si>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</si>
  <si>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</si>
  <si>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</si>
  <si>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</si>
  <si>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</si>
  <si>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</si>
  <si>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</si>
  <si>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</si>
  <si>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</si>
  <si>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</si>
  <si>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</si>
  <si>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</si>
  <si>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</si>
  <si>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</si>
  <si>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</si>
  <si>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</si>
  <si>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</si>
  <si>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</si>
  <si>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</si>
  <si>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</si>
  <si>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</si>
  <si>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</si>
  <si>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</si>
  <si>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</si>
  <si>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</si>
  <si>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</si>
  <si>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</si>
  <si>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</si>
  <si>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</si>
  <si>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</si>
  <si>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</si>
  <si>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</si>
  <si>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</si>
  <si>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</si>
  <si>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</si>
  <si>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</si>
  <si>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</si>
  <si>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</si>
  <si>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</si>
  <si>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</si>
  <si>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</si>
  <si>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</si>
  <si>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</si>
  <si>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</si>
  <si>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</si>
  <si>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</si>
  <si>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</si>
  <si>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</si>
  <si>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</si>
  <si>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</si>
  <si>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</si>
  <si>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</si>
  <si>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</si>
  <si>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</si>
  <si>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</si>
  <si>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</si>
  <si>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</si>
  <si>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</si>
  <si>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</si>
  <si>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</si>
  <si>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</si>
  <si>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</si>
  <si>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</si>
  <si>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</si>
  <si>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</si>
  <si>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</si>
  <si>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</si>
  <si>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</si>
  <si>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</si>
  <si>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</si>
  <si>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</si>
  <si>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</si>
  <si>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</si>
  <si>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</si>
  <si>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</si>
  <si>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</si>
  <si>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</si>
  <si>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</si>
  <si>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</si>
  <si>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</si>
  <si>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</si>
  <si>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</si>
  <si>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</si>
  <si>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</si>
  <si>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</si>
  <si>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</si>
  <si>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</si>
  <si>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</si>
  <si>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</si>
  <si>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</si>
  <si>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</si>
  <si>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</si>
  <si>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</si>
  <si>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</si>
  <si>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</si>
  <si>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</si>
  <si>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</si>
  <si>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</si>
  <si>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</si>
  <si>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</si>
  <si>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</si>
  <si>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</si>
  <si>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</si>
  <si>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</si>
  <si>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</si>
  <si>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</si>
  <si>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</si>
  <si>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</si>
  <si>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</si>
  <si>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</si>
  <si>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</si>
  <si>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</si>
  <si>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</si>
  <si>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</si>
  <si>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</si>
  <si>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</si>
  <si>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</si>
  <si>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</si>
  <si>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</si>
  <si>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</si>
  <si>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</si>
  <si>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</si>
  <si>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</si>
  <si>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</si>
  <si>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</si>
  <si>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</si>
  <si>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</si>
  <si>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</si>
  <si>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</si>
  <si>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</si>
  <si>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</si>
  <si>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</si>
  <si>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</si>
  <si>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</si>
  <si>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</si>
  <si>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</si>
  <si>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</si>
  <si>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</si>
  <si>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</si>
  <si>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</si>
  <si>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</si>
  <si>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</si>
  <si>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</si>
  <si>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</si>
  <si>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</si>
  <si>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</si>
  <si>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</si>
  <si>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</si>
  <si>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</si>
  <si>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</si>
  <si>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</si>
  <si>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</si>
  <si>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</si>
  <si>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</si>
  <si>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</si>
  <si>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</si>
  <si>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</si>
  <si>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</si>
  <si>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</si>
  <si>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</si>
  <si>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</si>
  <si>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</si>
  <si>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</si>
  <si>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</si>
  <si>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</si>
  <si>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</si>
  <si>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</si>
  <si>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</si>
  <si>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</si>
  <si>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</si>
  <si>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</si>
  <si>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</si>
  <si>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</si>
  <si>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</si>
  <si>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</si>
  <si>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</si>
  <si>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</si>
  <si>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</si>
  <si>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</si>
  <si>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</si>
  <si>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</si>
  <si>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</si>
  <si>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</si>
  <si>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</si>
  <si>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</si>
  <si>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</si>
  <si>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</si>
  <si>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</si>
  <si>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</si>
  <si>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</si>
  <si>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</si>
  <si>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</si>
  <si>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</si>
  <si>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</si>
  <si>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</si>
  <si>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</si>
  <si>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</si>
  <si>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</si>
  <si>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</si>
  <si>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</si>
  <si>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</si>
  <si>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</si>
  <si>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</si>
  <si>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</si>
  <si>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</si>
  <si>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</si>
  <si>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</si>
  <si>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</si>
  <si>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</si>
  <si>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</si>
  <si>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</si>
  <si>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</si>
  <si>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</si>
  <si>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</si>
  <si>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</si>
  <si>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</si>
  <si>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</si>
  <si>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</si>
  <si>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</si>
  <si>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</si>
  <si>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</si>
  <si>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</si>
  <si>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</si>
  <si>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</si>
  <si>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</si>
  <si>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</si>
  <si>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</si>
  <si>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</si>
  <si>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</si>
  <si>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</si>
  <si>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</si>
  <si>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</si>
  <si>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</si>
  <si>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</si>
  <si>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</si>
  <si>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</si>
  <si>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</si>
  <si>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</si>
  <si>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</si>
  <si>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</si>
  <si>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</si>
  <si>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</si>
  <si>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</si>
  <si>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</si>
  <si>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</si>
  <si>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</si>
  <si>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</si>
  <si>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</si>
  <si>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</si>
  <si>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</si>
  <si>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</si>
  <si>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</si>
  <si>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</si>
  <si>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</si>
  <si>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</si>
  <si>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</si>
  <si>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</si>
  <si>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</si>
  <si>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</si>
  <si>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</si>
  <si>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</si>
  <si>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</si>
  <si>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</si>
  <si>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</si>
  <si>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</si>
  <si>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</si>
  <si>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</si>
  <si>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</si>
  <si>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</si>
  <si>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</si>
  <si>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</si>
  <si>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</si>
  <si>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</si>
  <si>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</si>
  <si>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</si>
  <si>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</si>
  <si>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</si>
  <si>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</si>
  <si>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</si>
  <si>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</si>
  <si>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</si>
  <si>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</si>
  <si>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</si>
  <si>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</si>
  <si>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</si>
  <si>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</si>
  <si>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</si>
  <si>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</si>
  <si>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</si>
  <si>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</si>
  <si>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</si>
  <si>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</si>
  <si>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</si>
  <si>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</si>
  <si>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</si>
  <si>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</si>
  <si>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</si>
  <si>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</si>
  <si>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</si>
  <si>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</si>
  <si>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</si>
  <si>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</si>
  <si>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</si>
  <si>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</si>
  <si>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</si>
  <si>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</si>
  <si>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</si>
  <si>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</si>
  <si>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</si>
  <si>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</si>
  <si>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</si>
  <si>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</si>
  <si>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</si>
  <si>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</si>
  <si>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</si>
  <si>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</si>
  <si>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</si>
  <si>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</si>
  <si>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</si>
  <si>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</si>
  <si>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</si>
  <si>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</si>
  <si>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</si>
  <si>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</si>
  <si>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</si>
  <si>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</si>
  <si>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</si>
  <si>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</si>
  <si>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</si>
  <si>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</si>
  <si>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</si>
  <si>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</si>
  <si>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</si>
  <si>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</si>
  <si>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</si>
  <si>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</si>
  <si>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</si>
  <si>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</si>
  <si>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</si>
  <si>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</si>
  <si>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</si>
  <si>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</si>
  <si>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</si>
  <si>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</si>
  <si>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</si>
  <si>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</si>
  <si>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</si>
  <si>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</si>
  <si>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</si>
  <si>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</si>
  <si>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</si>
  <si>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</si>
  <si>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</si>
  <si>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</si>
  <si>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</si>
  <si>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</si>
  <si>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</si>
  <si>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</si>
  <si>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</si>
  <si>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</si>
  <si>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</si>
  <si>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</si>
  <si>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</si>
  <si>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</si>
  <si>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</si>
  <si>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</si>
  <si>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</si>
  <si>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</si>
  <si>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</si>
  <si>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</si>
  <si>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</si>
  <si>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</si>
  <si>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</si>
  <si>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</si>
  <si>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</si>
  <si>
    <t>Usage in transverse direction (ηsy_simp)</t>
  </si>
  <si>
    <t>Plate1, Verification</t>
  </si>
  <si>
    <t>%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</si>
</sst>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12" fillId="0" borderId="0"/>
    <xf numFmtId="168" fontId="12" fillId="0" borderId="0"/>
    <xf numFmtId="168" fontId="14" fillId="0" borderId="0">
      <alignment vertical="top"/>
    </xf>
    <xf numFmtId="3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2" fontId="14" fillId="0" borderId="0" applyFont="0" applyFill="0" applyBorder="0" applyAlignment="0" applyProtection="0"/>
    <xf numFmtId="168" fontId="23" fillId="0" borderId="0"/>
    <xf numFmtId="168" fontId="10" fillId="0" borderId="0"/>
    <xf numFmtId="168" fontId="12" fillId="0" borderId="0"/>
    <xf numFmtId="168" fontId="6" fillId="0" borderId="0"/>
  </cellStyleXfs>
  <cellXfs count="277">
    <xf numFmtId="168" fontId="0" fillId="0" borderId="0" xfId="0"/>
    <xf numFmtId="168" fontId="13" fillId="2" borderId="1" xfId="0" applyFont="1" applyFill="1" applyBorder="1"/>
    <xf numFmtId="168" fontId="13" fillId="0" borderId="0" xfId="0" applyFont="1"/>
    <xf numFmtId="11" fontId="13" fillId="0" borderId="0" xfId="0" applyNumberFormat="1" applyFont="1"/>
    <xf numFmtId="11" fontId="0" fillId="0" borderId="0" xfId="0" applyNumberFormat="1"/>
    <xf numFmtId="168" fontId="15" fillId="0" borderId="0" xfId="0" applyFont="1"/>
    <xf numFmtId="168" fontId="12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8" fillId="0" borderId="0" xfId="0" applyFont="1"/>
    <xf numFmtId="168" fontId="29" fillId="0" borderId="0" xfId="0" applyFont="1"/>
    <xf numFmtId="168" fontId="30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50" fillId="4" borderId="0" xfId="10" applyFont="1" applyFill="1"/>
    <xf numFmtId="168" fontId="51" fillId="4" borderId="0" xfId="10" applyFont="1" applyFill="1"/>
    <xf numFmtId="168" fontId="51" fillId="0" borderId="0" xfId="10" applyFont="1"/>
    <xf numFmtId="168" fontId="6" fillId="0" borderId="0" xfId="11"/>
    <xf numFmtId="168" fontId="50" fillId="0" borderId="0" xfId="10" applyFont="1"/>
    <xf numFmtId="168" fontId="24" fillId="3" borderId="4" xfId="11" applyFont="1" applyFill="1" applyBorder="1" applyAlignment="1">
      <alignment horizontal="left"/>
    </xf>
    <xf numFmtId="168" fontId="24" fillId="3" borderId="4" xfId="11" applyFont="1" applyFill="1" applyBorder="1" applyAlignment="1">
      <alignment horizontal="center"/>
    </xf>
    <xf numFmtId="168" fontId="24" fillId="3" borderId="0" xfId="11" applyFont="1" applyFill="1" applyAlignment="1">
      <alignment horizontal="center"/>
    </xf>
    <xf numFmtId="168" fontId="33" fillId="5" borderId="10" xfId="10" applyFont="1" applyFill="1" applyBorder="1" applyAlignment="1">
      <alignment horizontal="right"/>
    </xf>
    <xf numFmtId="168" fontId="33" fillId="5" borderId="12" xfId="10" applyFont="1" applyFill="1" applyBorder="1"/>
    <xf numFmtId="168" fontId="6" fillId="0" borderId="4" xfId="11" applyBorder="1" applyAlignment="1">
      <alignment horizontal="left"/>
    </xf>
    <xf numFmtId="168" fontId="6" fillId="0" borderId="0" xfId="11" applyAlignment="1">
      <alignment horizontal="center"/>
    </xf>
    <xf numFmtId="168" fontId="33" fillId="5" borderId="19" xfId="10" applyFont="1" applyFill="1" applyBorder="1" applyAlignment="1">
      <alignment horizontal="right"/>
    </xf>
    <xf numFmtId="168" fontId="33" fillId="5" borderId="20" xfId="10" applyFont="1" applyFill="1" applyBorder="1"/>
    <xf numFmtId="168" fontId="6" fillId="0" borderId="7" xfId="11" applyBorder="1" applyAlignment="1">
      <alignment horizontal="right"/>
    </xf>
    <xf numFmtId="168" fontId="6" fillId="0" borderId="8" xfId="11" applyBorder="1" applyAlignment="1">
      <alignment horizontal="left"/>
    </xf>
    <xf numFmtId="14" fontId="6" fillId="0" borderId="8" xfId="11" applyNumberFormat="1" applyBorder="1" applyAlignment="1">
      <alignment horizontal="left"/>
    </xf>
    <xf numFmtId="168" fontId="22" fillId="5" borderId="19" xfId="11" applyFont="1" applyFill="1" applyBorder="1" applyAlignment="1">
      <alignment horizontal="right"/>
    </xf>
    <xf numFmtId="168" fontId="22" fillId="5" borderId="20" xfId="11" applyFont="1" applyFill="1" applyBorder="1"/>
    <xf numFmtId="168" fontId="22" fillId="5" borderId="13" xfId="11" applyFont="1" applyFill="1" applyBorder="1" applyAlignment="1">
      <alignment horizontal="right"/>
    </xf>
    <xf numFmtId="168" fontId="22" fillId="5" borderId="15" xfId="11" applyFont="1" applyFill="1" applyBorder="1"/>
    <xf numFmtId="168" fontId="6" fillId="0" borderId="4" xfId="11" applyBorder="1" applyAlignment="1">
      <alignment horizontal="right"/>
    </xf>
    <xf numFmtId="168" fontId="27" fillId="0" borderId="0" xfId="10" applyFont="1" applyAlignment="1">
      <alignment wrapText="1"/>
    </xf>
    <xf numFmtId="2" fontId="52" fillId="0" borderId="0" xfId="10" applyNumberFormat="1" applyFont="1" applyAlignment="1">
      <alignment horizontal="center"/>
    </xf>
    <xf numFmtId="168" fontId="25" fillId="0" borderId="0" xfId="11" applyFont="1" applyAlignment="1">
      <alignment horizontal="left" vertical="top" wrapText="1"/>
    </xf>
    <xf numFmtId="168" fontId="22" fillId="3" borderId="4" xfId="11" applyFont="1" applyFill="1" applyBorder="1"/>
    <xf numFmtId="168" fontId="22" fillId="0" borderId="4" xfId="11" applyFont="1" applyBorder="1" applyAlignment="1">
      <alignment horizontal="center"/>
    </xf>
    <xf numFmtId="168" fontId="22" fillId="0" borderId="4" xfId="11" applyFont="1" applyBorder="1"/>
    <xf numFmtId="168" fontId="6" fillId="0" borderId="4" xfId="11" applyBorder="1" applyAlignment="1">
      <alignment horizontal="center"/>
    </xf>
    <xf numFmtId="168" fontId="6" fillId="0" borderId="4" xfId="11" applyBorder="1"/>
    <xf numFmtId="2" fontId="6" fillId="0" borderId="0" xfId="11" applyNumberFormat="1" applyAlignment="1">
      <alignment horizontal="center"/>
    </xf>
    <xf numFmtId="168" fontId="22" fillId="0" borderId="0" xfId="11" applyFont="1"/>
    <xf numFmtId="168" fontId="33" fillId="0" borderId="4" xfId="11" applyFont="1" applyBorder="1"/>
    <xf numFmtId="168" fontId="24" fillId="0" borderId="4" xfId="11" applyFont="1" applyBorder="1"/>
    <xf numFmtId="168" fontId="6" fillId="0" borderId="23" xfId="11" applyBorder="1"/>
    <xf numFmtId="169" fontId="37" fillId="4" borderId="4" xfId="11" applyNumberFormat="1" applyFont="1" applyFill="1" applyBorder="1" applyAlignment="1">
      <alignment horizontal="center"/>
    </xf>
    <xf numFmtId="2" fontId="32" fillId="0" borderId="0" xfId="11" applyNumberFormat="1" applyFont="1" applyAlignment="1">
      <alignment horizontal="center"/>
    </xf>
    <xf numFmtId="168" fontId="34" fillId="0" borderId="0" xfId="11" applyFont="1"/>
    <xf numFmtId="170" fontId="33" fillId="0" borderId="4" xfId="11" applyNumberFormat="1" applyFont="1" applyBorder="1" applyAlignment="1">
      <alignment horizontal="center"/>
    </xf>
    <xf numFmtId="170" fontId="35" fillId="0" borderId="0" xfId="11" applyNumberFormat="1" applyFont="1" applyAlignment="1">
      <alignment horizontal="center"/>
    </xf>
    <xf numFmtId="171" fontId="33" fillId="0" borderId="4" xfId="11" applyNumberFormat="1" applyFont="1" applyBorder="1" applyAlignment="1">
      <alignment horizontal="center"/>
    </xf>
    <xf numFmtId="172" fontId="33" fillId="0" borderId="4" xfId="11" applyNumberFormat="1" applyFont="1" applyBorder="1" applyAlignment="1">
      <alignment horizontal="center"/>
    </xf>
    <xf numFmtId="173" fontId="37" fillId="4" borderId="4" xfId="11" applyNumberFormat="1" applyFont="1" applyFill="1" applyBorder="1" applyAlignment="1">
      <alignment horizontal="center"/>
    </xf>
    <xf numFmtId="174" fontId="37" fillId="4" borderId="4" xfId="11" applyNumberFormat="1" applyFont="1" applyFill="1" applyBorder="1" applyAlignment="1">
      <alignment horizontal="center"/>
    </xf>
    <xf numFmtId="2" fontId="37" fillId="4" borderId="4" xfId="11" applyNumberFormat="1" applyFont="1" applyFill="1" applyBorder="1" applyAlignment="1">
      <alignment horizontal="center"/>
    </xf>
    <xf numFmtId="168" fontId="35" fillId="0" borderId="0" xfId="11" applyFont="1"/>
    <xf numFmtId="2" fontId="33" fillId="0" borderId="4" xfId="11" applyNumberFormat="1" applyFont="1" applyBorder="1" applyAlignment="1">
      <alignment horizontal="center"/>
    </xf>
    <xf numFmtId="2" fontId="33" fillId="0" borderId="0" xfId="11" applyNumberFormat="1" applyFont="1" applyAlignment="1">
      <alignment horizontal="center"/>
    </xf>
    <xf numFmtId="2" fontId="35" fillId="0" borderId="4" xfId="11" applyNumberFormat="1" applyFont="1" applyBorder="1" applyAlignment="1">
      <alignment horizontal="left"/>
    </xf>
    <xf numFmtId="168" fontId="37" fillId="0" borderId="0" xfId="11" applyFont="1"/>
    <xf numFmtId="2" fontId="35" fillId="0" borderId="0" xfId="11" applyNumberFormat="1" applyFont="1" applyAlignment="1">
      <alignment horizontal="left"/>
    </xf>
    <xf numFmtId="168" fontId="53" fillId="0" borderId="0" xfId="11" applyFont="1" applyAlignment="1">
      <alignment vertical="center" textRotation="90"/>
    </xf>
    <xf numFmtId="168" fontId="22" fillId="0" borderId="0" xfId="11" applyFont="1" applyAlignment="1">
      <alignment horizontal="center"/>
    </xf>
    <xf numFmtId="168" fontId="33" fillId="0" borderId="0" xfId="11" applyFont="1" applyAlignment="1">
      <alignment horizontal="center" vertical="center"/>
    </xf>
    <xf numFmtId="175" fontId="37" fillId="4" borderId="4" xfId="11" applyNumberFormat="1" applyFont="1" applyFill="1" applyBorder="1" applyAlignment="1">
      <alignment horizontal="center"/>
    </xf>
    <xf numFmtId="176" fontId="6" fillId="0" borderId="4" xfId="11" applyNumberFormat="1" applyBorder="1" applyAlignment="1">
      <alignment horizontal="left"/>
    </xf>
    <xf numFmtId="176" fontId="22" fillId="0" borderId="4" xfId="11" applyNumberFormat="1" applyFont="1" applyBorder="1" applyAlignment="1">
      <alignment horizontal="center"/>
    </xf>
    <xf numFmtId="176" fontId="22" fillId="0" borderId="0" xfId="11" applyNumberFormat="1" applyFont="1" applyAlignment="1">
      <alignment horizontal="center"/>
    </xf>
    <xf numFmtId="168" fontId="31" fillId="0" borderId="0" xfId="11" applyFont="1"/>
    <xf numFmtId="168" fontId="54" fillId="0" borderId="0" xfId="11" applyFont="1" applyAlignment="1">
      <alignment horizontal="center"/>
    </xf>
    <xf numFmtId="168" fontId="55" fillId="0" borderId="0" xfId="11" applyFont="1" applyAlignment="1">
      <alignment horizontal="left"/>
    </xf>
    <xf numFmtId="2" fontId="22" fillId="0" borderId="4" xfId="11" applyNumberFormat="1" applyFont="1" applyBorder="1" applyAlignment="1">
      <alignment horizontal="center"/>
    </xf>
    <xf numFmtId="168" fontId="56" fillId="0" borderId="0" xfId="10" applyFont="1" applyAlignment="1">
      <alignment horizontal="center"/>
    </xf>
    <xf numFmtId="168" fontId="24" fillId="0" borderId="3" xfId="11" applyFont="1" applyBorder="1"/>
    <xf numFmtId="168" fontId="38" fillId="0" borderId="0" xfId="11" applyFont="1" applyAlignment="1">
      <alignment horizontal="center"/>
    </xf>
    <xf numFmtId="168" fontId="38" fillId="0" borderId="4" xfId="11" applyFont="1" applyBorder="1" applyAlignment="1">
      <alignment horizontal="left"/>
    </xf>
    <xf numFmtId="177" fontId="22" fillId="0" borderId="4" xfId="11" applyNumberFormat="1" applyFont="1" applyBorder="1" applyAlignment="1">
      <alignment horizontal="center"/>
    </xf>
    <xf numFmtId="177" fontId="6" fillId="0" borderId="4" xfId="11" applyNumberFormat="1" applyBorder="1" applyAlignment="1">
      <alignment horizontal="left"/>
    </xf>
    <xf numFmtId="178" fontId="22" fillId="0" borderId="4" xfId="11" applyNumberFormat="1" applyFont="1" applyBorder="1" applyAlignment="1">
      <alignment horizontal="center"/>
    </xf>
    <xf numFmtId="177" fontId="6" fillId="0" borderId="0" xfId="11" applyNumberFormat="1" applyAlignment="1">
      <alignment horizontal="left"/>
    </xf>
    <xf numFmtId="177" fontId="6" fillId="0" borderId="0" xfId="11" applyNumberFormat="1" applyAlignment="1">
      <alignment horizontal="center"/>
    </xf>
    <xf numFmtId="177" fontId="22" fillId="0" borderId="0" xfId="11" applyNumberFormat="1" applyFont="1" applyAlignment="1">
      <alignment horizontal="center"/>
    </xf>
    <xf numFmtId="168" fontId="24" fillId="0" borderId="22" xfId="11" applyFont="1" applyBorder="1"/>
    <xf numFmtId="178" fontId="22" fillId="0" borderId="0" xfId="11" applyNumberFormat="1" applyFont="1" applyAlignment="1">
      <alignment horizontal="center"/>
    </xf>
    <xf numFmtId="168" fontId="24" fillId="0" borderId="0" xfId="11" applyFont="1"/>
    <xf numFmtId="168" fontId="38" fillId="0" borderId="0" xfId="11" applyFont="1" applyAlignment="1">
      <alignment horizontal="left"/>
    </xf>
    <xf numFmtId="178" fontId="57" fillId="0" borderId="4" xfId="11" applyNumberFormat="1" applyFont="1" applyBorder="1" applyAlignment="1">
      <alignment horizontal="center"/>
    </xf>
    <xf numFmtId="179" fontId="33" fillId="6" borderId="4" xfId="11" applyNumberFormat="1" applyFont="1" applyFill="1" applyBorder="1" applyAlignment="1">
      <alignment horizontal="center"/>
    </xf>
    <xf numFmtId="168" fontId="39" fillId="0" borderId="0" xfId="11" applyFont="1"/>
    <xf numFmtId="168" fontId="54" fillId="0" borderId="0" xfId="11" applyFont="1"/>
    <xf numFmtId="168" fontId="58" fillId="0" borderId="0" xfId="11" applyFont="1" applyAlignment="1">
      <alignment horizontal="center"/>
    </xf>
    <xf numFmtId="2" fontId="22" fillId="0" borderId="0" xfId="11" applyNumberFormat="1" applyFont="1" applyAlignment="1">
      <alignment horizontal="center"/>
    </xf>
    <xf numFmtId="168" fontId="59" fillId="0" borderId="0" xfId="10" applyFont="1" applyAlignment="1">
      <alignment horizontal="center"/>
    </xf>
    <xf numFmtId="168" fontId="54" fillId="0" borderId="4" xfId="11" applyFont="1" applyBorder="1"/>
    <xf numFmtId="168" fontId="60" fillId="0" borderId="4" xfId="11" applyFont="1" applyBorder="1" applyAlignment="1">
      <alignment vertical="top"/>
    </xf>
    <xf numFmtId="168" fontId="24" fillId="0" borderId="22" xfId="11" applyFont="1" applyBorder="1" applyAlignment="1">
      <alignment horizontal="left"/>
    </xf>
    <xf numFmtId="168" fontId="6" fillId="0" borderId="4" xfId="10" applyFont="1" applyBorder="1"/>
    <xf numFmtId="168" fontId="35" fillId="0" borderId="4" xfId="10" applyFont="1" applyBorder="1"/>
    <xf numFmtId="168" fontId="35" fillId="0" borderId="0" xfId="11" applyFont="1" applyAlignment="1">
      <alignment horizontal="center"/>
    </xf>
    <xf numFmtId="168" fontId="33" fillId="0" borderId="4" xfId="10" applyFont="1" applyBorder="1"/>
    <xf numFmtId="168" fontId="27" fillId="0" borderId="4" xfId="10" applyFont="1" applyBorder="1"/>
    <xf numFmtId="168" fontId="27" fillId="0" borderId="0" xfId="10" applyFont="1"/>
    <xf numFmtId="178" fontId="57" fillId="0" borderId="0" xfId="11" applyNumberFormat="1" applyFont="1" applyAlignment="1">
      <alignment horizontal="center"/>
    </xf>
    <xf numFmtId="168" fontId="12" fillId="0" borderId="0" xfId="10"/>
    <xf numFmtId="2" fontId="35" fillId="0" borderId="0" xfId="10" applyNumberFormat="1" applyFont="1" applyAlignment="1">
      <alignment horizontal="center"/>
    </xf>
    <xf numFmtId="167" fontId="32" fillId="0" borderId="0" xfId="10" applyNumberFormat="1" applyFont="1" applyAlignment="1">
      <alignment horizontal="center"/>
    </xf>
    <xf numFmtId="180" fontId="22" fillId="0" borderId="4" xfId="11" applyNumberFormat="1" applyFont="1" applyBorder="1" applyAlignment="1">
      <alignment horizontal="center"/>
    </xf>
    <xf numFmtId="168" fontId="22" fillId="0" borderId="0" xfId="11" applyFont="1" applyAlignment="1">
      <alignment wrapText="1"/>
    </xf>
    <xf numFmtId="168" fontId="22" fillId="0" borderId="27" xfId="11" applyFont="1" applyBorder="1"/>
    <xf numFmtId="178" fontId="37" fillId="0" borderId="0" xfId="11" applyNumberFormat="1" applyFont="1" applyAlignment="1">
      <alignment horizontal="center"/>
    </xf>
    <xf numFmtId="168" fontId="24" fillId="0" borderId="4" xfId="11" applyFont="1" applyBorder="1" applyAlignment="1">
      <alignment horizontal="left"/>
    </xf>
    <xf numFmtId="2" fontId="33" fillId="0" borderId="4" xfId="10" applyNumberFormat="1" applyFont="1" applyBorder="1" applyAlignment="1">
      <alignment horizontal="center"/>
    </xf>
    <xf numFmtId="168" fontId="33" fillId="0" borderId="0" xfId="10" applyFont="1"/>
    <xf numFmtId="168" fontId="22" fillId="0" borderId="4" xfId="11" applyFont="1" applyBorder="1" applyAlignment="1">
      <alignment wrapText="1"/>
    </xf>
    <xf numFmtId="167" fontId="22" fillId="0" borderId="0" xfId="11" applyNumberFormat="1" applyFont="1" applyAlignment="1">
      <alignment horizontal="center"/>
    </xf>
    <xf numFmtId="168" fontId="33" fillId="0" borderId="4" xfId="10" applyFont="1" applyBorder="1" applyAlignment="1">
      <alignment horizontal="left"/>
    </xf>
    <xf numFmtId="2" fontId="62" fillId="0" borderId="4" xfId="10" applyNumberFormat="1" applyFont="1" applyBorder="1" applyAlignment="1">
      <alignment horizontal="center"/>
    </xf>
    <xf numFmtId="168" fontId="35" fillId="0" borderId="0" xfId="10" applyFont="1" applyAlignment="1">
      <alignment horizontal="center"/>
    </xf>
    <xf numFmtId="166" fontId="22" fillId="6" borderId="4" xfId="11" applyNumberFormat="1" applyFont="1" applyFill="1" applyBorder="1" applyAlignment="1">
      <alignment horizontal="center"/>
    </xf>
    <xf numFmtId="168" fontId="31" fillId="0" borderId="0" xfId="11" applyFont="1" applyAlignment="1">
      <alignment wrapText="1"/>
    </xf>
    <xf numFmtId="168" fontId="6" fillId="0" borderId="21" xfId="11" applyBorder="1"/>
    <xf numFmtId="165" fontId="6" fillId="0" borderId="0" xfId="11" applyNumberFormat="1" applyAlignment="1">
      <alignment horizontal="center"/>
    </xf>
    <xf numFmtId="168" fontId="12" fillId="0" borderId="0" xfId="10" applyAlignment="1">
      <alignment horizontal="left"/>
    </xf>
    <xf numFmtId="0" fontId="23" fillId="0" borderId="0" xfId="8" applyNumberFormat="1"/>
    <xf numFmtId="0" fontId="0" fillId="0" borderId="0" xfId="0" applyNumberFormat="1"/>
    <xf numFmtId="0" fontId="11" fillId="0" borderId="7" xfId="8" applyNumberFormat="1" applyFont="1" applyBorder="1" applyAlignment="1">
      <alignment horizontal="right"/>
    </xf>
    <xf numFmtId="0" fontId="12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11" fillId="0" borderId="8" xfId="8" applyNumberFormat="1" applyFont="1" applyBorder="1" applyAlignment="1">
      <alignment horizontal="left"/>
    </xf>
    <xf numFmtId="0" fontId="11" fillId="0" borderId="9" xfId="8" applyNumberFormat="1" applyFont="1" applyBorder="1" applyAlignment="1">
      <alignment horizontal="right"/>
    </xf>
    <xf numFmtId="0" fontId="22" fillId="3" borderId="4" xfId="8" applyNumberFormat="1" applyFont="1" applyFill="1" applyBorder="1"/>
    <xf numFmtId="0" fontId="8" fillId="3" borderId="4" xfId="8" applyNumberFormat="1" applyFont="1" applyFill="1" applyBorder="1"/>
    <xf numFmtId="0" fontId="22" fillId="0" borderId="4" xfId="8" applyNumberFormat="1" applyFont="1" applyBorder="1" applyAlignment="1">
      <alignment horizontal="center"/>
    </xf>
    <xf numFmtId="0" fontId="22" fillId="0" borderId="4" xfId="8" applyNumberFormat="1" applyFont="1" applyBorder="1"/>
    <xf numFmtId="0" fontId="8" fillId="0" borderId="22" xfId="8" applyNumberFormat="1" applyFont="1" applyBorder="1" applyAlignment="1">
      <alignment horizontal="center"/>
    </xf>
    <xf numFmtId="0" fontId="8" fillId="0" borderId="22" xfId="8" applyNumberFormat="1" applyFont="1" applyBorder="1"/>
    <xf numFmtId="0" fontId="8" fillId="0" borderId="4" xfId="8" applyNumberFormat="1" applyFont="1" applyBorder="1" applyAlignment="1">
      <alignment horizontal="center"/>
    </xf>
    <xf numFmtId="0" fontId="8" fillId="0" borderId="4" xfId="8" applyNumberFormat="1" applyFont="1" applyBorder="1"/>
    <xf numFmtId="0" fontId="23" fillId="0" borderId="4" xfId="8" applyNumberFormat="1" applyBorder="1"/>
    <xf numFmtId="0" fontId="23" fillId="0" borderId="22" xfId="8" applyNumberFormat="1" applyBorder="1"/>
    <xf numFmtId="0" fontId="0" fillId="0" borderId="4" xfId="0" applyNumberFormat="1" applyBorder="1"/>
    <xf numFmtId="0" fontId="7" fillId="0" borderId="4" xfId="8" applyNumberFormat="1" applyFont="1" applyBorder="1"/>
    <xf numFmtId="0" fontId="0" fillId="0" borderId="3" xfId="0" applyNumberFormat="1" applyBorder="1"/>
    <xf numFmtId="0" fontId="11" fillId="0" borderId="0" xfId="8" applyNumberFormat="1" applyFont="1" applyAlignment="1">
      <alignment horizontal="center"/>
    </xf>
    <xf numFmtId="0" fontId="9" fillId="0" borderId="0" xfId="8" applyNumberFormat="1" applyFont="1"/>
    <xf numFmtId="0" fontId="12" fillId="0" borderId="22" xfId="0" applyNumberFormat="1" applyFont="1" applyBorder="1"/>
    <xf numFmtId="0" fontId="0" fillId="0" borderId="22" xfId="0" applyNumberFormat="1" applyBorder="1"/>
    <xf numFmtId="0" fontId="12" fillId="0" borderId="4" xfId="0" applyNumberFormat="1" applyFont="1" applyBorder="1"/>
    <xf numFmtId="0" fontId="12" fillId="0" borderId="23" xfId="0" applyNumberFormat="1" applyFont="1" applyBorder="1"/>
    <xf numFmtId="0" fontId="12" fillId="0" borderId="22" xfId="0" applyNumberFormat="1" applyFont="1" applyBorder="1" applyAlignment="1">
      <alignment wrapText="1"/>
    </xf>
    <xf numFmtId="0" fontId="12" fillId="0" borderId="0" xfId="0" applyNumberFormat="1" applyFont="1"/>
    <xf numFmtId="0" fontId="26" fillId="0" borderId="0" xfId="0" applyNumberFormat="1" applyFont="1" applyAlignment="1">
      <alignment horizontal="center"/>
    </xf>
    <xf numFmtId="0" fontId="27" fillId="0" borderId="2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27" fillId="0" borderId="4" xfId="0" applyNumberFormat="1" applyFont="1" applyBorder="1" applyAlignment="1">
      <alignment horizontal="center"/>
    </xf>
    <xf numFmtId="0" fontId="12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12" fillId="0" borderId="3" xfId="0" applyNumberFormat="1" applyFont="1" applyBorder="1" applyAlignment="1">
      <alignment horizontal="center"/>
    </xf>
    <xf numFmtId="0" fontId="44" fillId="0" borderId="0" xfId="0" applyNumberFormat="1" applyFont="1"/>
    <xf numFmtId="0" fontId="44" fillId="0" borderId="0" xfId="0" applyNumberFormat="1" applyFont="1" applyAlignment="1">
      <alignment horizontal="center"/>
    </xf>
    <xf numFmtId="0" fontId="42" fillId="0" borderId="0" xfId="0" applyNumberFormat="1" applyFont="1"/>
    <xf numFmtId="0" fontId="27" fillId="0" borderId="0" xfId="0" applyNumberFormat="1" applyFont="1" applyAlignment="1">
      <alignment vertical="center" wrapText="1"/>
    </xf>
    <xf numFmtId="0" fontId="47" fillId="0" borderId="4" xfId="0" applyNumberFormat="1" applyFont="1" applyBorder="1" applyAlignment="1">
      <alignment horizontal="center" wrapText="1"/>
    </xf>
    <xf numFmtId="0" fontId="47" fillId="0" borderId="4" xfId="0" applyNumberFormat="1" applyFont="1" applyBorder="1" applyAlignment="1">
      <alignment horizontal="center"/>
    </xf>
    <xf numFmtId="0" fontId="47" fillId="0" borderId="2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48" fillId="0" borderId="4" xfId="0" applyNumberFormat="1" applyFont="1" applyBorder="1" applyAlignment="1">
      <alignment horizontal="center"/>
    </xf>
    <xf numFmtId="0" fontId="48" fillId="0" borderId="2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vertical="center" wrapText="1"/>
    </xf>
    <xf numFmtId="0" fontId="47" fillId="0" borderId="23" xfId="0" applyNumberFormat="1" applyFont="1" applyBorder="1" applyAlignment="1">
      <alignment horizontal="center"/>
    </xf>
    <xf numFmtId="0" fontId="48" fillId="0" borderId="4" xfId="0" applyNumberFormat="1" applyFont="1" applyBorder="1"/>
    <xf numFmtId="0" fontId="48" fillId="0" borderId="2" xfId="0" applyNumberFormat="1" applyFont="1" applyBorder="1"/>
    <xf numFmtId="0" fontId="27" fillId="0" borderId="0" xfId="0" applyNumberFormat="1" applyFont="1"/>
    <xf numFmtId="0" fontId="15" fillId="0" borderId="0" xfId="0" applyNumberFormat="1" applyFont="1"/>
    <xf numFmtId="0" fontId="17" fillId="0" borderId="0" xfId="0" applyNumberFormat="1" applyFont="1"/>
    <xf numFmtId="0" fontId="15" fillId="2" borderId="0" xfId="0" applyNumberFormat="1" applyFont="1" applyFill="1"/>
    <xf numFmtId="0" fontId="17" fillId="2" borderId="0" xfId="0" applyNumberFormat="1" applyFont="1" applyFill="1"/>
    <xf numFmtId="0" fontId="15" fillId="2" borderId="2" xfId="0" applyNumberFormat="1" applyFont="1" applyFill="1" applyBorder="1" applyAlignment="1">
      <alignment horizontal="left"/>
    </xf>
    <xf numFmtId="0" fontId="15" fillId="2" borderId="3" xfId="0" applyNumberFormat="1" applyFont="1" applyFill="1" applyBorder="1" applyAlignment="1">
      <alignment horizontal="left"/>
    </xf>
    <xf numFmtId="0" fontId="18" fillId="2" borderId="0" xfId="0" applyNumberFormat="1" applyFont="1" applyFill="1"/>
    <xf numFmtId="0" fontId="19" fillId="2" borderId="0" xfId="0" applyNumberFormat="1" applyFont="1" applyFill="1"/>
    <xf numFmtId="0" fontId="15" fillId="2" borderId="0" xfId="0" applyNumberFormat="1" applyFont="1" applyFill="1" applyAlignment="1">
      <alignment horizontal="left"/>
    </xf>
    <xf numFmtId="0" fontId="15" fillId="2" borderId="4" xfId="0" applyNumberFormat="1" applyFont="1" applyFill="1" applyBorder="1" applyAlignment="1">
      <alignment horizontal="center"/>
    </xf>
    <xf numFmtId="0" fontId="15" fillId="2" borderId="0" xfId="0" quotePrefix="1" applyNumberFormat="1" applyFont="1" applyFill="1" applyAlignment="1">
      <alignment horizontal="center"/>
    </xf>
    <xf numFmtId="0" fontId="15" fillId="0" borderId="0" xfId="0" applyNumberFormat="1" applyFont="1" applyAlignment="1">
      <alignment horizontal="right"/>
    </xf>
    <xf numFmtId="0" fontId="15" fillId="2" borderId="0" xfId="0" applyNumberFormat="1" applyFont="1" applyFill="1" applyAlignment="1">
      <alignment horizontal="center"/>
    </xf>
    <xf numFmtId="0" fontId="20" fillId="2" borderId="0" xfId="0" applyNumberFormat="1" applyFont="1" applyFill="1" applyAlignment="1">
      <alignment horizontal="center"/>
    </xf>
    <xf numFmtId="0" fontId="21" fillId="2" borderId="0" xfId="0" applyNumberFormat="1" applyFont="1" applyFill="1"/>
    <xf numFmtId="0" fontId="13" fillId="0" borderId="0" xfId="0" applyNumberFormat="1" applyFont="1"/>
    <xf numFmtId="0" fontId="26" fillId="0" borderId="0" xfId="0" applyNumberFormat="1" applyFont="1"/>
    <xf numFmtId="0" fontId="27" fillId="0" borderId="0" xfId="0" applyNumberFormat="1" applyFont="1" applyAlignment="1">
      <alignment horizontal="center"/>
    </xf>
    <xf numFmtId="0" fontId="28" fillId="0" borderId="0" xfId="0" applyNumberFormat="1" applyFont="1"/>
    <xf numFmtId="0" fontId="29" fillId="0" borderId="0" xfId="0" applyNumberFormat="1" applyFont="1"/>
    <xf numFmtId="0" fontId="30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5" fillId="0" borderId="19" xfId="0" applyNumberFormat="1" applyFont="1" applyBorder="1"/>
    <xf numFmtId="0" fontId="12" fillId="0" borderId="20" xfId="0" applyNumberFormat="1" applyFont="1" applyBorder="1"/>
    <xf numFmtId="0" fontId="40" fillId="0" borderId="0" xfId="0" applyNumberFormat="1" applyFont="1"/>
    <xf numFmtId="0" fontId="45" fillId="0" borderId="0" xfId="0" applyNumberFormat="1" applyFont="1"/>
    <xf numFmtId="0" fontId="49" fillId="0" borderId="0" xfId="0" applyNumberFormat="1" applyFont="1"/>
    <xf numFmtId="0" fontId="27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7" fillId="4" borderId="4" xfId="11" applyNumberFormat="1" applyFont="1" applyFill="1" applyBorder="1" applyAlignment="1">
      <alignment horizontal="center"/>
    </xf>
    <xf numFmtId="0" fontId="26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8" fillId="0" borderId="4" xfId="0" applyNumberFormat="1" applyFont="1" applyBorder="1" applyAlignment="1">
      <alignment horizontal="center"/>
    </xf>
    <xf numFmtId="2" fontId="48" fillId="0" borderId="2" xfId="0" applyNumberFormat="1" applyFont="1" applyBorder="1" applyAlignment="1">
      <alignment horizontal="center"/>
    </xf>
    <xf numFmtId="165" fontId="48" fillId="0" borderId="4" xfId="0" applyNumberFormat="1" applyFont="1" applyBorder="1" applyAlignment="1">
      <alignment horizontal="center" vertical="center"/>
    </xf>
    <xf numFmtId="165" fontId="47" fillId="0" borderId="4" xfId="0" applyNumberFormat="1" applyFont="1" applyBorder="1" applyAlignment="1">
      <alignment horizontal="center" vertical="center"/>
    </xf>
    <xf numFmtId="0" fontId="22" fillId="0" borderId="4" xfId="11" applyNumberFormat="1" applyFont="1" applyBorder="1" applyAlignment="1">
      <alignment horizontal="center"/>
    </xf>
    <xf numFmtId="0" fontId="6" fillId="0" borderId="4" xfId="11" applyNumberFormat="1" applyBorder="1" applyAlignment="1">
      <alignment horizontal="center"/>
    </xf>
    <xf numFmtId="2" fontId="33" fillId="5" borderId="11" xfId="10" applyNumberFormat="1" applyFont="1" applyFill="1" applyBorder="1"/>
    <xf numFmtId="2" fontId="33" fillId="5" borderId="0" xfId="10" applyNumberFormat="1" applyFont="1" applyFill="1"/>
    <xf numFmtId="2" fontId="22" fillId="5" borderId="0" xfId="11" applyNumberFormat="1" applyFont="1" applyFill="1"/>
    <xf numFmtId="2" fontId="22" fillId="5" borderId="14" xfId="11" applyNumberFormat="1" applyFont="1" applyFill="1" applyBorder="1"/>
    <xf numFmtId="168" fontId="5" fillId="0" borderId="4" xfId="11" applyFont="1" applyBorder="1"/>
    <xf numFmtId="168" fontId="4" fillId="0" borderId="4" xfId="11" applyFont="1" applyBorder="1"/>
    <xf numFmtId="168" fontId="3" fillId="0" borderId="4" xfId="11" applyFont="1" applyBorder="1"/>
    <xf numFmtId="168" fontId="2" fillId="0" borderId="4" xfId="11" applyFont="1" applyBorder="1"/>
    <xf numFmtId="167" fontId="22" fillId="0" borderId="4" xfId="11" applyNumberFormat="1" applyFont="1" applyBorder="1" applyAlignment="1">
      <alignment horizontal="center"/>
    </xf>
    <xf numFmtId="168" fontId="33" fillId="5" borderId="11" xfId="10" applyFont="1" applyFill="1" applyBorder="1" applyAlignment="1">
      <alignment horizontal="right"/>
    </xf>
    <xf numFmtId="168" fontId="33" fillId="5" borderId="0" xfId="10" applyFont="1" applyFill="1" applyAlignment="1">
      <alignment horizontal="right"/>
    </xf>
    <xf numFmtId="168" fontId="22" fillId="5" borderId="0" xfId="11" applyFont="1" applyFill="1" applyAlignment="1">
      <alignment horizontal="right"/>
    </xf>
    <xf numFmtId="168" fontId="22" fillId="5" borderId="14" xfId="11" applyFont="1" applyFill="1" applyBorder="1" applyAlignment="1">
      <alignment horizontal="right"/>
    </xf>
    <xf numFmtId="168" fontId="22" fillId="0" borderId="4" xfId="11" applyFont="1" applyBorder="1" applyAlignment="1">
      <alignment horizontal="center" wrapText="1"/>
    </xf>
    <xf numFmtId="2" fontId="33" fillId="4" borderId="4" xfId="11" applyNumberFormat="1" applyFont="1" applyFill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7" fillId="0" borderId="22" xfId="0" applyNumberFormat="1" applyFont="1" applyBorder="1" applyAlignment="1">
      <alignment horizontal="center" vertical="center" wrapText="1"/>
    </xf>
    <xf numFmtId="0" fontId="47" fillId="0" borderId="23" xfId="0" applyNumberFormat="1" applyFont="1" applyBorder="1" applyAlignment="1">
      <alignment horizontal="center" vertical="center" wrapText="1"/>
    </xf>
    <xf numFmtId="0" fontId="48" fillId="0" borderId="2" xfId="0" applyNumberFormat="1" applyFont="1" applyBorder="1" applyAlignment="1">
      <alignment horizontal="center"/>
    </xf>
    <xf numFmtId="0" fontId="48" fillId="0" borderId="21" xfId="0" applyNumberFormat="1" applyFont="1" applyBorder="1" applyAlignment="1">
      <alignment horizontal="center"/>
    </xf>
    <xf numFmtId="0" fontId="48" fillId="0" borderId="3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horizontal="center"/>
    </xf>
    <xf numFmtId="0" fontId="41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 vertical="center" wrapText="1"/>
    </xf>
    <xf numFmtId="0" fontId="41" fillId="0" borderId="2" xfId="0" applyNumberFormat="1" applyFont="1" applyBorder="1" applyAlignment="1">
      <alignment horizontal="center"/>
    </xf>
    <xf numFmtId="0" fontId="41" fillId="0" borderId="21" xfId="0" applyNumberFormat="1" applyFont="1" applyBorder="1" applyAlignment="1">
      <alignment horizontal="center"/>
    </xf>
    <xf numFmtId="0" fontId="41" fillId="0" borderId="3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left"/>
    </xf>
    <xf numFmtId="0" fontId="24" fillId="3" borderId="5" xfId="8" applyNumberFormat="1" applyFont="1" applyFill="1" applyBorder="1" applyAlignment="1">
      <alignment horizontal="center"/>
    </xf>
    <xf numFmtId="0" fontId="24" fillId="3" borderId="6" xfId="8" applyNumberFormat="1" applyFont="1" applyFill="1" applyBorder="1" applyAlignment="1">
      <alignment horizontal="center"/>
    </xf>
    <xf numFmtId="0" fontId="11" fillId="0" borderId="7" xfId="8" applyNumberFormat="1" applyFont="1" applyBorder="1" applyAlignment="1">
      <alignment horizontal="center"/>
    </xf>
    <xf numFmtId="0" fontId="11" fillId="0" borderId="8" xfId="8" applyNumberFormat="1" applyFont="1" applyBorder="1" applyAlignment="1">
      <alignment horizontal="center"/>
    </xf>
    <xf numFmtId="0" fontId="25" fillId="0" borderId="10" xfId="8" applyNumberFormat="1" applyFont="1" applyBorder="1" applyAlignment="1">
      <alignment horizontal="left" vertical="top" wrapText="1"/>
    </xf>
    <xf numFmtId="0" fontId="25" fillId="0" borderId="11" xfId="8" applyNumberFormat="1" applyFont="1" applyBorder="1" applyAlignment="1">
      <alignment horizontal="left" vertical="top" wrapText="1"/>
    </xf>
    <xf numFmtId="0" fontId="25" fillId="0" borderId="12" xfId="8" applyNumberFormat="1" applyFont="1" applyBorder="1" applyAlignment="1">
      <alignment horizontal="left" vertical="top" wrapText="1"/>
    </xf>
    <xf numFmtId="0" fontId="25" fillId="0" borderId="13" xfId="8" applyNumberFormat="1" applyFont="1" applyBorder="1" applyAlignment="1">
      <alignment horizontal="left" vertical="top" wrapText="1"/>
    </xf>
    <xf numFmtId="0" fontId="25" fillId="0" borderId="14" xfId="8" applyNumberFormat="1" applyFont="1" applyBorder="1" applyAlignment="1">
      <alignment horizontal="left" vertical="top" wrapText="1"/>
    </xf>
    <xf numFmtId="0" fontId="25" fillId="0" borderId="15" xfId="8" applyNumberFormat="1" applyFont="1" applyBorder="1" applyAlignment="1">
      <alignment horizontal="left" vertical="top" wrapText="1"/>
    </xf>
    <xf numFmtId="0" fontId="12" fillId="0" borderId="4" xfId="0" applyNumberFormat="1" applyFont="1" applyBorder="1"/>
    <xf numFmtId="0" fontId="27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5" fillId="2" borderId="2" xfId="0" quotePrefix="1" applyNumberFormat="1" applyFont="1" applyFill="1" applyBorder="1" applyAlignment="1">
      <alignment horizontal="center"/>
    </xf>
    <xf numFmtId="0" fontId="15" fillId="2" borderId="3" xfId="0" quotePrefix="1" applyNumberFormat="1" applyFont="1" applyFill="1" applyBorder="1" applyAlignment="1">
      <alignment horizontal="center"/>
    </xf>
    <xf numFmtId="168" fontId="33" fillId="0" borderId="25" xfId="11" applyFont="1" applyBorder="1" applyAlignment="1">
      <alignment horizontal="center" vertical="center"/>
    </xf>
    <xf numFmtId="168" fontId="33" fillId="0" borderId="0" xfId="11" applyFont="1" applyAlignment="1">
      <alignment horizontal="center" vertical="center"/>
    </xf>
    <xf numFmtId="168" fontId="33" fillId="0" borderId="1" xfId="11" applyFont="1" applyBorder="1" applyAlignment="1">
      <alignment horizontal="center" wrapText="1"/>
    </xf>
    <xf numFmtId="168" fontId="53" fillId="0" borderId="0" xfId="11" applyFont="1" applyAlignment="1">
      <alignment horizontal="center" vertical="center" textRotation="90"/>
    </xf>
    <xf numFmtId="168" fontId="53" fillId="0" borderId="26" xfId="11" applyFont="1" applyBorder="1" applyAlignment="1">
      <alignment horizontal="center" vertical="center" textRotation="90"/>
    </xf>
    <xf numFmtId="168" fontId="53" fillId="0" borderId="22" xfId="11" applyFont="1" applyBorder="1" applyAlignment="1">
      <alignment horizontal="center" vertical="center" textRotation="90"/>
    </xf>
    <xf numFmtId="168" fontId="53" fillId="0" borderId="27" xfId="11" applyFont="1" applyBorder="1" applyAlignment="1">
      <alignment horizontal="center" vertical="center" textRotation="90"/>
    </xf>
    <xf numFmtId="168" fontId="53" fillId="0" borderId="23" xfId="11" applyFont="1" applyBorder="1" applyAlignment="1">
      <alignment horizontal="center" vertical="center" textRotation="90"/>
    </xf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Calculations'!$G$83:$W$83</c:f>
              <c:numCache>
                <c:formatCode>0.00\ ""</c:formatCode>
                <c:ptCount val="17"/>
                <c:pt idx="0">
                  <c:v>1.699115529555514E-2</c:v>
                </c:pt>
                <c:pt idx="3">
                  <c:v>1.6099719105815292E-2</c:v>
                </c:pt>
                <c:pt idx="4">
                  <c:v>3.245021233923992E-2</c:v>
                </c:pt>
                <c:pt idx="5">
                  <c:v>3.2434645300247415E-2</c:v>
                </c:pt>
                <c:pt idx="6">
                  <c:v>1.5661464313777658E-4</c:v>
                </c:pt>
                <c:pt idx="7">
                  <c:v>2.008072757562945E-2</c:v>
                </c:pt>
                <c:pt idx="8">
                  <c:v>2.3381174904932075E-2</c:v>
                </c:pt>
                <c:pt idx="9">
                  <c:v>0.15381519509323657</c:v>
                </c:pt>
                <c:pt idx="10">
                  <c:v>2.0218171031966038E-2</c:v>
                </c:pt>
                <c:pt idx="11">
                  <c:v>4.2965013756654166E-3</c:v>
                </c:pt>
                <c:pt idx="12">
                  <c:v>1.2417850951512441E-3</c:v>
                </c:pt>
                <c:pt idx="13">
                  <c:v>1.8909559230810191E-3</c:v>
                </c:pt>
                <c:pt idx="14">
                  <c:v>4.2590382126138492E-2</c:v>
                </c:pt>
                <c:pt idx="15">
                  <c:v>2.1030745165332072E-3</c:v>
                </c:pt>
                <c:pt idx="16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Calculations'!$G$95:$W$95</c:f>
              <c:numCache>
                <c:formatCode>0.00\ ""</c:formatCode>
                <c:ptCount val="17"/>
                <c:pt idx="0">
                  <c:v>1.699115529555514E-2</c:v>
                </c:pt>
                <c:pt idx="3">
                  <c:v>1.5441439192238199E-2</c:v>
                </c:pt>
                <c:pt idx="4">
                  <c:v>3.1123398943687111E-2</c:v>
                </c:pt>
                <c:pt idx="5">
                  <c:v>3.2434645300247415E-2</c:v>
                </c:pt>
                <c:pt idx="6">
                  <c:v>1.5651796681247739E-4</c:v>
                </c:pt>
                <c:pt idx="7">
                  <c:v>2.0068331985329261E-2</c:v>
                </c:pt>
                <c:pt idx="8">
                  <c:v>2.3366741988407165E-2</c:v>
                </c:pt>
                <c:pt idx="9">
                  <c:v>0.15372024683336211</c:v>
                </c:pt>
                <c:pt idx="10">
                  <c:v>2.0218171031966038E-2</c:v>
                </c:pt>
                <c:pt idx="11">
                  <c:v>4.2965013756654166E-3</c:v>
                </c:pt>
                <c:pt idx="12">
                  <c:v>1.2417850951512441E-3</c:v>
                </c:pt>
                <c:pt idx="13">
                  <c:v>1.8909559230810191E-3</c:v>
                </c:pt>
                <c:pt idx="14">
                  <c:v>2.8579208522573802E-2</c:v>
                </c:pt>
                <c:pt idx="15">
                  <c:v>1.4112154469172176E-3</c:v>
                </c:pt>
                <c:pt idx="16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Calculations'!$G$124:$W$124</c:f>
              <c:numCache>
                <c:formatCode>0.00\ ""</c:formatCode>
                <c:ptCount val="17"/>
                <c:pt idx="0">
                  <c:v>1.4699579588298208E-2</c:v>
                </c:pt>
                <c:pt idx="3">
                  <c:v>1.1734155137288095E-2</c:v>
                </c:pt>
                <c:pt idx="4">
                  <c:v>2.3651085048374768E-2</c:v>
                </c:pt>
                <c:pt idx="5">
                  <c:v>2.7142253228840112E-2</c:v>
                </c:pt>
                <c:pt idx="6">
                  <c:v>1.2593030002697232E-4</c:v>
                </c:pt>
                <c:pt idx="7">
                  <c:v>1.6146459856466355E-2</c:v>
                </c:pt>
                <c:pt idx="8">
                  <c:v>1.8800275068602462E-2</c:v>
                </c:pt>
                <c:pt idx="9">
                  <c:v>0.12367932703303132</c:v>
                </c:pt>
                <c:pt idx="10">
                  <c:v>1.7491371778113093E-2</c:v>
                </c:pt>
                <c:pt idx="11">
                  <c:v>4.0024784352048507E-3</c:v>
                </c:pt>
                <c:pt idx="12">
                  <c:v>1.1354258318618123E-3</c:v>
                </c:pt>
                <c:pt idx="13">
                  <c:v>1.728909463143328E-3</c:v>
                </c:pt>
                <c:pt idx="14">
                  <c:v>2.564627872693467E-2</c:v>
                </c:pt>
                <c:pt idx="15">
                  <c:v>1.2663900284994741E-3</c:v>
                </c:pt>
                <c:pt idx="16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Calculations'!$G$136:$W$136</c:f>
              <c:numCache>
                <c:formatCode>0.00\ ""</c:formatCode>
                <c:ptCount val="17"/>
                <c:pt idx="0">
                  <c:v>1.4699579588298208E-2</c:v>
                </c:pt>
                <c:pt idx="3">
                  <c:v>1.1734155137288095E-2</c:v>
                </c:pt>
                <c:pt idx="4">
                  <c:v>2.3651085048374768E-2</c:v>
                </c:pt>
                <c:pt idx="5">
                  <c:v>2.7142253228840112E-2</c:v>
                </c:pt>
                <c:pt idx="6">
                  <c:v>1.2593030002697232E-4</c:v>
                </c:pt>
                <c:pt idx="7">
                  <c:v>1.6146459856466355E-2</c:v>
                </c:pt>
                <c:pt idx="8">
                  <c:v>1.8800275068602462E-2</c:v>
                </c:pt>
                <c:pt idx="9">
                  <c:v>0.12367932703303132</c:v>
                </c:pt>
                <c:pt idx="10">
                  <c:v>1.7491371778113093E-2</c:v>
                </c:pt>
                <c:pt idx="11">
                  <c:v>4.0024784352048507E-3</c:v>
                </c:pt>
                <c:pt idx="12">
                  <c:v>1.1354258318618123E-3</c:v>
                </c:pt>
                <c:pt idx="13">
                  <c:v>1.728909463143328E-3</c:v>
                </c:pt>
                <c:pt idx="14">
                  <c:v>2.1603850976510849E-2</c:v>
                </c:pt>
                <c:pt idx="15">
                  <c:v>1.0667786053930948E-3</c:v>
                </c:pt>
                <c:pt idx="16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Calculations'!$G$185:$W$185</c:f>
              <c:numCache>
                <c:formatCode>0.000</c:formatCode>
                <c:ptCount val="17"/>
                <c:pt idx="0">
                  <c:v>1.8107633458967997E-2</c:v>
                </c:pt>
                <c:pt idx="3">
                  <c:v>1.5269867219961788E-2</c:v>
                </c:pt>
                <c:pt idx="4">
                  <c:v>3.0777582541845622E-2</c:v>
                </c:pt>
                <c:pt idx="5">
                  <c:v>3.4217303009527654E-2</c:v>
                </c:pt>
                <c:pt idx="6">
                  <c:v>1.6184337069858912E-4</c:v>
                </c:pt>
                <c:pt idx="7">
                  <c:v>2.0751141603412886E-2</c:v>
                </c:pt>
                <c:pt idx="8">
                  <c:v>2.4161777479380038E-2</c:v>
                </c:pt>
                <c:pt idx="9">
                  <c:v>0.15895046044098726</c:v>
                </c:pt>
                <c:pt idx="10">
                  <c:v>2.1546694376534694E-2</c:v>
                </c:pt>
                <c:pt idx="11">
                  <c:v>4.527944336143788E-3</c:v>
                </c:pt>
                <c:pt idx="12">
                  <c:v>1.3201735786127823E-3</c:v>
                </c:pt>
                <c:pt idx="13">
                  <c:v>2.0103570168113517E-3</c:v>
                </c:pt>
                <c:pt idx="14">
                  <c:v>2.5992504537811715E-2</c:v>
                </c:pt>
                <c:pt idx="15">
                  <c:v>1.2834863456366401E-3</c:v>
                </c:pt>
                <c:pt idx="16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Calculations'!$G$84:$W$84</c:f>
              <c:numCache>
                <c:formatCode>0.00\ ""</c:formatCode>
                <c:ptCount val="17"/>
                <c:pt idx="0">
                  <c:v>4.2359753297585949E-2</c:v>
                </c:pt>
                <c:pt idx="3">
                  <c:v>0.30628733962055754</c:v>
                </c:pt>
                <c:pt idx="4">
                  <c:v>0.47593761652898992</c:v>
                </c:pt>
                <c:pt idx="5">
                  <c:v>0.36340130723882308</c:v>
                </c:pt>
                <c:pt idx="6">
                  <c:v>0.57544172139099381</c:v>
                </c:pt>
                <c:pt idx="7">
                  <c:v>0.6803194857493482</c:v>
                </c:pt>
                <c:pt idx="8">
                  <c:v>0.77322828804313393</c:v>
                </c:pt>
                <c:pt idx="9">
                  <c:v>0.42373782610257743</c:v>
                </c:pt>
                <c:pt idx="10">
                  <c:v>0.28993202849780103</c:v>
                </c:pt>
                <c:pt idx="11">
                  <c:v>5.378098586702118E-2</c:v>
                </c:pt>
                <c:pt idx="12">
                  <c:v>1.4625203903605344E-3</c:v>
                </c:pt>
                <c:pt idx="13">
                  <c:v>1.2129934520351111E-2</c:v>
                </c:pt>
                <c:pt idx="14">
                  <c:v>1.2710574769049823</c:v>
                </c:pt>
                <c:pt idx="15">
                  <c:v>2.0517011431038719</c:v>
                </c:pt>
                <c:pt idx="16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Calculations'!$G$96:$W$96</c:f>
              <c:numCache>
                <c:formatCode>0.00\ ""</c:formatCode>
                <c:ptCount val="17"/>
                <c:pt idx="0">
                  <c:v>3.4147190357533802E-2</c:v>
                </c:pt>
                <c:pt idx="3">
                  <c:v>0.18511859639727254</c:v>
                </c:pt>
                <c:pt idx="4">
                  <c:v>0.28639307884665022</c:v>
                </c:pt>
                <c:pt idx="5">
                  <c:v>0.29849329574839084</c:v>
                </c:pt>
                <c:pt idx="6">
                  <c:v>0.43392713976859215</c:v>
                </c:pt>
                <c:pt idx="7">
                  <c:v>0.49541827756976464</c:v>
                </c:pt>
                <c:pt idx="8">
                  <c:v>0.54442968925515201</c:v>
                </c:pt>
                <c:pt idx="9">
                  <c:v>0.30928635411439548</c:v>
                </c:pt>
                <c:pt idx="10">
                  <c:v>0.24507006475831425</c:v>
                </c:pt>
                <c:pt idx="11">
                  <c:v>5.0846932093862388E-2</c:v>
                </c:pt>
                <c:pt idx="12">
                  <c:v>1.2993104740350414E-3</c:v>
                </c:pt>
                <c:pt idx="13">
                  <c:v>1.2129934520351111E-2</c:v>
                </c:pt>
                <c:pt idx="14">
                  <c:v>0.71493971381350219</c:v>
                </c:pt>
                <c:pt idx="15">
                  <c:v>0.81207119123293603</c:v>
                </c:pt>
                <c:pt idx="16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Calculations'!$G$125:$W$125</c:f>
              <c:numCache>
                <c:formatCode>0.00\ ""</c:formatCode>
                <c:ptCount val="17"/>
                <c:pt idx="0">
                  <c:v>4.0728065834562108E-2</c:v>
                </c:pt>
                <c:pt idx="3">
                  <c:v>0.29280306466127204</c:v>
                </c:pt>
                <c:pt idx="4">
                  <c:v>0.45672064435342763</c:v>
                </c:pt>
                <c:pt idx="5">
                  <c:v>0.32103245304206074</c:v>
                </c:pt>
                <c:pt idx="6">
                  <c:v>0.51967713729064269</c:v>
                </c:pt>
                <c:pt idx="7">
                  <c:v>0.63774745716925274</c:v>
                </c:pt>
                <c:pt idx="8">
                  <c:v>0.74784951263153576</c:v>
                </c:pt>
                <c:pt idx="9">
                  <c:v>0.3962946944401684</c:v>
                </c:pt>
                <c:pt idx="10">
                  <c:v>0.2650077236968405</c:v>
                </c:pt>
                <c:pt idx="11">
                  <c:v>5.0971531058485613E-2</c:v>
                </c:pt>
                <c:pt idx="12">
                  <c:v>1.4234853373686063E-3</c:v>
                </c:pt>
                <c:pt idx="13">
                  <c:v>1.1985698801489695E-2</c:v>
                </c:pt>
                <c:pt idx="14">
                  <c:v>0.74811788490674713</c:v>
                </c:pt>
                <c:pt idx="15">
                  <c:v>1.8234851246939641</c:v>
                </c:pt>
                <c:pt idx="16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Calculations'!$G$137:$W$137</c:f>
              <c:numCache>
                <c:formatCode>0.00\ ""</c:formatCode>
                <c:ptCount val="17"/>
                <c:pt idx="0">
                  <c:v>3.3389409031638902E-2</c:v>
                </c:pt>
                <c:pt idx="3">
                  <c:v>0.1808450244163059</c:v>
                </c:pt>
                <c:pt idx="4">
                  <c:v>0.28033975145599488</c:v>
                </c:pt>
                <c:pt idx="5">
                  <c:v>0.27753156499119108</c:v>
                </c:pt>
                <c:pt idx="6">
                  <c:v>0.41007799336323314</c:v>
                </c:pt>
                <c:pt idx="7">
                  <c:v>0.47829867305574503</c:v>
                </c:pt>
                <c:pt idx="8">
                  <c:v>0.53476894370732275</c:v>
                </c:pt>
                <c:pt idx="9">
                  <c:v>0.29820714433416912</c:v>
                </c:pt>
                <c:pt idx="10">
                  <c:v>0.23223385714964531</c:v>
                </c:pt>
                <c:pt idx="11">
                  <c:v>4.8958226701815474E-2</c:v>
                </c:pt>
                <c:pt idx="12">
                  <c:v>1.277572112068182E-3</c:v>
                </c:pt>
                <c:pt idx="13">
                  <c:v>1.1985698801489695E-2</c:v>
                </c:pt>
                <c:pt idx="14">
                  <c:v>0.54154342421501867</c:v>
                </c:pt>
                <c:pt idx="15">
                  <c:v>0.76525932077420211</c:v>
                </c:pt>
                <c:pt idx="16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Calculations'!$G$186:$W$186</c:f>
              <c:numCache>
                <c:formatCode>0.000</c:formatCode>
                <c:ptCount val="17"/>
                <c:pt idx="0">
                  <c:v>4.1231171575683942E-2</c:v>
                </c:pt>
                <c:pt idx="3">
                  <c:v>0.24248714969780724</c:v>
                </c:pt>
                <c:pt idx="4">
                  <c:v>0.37981986508341437</c:v>
                </c:pt>
                <c:pt idx="5">
                  <c:v>0.32715747809703433</c:v>
                </c:pt>
                <c:pt idx="6">
                  <c:v>0.51036557232925595</c:v>
                </c:pt>
                <c:pt idx="7">
                  <c:v>0.61773274103742104</c:v>
                </c:pt>
                <c:pt idx="8">
                  <c:v>0.74166716941137056</c:v>
                </c:pt>
                <c:pt idx="9">
                  <c:v>0.38385141791301186</c:v>
                </c:pt>
                <c:pt idx="10">
                  <c:v>0.27255761706780379</c:v>
                </c:pt>
                <c:pt idx="11">
                  <c:v>5.6207949082137061E-2</c:v>
                </c:pt>
                <c:pt idx="12">
                  <c:v>1.5405666249598423E-3</c:v>
                </c:pt>
                <c:pt idx="13">
                  <c:v>1.0387111774093486E-2</c:v>
                </c:pt>
                <c:pt idx="14">
                  <c:v>0.69537306980703251</c:v>
                </c:pt>
                <c:pt idx="15">
                  <c:v>0.8741223090197433</c:v>
                </c:pt>
                <c:pt idx="16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Calculations'!$G$85:$W$85</c:f>
              <c:numCache>
                <c:formatCode>0.00\ ""</c:formatCode>
                <c:ptCount val="17"/>
                <c:pt idx="0">
                  <c:v>3.6599143570179619E-2</c:v>
                </c:pt>
                <c:pt idx="3">
                  <c:v>6.2641986971076105E-2</c:v>
                </c:pt>
                <c:pt idx="4">
                  <c:v>0.13235354490042767</c:v>
                </c:pt>
                <c:pt idx="5">
                  <c:v>3.8487891282143701E-2</c:v>
                </c:pt>
                <c:pt idx="6">
                  <c:v>4.357567380169583E-2</c:v>
                </c:pt>
                <c:pt idx="7">
                  <c:v>2.9442624308463273E-2</c:v>
                </c:pt>
                <c:pt idx="8">
                  <c:v>9.3253304019009081E-3</c:v>
                </c:pt>
                <c:pt idx="9">
                  <c:v>3.5339509100412052E-2</c:v>
                </c:pt>
                <c:pt idx="10">
                  <c:v>6.4725880929358048E-2</c:v>
                </c:pt>
                <c:pt idx="11">
                  <c:v>8.6269416044522599E-3</c:v>
                </c:pt>
                <c:pt idx="12">
                  <c:v>6.2050780400761023E-4</c:v>
                </c:pt>
                <c:pt idx="13">
                  <c:v>2.1375464691323388E-2</c:v>
                </c:pt>
                <c:pt idx="14">
                  <c:v>9.8710224912566258E-3</c:v>
                </c:pt>
                <c:pt idx="15">
                  <c:v>3.7553731562886494E-2</c:v>
                </c:pt>
                <c:pt idx="16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Calculations'!$G$97:$W$97</c:f>
              <c:numCache>
                <c:formatCode>0.00\ ""</c:formatCode>
                <c:ptCount val="17"/>
                <c:pt idx="0">
                  <c:v>3.6599143570179619E-2</c:v>
                </c:pt>
                <c:pt idx="3">
                  <c:v>6.2641986971076105E-2</c:v>
                </c:pt>
                <c:pt idx="4">
                  <c:v>0.13235354490042767</c:v>
                </c:pt>
                <c:pt idx="5">
                  <c:v>3.8487891282143701E-2</c:v>
                </c:pt>
                <c:pt idx="6">
                  <c:v>4.357567380169583E-2</c:v>
                </c:pt>
                <c:pt idx="7">
                  <c:v>2.9442624308463273E-2</c:v>
                </c:pt>
                <c:pt idx="8">
                  <c:v>9.3253304019009081E-3</c:v>
                </c:pt>
                <c:pt idx="9">
                  <c:v>3.5339509100412052E-2</c:v>
                </c:pt>
                <c:pt idx="10">
                  <c:v>6.4725880929358048E-2</c:v>
                </c:pt>
                <c:pt idx="11">
                  <c:v>8.6269416044522599E-3</c:v>
                </c:pt>
                <c:pt idx="12">
                  <c:v>6.2050780400761023E-4</c:v>
                </c:pt>
                <c:pt idx="13">
                  <c:v>2.1375464691323388E-2</c:v>
                </c:pt>
                <c:pt idx="14">
                  <c:v>9.7735343410316929E-3</c:v>
                </c:pt>
                <c:pt idx="15">
                  <c:v>3.5442225445184231E-2</c:v>
                </c:pt>
                <c:pt idx="16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Calculations'!$G$126:$W$126</c:f>
              <c:numCache>
                <c:formatCode>0.00\ ""</c:formatCode>
                <c:ptCount val="17"/>
                <c:pt idx="0">
                  <c:v>3.5505045212581209E-2</c:v>
                </c:pt>
                <c:pt idx="3">
                  <c:v>5.6759416031532013E-2</c:v>
                </c:pt>
                <c:pt idx="4">
                  <c:v>0.11984812673764653</c:v>
                </c:pt>
                <c:pt idx="5">
                  <c:v>3.7193342216549297E-2</c:v>
                </c:pt>
                <c:pt idx="6">
                  <c:v>4.153452577924862E-2</c:v>
                </c:pt>
                <c:pt idx="7">
                  <c:v>2.7975126482262771E-2</c:v>
                </c:pt>
                <c:pt idx="8">
                  <c:v>8.8330521206889841E-3</c:v>
                </c:pt>
                <c:pt idx="9">
                  <c:v>3.3585178920128314E-2</c:v>
                </c:pt>
                <c:pt idx="10">
                  <c:v>6.2977191259901921E-2</c:v>
                </c:pt>
                <c:pt idx="11">
                  <c:v>8.5220997745756085E-3</c:v>
                </c:pt>
                <c:pt idx="12">
                  <c:v>6.0989507963020754E-4</c:v>
                </c:pt>
                <c:pt idx="13">
                  <c:v>2.1337218326176872E-2</c:v>
                </c:pt>
                <c:pt idx="14">
                  <c:v>7.8822518105885128E-3</c:v>
                </c:pt>
                <c:pt idx="15">
                  <c:v>2.7540155356601315E-2</c:v>
                </c:pt>
                <c:pt idx="16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Calculations'!$G$138:$W$138</c:f>
              <c:numCache>
                <c:formatCode>0.00\ ""</c:formatCode>
                <c:ptCount val="17"/>
                <c:pt idx="0">
                  <c:v>3.5505045212581209E-2</c:v>
                </c:pt>
                <c:pt idx="3">
                  <c:v>5.6759416031532013E-2</c:v>
                </c:pt>
                <c:pt idx="4">
                  <c:v>0.11984812673764653</c:v>
                </c:pt>
                <c:pt idx="5">
                  <c:v>3.7193342216549297E-2</c:v>
                </c:pt>
                <c:pt idx="6">
                  <c:v>4.153452577924862E-2</c:v>
                </c:pt>
                <c:pt idx="7">
                  <c:v>2.7975126482262771E-2</c:v>
                </c:pt>
                <c:pt idx="8">
                  <c:v>8.8330521206889841E-3</c:v>
                </c:pt>
                <c:pt idx="9">
                  <c:v>3.3585178920128314E-2</c:v>
                </c:pt>
                <c:pt idx="10">
                  <c:v>6.2977191259901921E-2</c:v>
                </c:pt>
                <c:pt idx="11">
                  <c:v>8.5220997745756085E-3</c:v>
                </c:pt>
                <c:pt idx="12">
                  <c:v>6.0989507963020754E-4</c:v>
                </c:pt>
                <c:pt idx="13">
                  <c:v>2.1337218326176872E-2</c:v>
                </c:pt>
                <c:pt idx="14">
                  <c:v>7.8822518105885128E-3</c:v>
                </c:pt>
                <c:pt idx="15">
                  <c:v>2.7540155356601315E-2</c:v>
                </c:pt>
                <c:pt idx="16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Calculations'!$G$187:$W$187</c:f>
              <c:numCache>
                <c:formatCode>0.000</c:formatCode>
                <c:ptCount val="17"/>
                <c:pt idx="0">
                  <c:v>4.0112413765390945E-2</c:v>
                </c:pt>
                <c:pt idx="3">
                  <c:v>6.1175592286186721E-2</c:v>
                </c:pt>
                <c:pt idx="4">
                  <c:v>0.12912557101335304</c:v>
                </c:pt>
                <c:pt idx="5">
                  <c:v>4.1886576567395466E-2</c:v>
                </c:pt>
                <c:pt idx="6">
                  <c:v>4.6367585193919536E-2</c:v>
                </c:pt>
                <c:pt idx="7">
                  <c:v>3.1180368328331917E-2</c:v>
                </c:pt>
                <c:pt idx="8">
                  <c:v>9.8297668624688361E-3</c:v>
                </c:pt>
                <c:pt idx="9">
                  <c:v>3.7437179232099542E-2</c:v>
                </c:pt>
                <c:pt idx="10">
                  <c:v>7.1249356387145218E-2</c:v>
                </c:pt>
                <c:pt idx="11">
                  <c:v>9.7316812213154753E-3</c:v>
                </c:pt>
                <c:pt idx="12">
                  <c:v>6.9452044704446905E-4</c:v>
                </c:pt>
                <c:pt idx="13">
                  <c:v>2.4502034749103088E-2</c:v>
                </c:pt>
                <c:pt idx="14">
                  <c:v>8.8460664821862801E-3</c:v>
                </c:pt>
                <c:pt idx="15">
                  <c:v>3.1852777847508437E-2</c:v>
                </c:pt>
                <c:pt idx="16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Calculations'!$G$86:$W$86</c:f>
              <c:numCache>
                <c:formatCode>0.00\ ""</c:formatCode>
                <c:ptCount val="17"/>
                <c:pt idx="0">
                  <c:v>5.8076050585418135E-2</c:v>
                </c:pt>
                <c:pt idx="3">
                  <c:v>0.31457599164049338</c:v>
                </c:pt>
                <c:pt idx="4">
                  <c:v>0.4987830307468295</c:v>
                </c:pt>
                <c:pt idx="5">
                  <c:v>0.36537319041884997</c:v>
                </c:pt>
                <c:pt idx="6">
                  <c:v>0.57794806648852071</c:v>
                </c:pt>
                <c:pt idx="7">
                  <c:v>0.68010829175289489</c:v>
                </c:pt>
                <c:pt idx="8">
                  <c:v>0.77192778044938992</c:v>
                </c:pt>
                <c:pt idx="9">
                  <c:v>0.45013020170149126</c:v>
                </c:pt>
                <c:pt idx="10">
                  <c:v>0.29684506958830004</c:v>
                </c:pt>
                <c:pt idx="11">
                  <c:v>5.3776529578169217E-2</c:v>
                </c:pt>
                <c:pt idx="12">
                  <c:v>1.8788786049028017E-3</c:v>
                </c:pt>
                <c:pt idx="13">
                  <c:v>4.2020439331255467E-2</c:v>
                </c:pt>
                <c:pt idx="14">
                  <c:v>1.2904756429542281</c:v>
                </c:pt>
                <c:pt idx="15">
                  <c:v>2.0533564617844657</c:v>
                </c:pt>
                <c:pt idx="16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Calculations'!$G$98:$W$98</c:f>
              <c:numCache>
                <c:formatCode>0.00\ ""</c:formatCode>
                <c:ptCount val="17"/>
                <c:pt idx="0">
                  <c:v>5.7697532796997818E-2</c:v>
                </c:pt>
                <c:pt idx="3">
                  <c:v>0.21424646971261591</c:v>
                </c:pt>
                <c:pt idx="4">
                  <c:v>0.36372105168997226</c:v>
                </c:pt>
                <c:pt idx="5">
                  <c:v>0.29457909300413576</c:v>
                </c:pt>
                <c:pt idx="6">
                  <c:v>0.44021175735123086</c:v>
                </c:pt>
                <c:pt idx="7">
                  <c:v>0.48982986398226219</c:v>
                </c:pt>
                <c:pt idx="8">
                  <c:v>0.53444054535530927</c:v>
                </c:pt>
                <c:pt idx="9">
                  <c:v>0.31869329251003858</c:v>
                </c:pt>
                <c:pt idx="10">
                  <c:v>0.25708744036026621</c:v>
                </c:pt>
                <c:pt idx="11">
                  <c:v>5.0618298921219558E-2</c:v>
                </c:pt>
                <c:pt idx="12">
                  <c:v>1.8375614178362553E-3</c:v>
                </c:pt>
                <c:pt idx="13">
                  <c:v>4.0727902164101083E-2</c:v>
                </c:pt>
                <c:pt idx="14">
                  <c:v>0.71246162687981107</c:v>
                </c:pt>
                <c:pt idx="15">
                  <c:v>0.81476972217586197</c:v>
                </c:pt>
                <c:pt idx="16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Calculations'!$G$127:$W$127</c:f>
              <c:numCache>
                <c:formatCode>0.00\ ""</c:formatCode>
                <c:ptCount val="17"/>
                <c:pt idx="0">
                  <c:v>5.4819919664767659E-2</c:v>
                </c:pt>
                <c:pt idx="3">
                  <c:v>0.29871776381643744</c:v>
                </c:pt>
                <c:pt idx="4">
                  <c:v>0.47359459976604057</c:v>
                </c:pt>
                <c:pt idx="5">
                  <c:v>0.32074180912596434</c:v>
                </c:pt>
                <c:pt idx="6">
                  <c:v>0.52174132366601966</c:v>
                </c:pt>
                <c:pt idx="7">
                  <c:v>0.6368640802267076</c:v>
                </c:pt>
                <c:pt idx="8">
                  <c:v>0.7461453954280467</c:v>
                </c:pt>
                <c:pt idx="9">
                  <c:v>0.4070843014751323</c:v>
                </c:pt>
                <c:pt idx="10">
                  <c:v>0.27064076457051656</c:v>
                </c:pt>
                <c:pt idx="11">
                  <c:v>5.0837193146448016E-2</c:v>
                </c:pt>
                <c:pt idx="12">
                  <c:v>1.7513095137539215E-3</c:v>
                </c:pt>
                <c:pt idx="13">
                  <c:v>2.944628085608764E-2</c:v>
                </c:pt>
                <c:pt idx="14">
                  <c:v>0.75825848375635485</c:v>
                </c:pt>
                <c:pt idx="15">
                  <c:v>1.8243216628515644</c:v>
                </c:pt>
                <c:pt idx="16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Calculations'!$G$139:$W$139</c:f>
              <c:numCache>
                <c:formatCode>0.00\ ""</c:formatCode>
                <c:ptCount val="17"/>
                <c:pt idx="0">
                  <c:v>5.4773744667845924E-2</c:v>
                </c:pt>
                <c:pt idx="3">
                  <c:v>0.20843141277103114</c:v>
                </c:pt>
                <c:pt idx="4">
                  <c:v>0.35361334382340037</c:v>
                </c:pt>
                <c:pt idx="5">
                  <c:v>0.27315582233190622</c:v>
                </c:pt>
                <c:pt idx="6">
                  <c:v>0.41580993711649594</c:v>
                </c:pt>
                <c:pt idx="7">
                  <c:v>0.47269480076591897</c:v>
                </c:pt>
                <c:pt idx="8">
                  <c:v>0.52483668516585358</c:v>
                </c:pt>
                <c:pt idx="9">
                  <c:v>0.30184634597427173</c:v>
                </c:pt>
                <c:pt idx="10">
                  <c:v>0.2428979564561973</c:v>
                </c:pt>
                <c:pt idx="11">
                  <c:v>4.8670128236709458E-2</c:v>
                </c:pt>
                <c:pt idx="12">
                  <c:v>1.736165188789118E-3</c:v>
                </c:pt>
                <c:pt idx="13">
                  <c:v>2.944628085608764E-2</c:v>
                </c:pt>
                <c:pt idx="14">
                  <c:v>0.53970583274989459</c:v>
                </c:pt>
                <c:pt idx="15">
                  <c:v>0.76766446637020125</c:v>
                </c:pt>
                <c:pt idx="16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Calculations'!$G$188:$W$188</c:f>
              <c:numCache>
                <c:formatCode>0.000</c:formatCode>
                <c:ptCount val="17"/>
                <c:pt idx="0">
                  <c:v>5.6580788149225805E-2</c:v>
                </c:pt>
                <c:pt idx="3">
                  <c:v>0.24745267957874473</c:v>
                </c:pt>
                <c:pt idx="4">
                  <c:v>0.39624865350142879</c:v>
                </c:pt>
                <c:pt idx="5">
                  <c:v>0.3221583882721295</c:v>
                </c:pt>
                <c:pt idx="6">
                  <c:v>0.51242614074071102</c:v>
                </c:pt>
                <c:pt idx="7">
                  <c:v>0.6135219620084772</c:v>
                </c:pt>
                <c:pt idx="8">
                  <c:v>0.73589518179283098</c:v>
                </c:pt>
                <c:pt idx="9">
                  <c:v>0.37769645843655109</c:v>
                </c:pt>
                <c:pt idx="10">
                  <c:v>0.27641026506884014</c:v>
                </c:pt>
                <c:pt idx="11">
                  <c:v>5.5721364510058609E-2</c:v>
                </c:pt>
                <c:pt idx="12">
                  <c:v>1.8141415951254858E-3</c:v>
                </c:pt>
                <c:pt idx="13">
                  <c:v>2.6435970947056738E-2</c:v>
                </c:pt>
                <c:pt idx="14">
                  <c:v>0.69556210861656076</c:v>
                </c:pt>
                <c:pt idx="15">
                  <c:v>0.87486464796780428</c:v>
                </c:pt>
                <c:pt idx="16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Calculations'!$G$77:$W$77</c:f>
              <c:numCache>
                <c:formatCode>0.00\ "ksi"</c:formatCode>
                <c:ptCount val="17"/>
                <c:pt idx="0">
                  <c:v>26.91137000670091</c:v>
                </c:pt>
                <c:pt idx="3">
                  <c:v>18.743819567075501</c:v>
                </c:pt>
                <c:pt idx="4">
                  <c:v>18.743819567075501</c:v>
                </c:pt>
                <c:pt idx="5">
                  <c:v>25.328640945357687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23.436982560889486</c:v>
                </c:pt>
                <c:pt idx="9">
                  <c:v>23.436982560889486</c:v>
                </c:pt>
                <c:pt idx="10">
                  <c:v>26.91137000670091</c:v>
                </c:pt>
                <c:pt idx="11">
                  <c:v>30.481300318382239</c:v>
                </c:pt>
                <c:pt idx="12">
                  <c:v>29.572913456113969</c:v>
                </c:pt>
                <c:pt idx="13">
                  <c:v>29.57051318197448</c:v>
                </c:pt>
                <c:pt idx="14">
                  <c:v>7.8682568638973445</c:v>
                </c:pt>
                <c:pt idx="15">
                  <c:v>7.8682568638973445</c:v>
                </c:pt>
                <c:pt idx="16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Calculations'!$G$89:$W$89</c:f>
              <c:numCache>
                <c:formatCode>0.00\ "ksi"</c:formatCode>
                <c:ptCount val="17"/>
                <c:pt idx="0">
                  <c:v>26.91137000670091</c:v>
                </c:pt>
                <c:pt idx="3">
                  <c:v>19.542882385709742</c:v>
                </c:pt>
                <c:pt idx="4">
                  <c:v>19.542882385709742</c:v>
                </c:pt>
                <c:pt idx="5">
                  <c:v>25.328640945357687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23.451458862851691</c:v>
                </c:pt>
                <c:pt idx="9">
                  <c:v>23.451458862851691</c:v>
                </c:pt>
                <c:pt idx="10">
                  <c:v>26.91137000670091</c:v>
                </c:pt>
                <c:pt idx="11">
                  <c:v>30.481300318382239</c:v>
                </c:pt>
                <c:pt idx="12">
                  <c:v>29.572913456113969</c:v>
                </c:pt>
                <c:pt idx="13">
                  <c:v>29.57051318197448</c:v>
                </c:pt>
                <c:pt idx="14">
                  <c:v>11.725729431425846</c:v>
                </c:pt>
                <c:pt idx="15">
                  <c:v>11.725729431425846</c:v>
                </c:pt>
                <c:pt idx="16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Calculations'!$G$118:$W$118</c:f>
              <c:numCache>
                <c:formatCode>0.00\ "ksi"</c:formatCode>
                <c:ptCount val="17"/>
                <c:pt idx="0">
                  <c:v>31.106690109967769</c:v>
                </c:pt>
                <c:pt idx="3">
                  <c:v>25.717252453996675</c:v>
                </c:pt>
                <c:pt idx="4">
                  <c:v>25.717252453996675</c:v>
                </c:pt>
                <c:pt idx="5">
                  <c:v>30.267401828197695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29.14766866444231</c:v>
                </c:pt>
                <c:pt idx="9">
                  <c:v>29.14766866444231</c:v>
                </c:pt>
                <c:pt idx="10">
                  <c:v>31.106690109967769</c:v>
                </c:pt>
                <c:pt idx="11">
                  <c:v>32.720463300459279</c:v>
                </c:pt>
                <c:pt idx="12">
                  <c:v>32.343110504878325</c:v>
                </c:pt>
                <c:pt idx="13">
                  <c:v>32.342085136336877</c:v>
                </c:pt>
                <c:pt idx="14">
                  <c:v>13.06669361539976</c:v>
                </c:pt>
                <c:pt idx="15">
                  <c:v>13.06669361539976</c:v>
                </c:pt>
                <c:pt idx="16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Calculations'!$G$130:$W$130</c:f>
              <c:numCache>
                <c:formatCode>0.00\ "ksi"</c:formatCode>
                <c:ptCount val="17"/>
                <c:pt idx="0">
                  <c:v>31.106690109967769</c:v>
                </c:pt>
                <c:pt idx="3">
                  <c:v>25.717252453996675</c:v>
                </c:pt>
                <c:pt idx="4">
                  <c:v>25.717252453996675</c:v>
                </c:pt>
                <c:pt idx="5">
                  <c:v>30.267401828197695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29.14766866444231</c:v>
                </c:pt>
                <c:pt idx="9">
                  <c:v>29.14766866444231</c:v>
                </c:pt>
                <c:pt idx="10">
                  <c:v>31.106690109967769</c:v>
                </c:pt>
                <c:pt idx="11">
                  <c:v>32.720463300459279</c:v>
                </c:pt>
                <c:pt idx="12">
                  <c:v>32.343110504878325</c:v>
                </c:pt>
                <c:pt idx="13">
                  <c:v>32.342085136336877</c:v>
                </c:pt>
                <c:pt idx="14">
                  <c:v>15.511682008191791</c:v>
                </c:pt>
                <c:pt idx="15">
                  <c:v>15.511682008191791</c:v>
                </c:pt>
                <c:pt idx="16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Calculations'!$G$179:$W$179</c:f>
              <c:numCache>
                <c:formatCode>0.00\ "ksi"</c:formatCode>
                <c:ptCount val="17"/>
                <c:pt idx="0">
                  <c:v>25.252072173657762</c:v>
                </c:pt>
                <c:pt idx="3">
                  <c:v>19.762465884805195</c:v>
                </c:pt>
                <c:pt idx="4">
                  <c:v>19.762465884805195</c:v>
                </c:pt>
                <c:pt idx="5">
                  <c:v>24.00906596207334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22.679796176736438</c:v>
                </c:pt>
                <c:pt idx="9">
                  <c:v>22.679796176736438</c:v>
                </c:pt>
                <c:pt idx="10">
                  <c:v>25.252072173657762</c:v>
                </c:pt>
                <c:pt idx="11">
                  <c:v>28.92326827090243</c:v>
                </c:pt>
                <c:pt idx="12">
                  <c:v>27.816950547206194</c:v>
                </c:pt>
                <c:pt idx="13">
                  <c:v>27.814232289292477</c:v>
                </c:pt>
                <c:pt idx="14">
                  <c:v>12.892642415912904</c:v>
                </c:pt>
                <c:pt idx="15">
                  <c:v>12.892642415912904</c:v>
                </c:pt>
                <c:pt idx="16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Calculations'!$G$78:$W$78</c:f>
              <c:numCache>
                <c:formatCode>0.00\ "ksi"</c:formatCode>
                <c:ptCount val="17"/>
                <c:pt idx="0">
                  <c:v>11.776097761844806</c:v>
                </c:pt>
                <c:pt idx="3">
                  <c:v>6.3201428025008495</c:v>
                </c:pt>
                <c:pt idx="4">
                  <c:v>6.2628145506511803</c:v>
                </c:pt>
                <c:pt idx="5">
                  <c:v>12.303286740962909</c:v>
                </c:pt>
                <c:pt idx="6">
                  <c:v>10.126283485171012</c:v>
                </c:pt>
                <c:pt idx="7">
                  <c:v>9.3789275166386226</c:v>
                </c:pt>
                <c:pt idx="8">
                  <c:v>8.7194671538244286</c:v>
                </c:pt>
                <c:pt idx="9">
                  <c:v>9.4263459477725959</c:v>
                </c:pt>
                <c:pt idx="10">
                  <c:v>13.175622661602466</c:v>
                </c:pt>
                <c:pt idx="11">
                  <c:v>17.856701983384298</c:v>
                </c:pt>
                <c:pt idx="12">
                  <c:v>14.935742567401164</c:v>
                </c:pt>
                <c:pt idx="13">
                  <c:v>33.55279381905676</c:v>
                </c:pt>
                <c:pt idx="14">
                  <c:v>5.4488818844482045</c:v>
                </c:pt>
                <c:pt idx="15">
                  <c:v>2.6714908935070509</c:v>
                </c:pt>
                <c:pt idx="16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Calculations'!$G$90:$W$90</c:f>
              <c:numCache>
                <c:formatCode>0.00\ "ksi"</c:formatCode>
                <c:ptCount val="17"/>
                <c:pt idx="0">
                  <c:v>14.608305713501958</c:v>
                </c:pt>
                <c:pt idx="3">
                  <c:v>10.456970626796092</c:v>
                </c:pt>
                <c:pt idx="4">
                  <c:v>10.40775511057663</c:v>
                </c:pt>
                <c:pt idx="5">
                  <c:v>14.97866300075553</c:v>
                </c:pt>
                <c:pt idx="6">
                  <c:v>13.428719860913771</c:v>
                </c:pt>
                <c:pt idx="7">
                  <c:v>12.879353535965326</c:v>
                </c:pt>
                <c:pt idx="8">
                  <c:v>12.383855607184264</c:v>
                </c:pt>
                <c:pt idx="9">
                  <c:v>12.914566992252855</c:v>
                </c:pt>
                <c:pt idx="10">
                  <c:v>15.587521914466711</c:v>
                </c:pt>
                <c:pt idx="11">
                  <c:v>18.887098935039223</c:v>
                </c:pt>
                <c:pt idx="12">
                  <c:v>16.811861742454397</c:v>
                </c:pt>
                <c:pt idx="13">
                  <c:v>33.55279381905676</c:v>
                </c:pt>
                <c:pt idx="14">
                  <c:v>9.6873091901097865</c:v>
                </c:pt>
                <c:pt idx="15">
                  <c:v>6.7495325276571609</c:v>
                </c:pt>
                <c:pt idx="16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Calculations'!$G$119:$W$119</c:f>
              <c:numCache>
                <c:formatCode>0.00\ "ksi"</c:formatCode>
                <c:ptCount val="17"/>
                <c:pt idx="0">
                  <c:v>12.247883266204292</c:v>
                </c:pt>
                <c:pt idx="3">
                  <c:v>6.6112003548849412</c:v>
                </c:pt>
                <c:pt idx="4">
                  <c:v>6.5263286581226119</c:v>
                </c:pt>
                <c:pt idx="5">
                  <c:v>13.927035857693237</c:v>
                </c:pt>
                <c:pt idx="6">
                  <c:v>11.212896588793077</c:v>
                </c:pt>
                <c:pt idx="7">
                  <c:v>10.005006014954011</c:v>
                </c:pt>
                <c:pt idx="8">
                  <c:v>9.0153681270390038</c:v>
                </c:pt>
                <c:pt idx="9">
                  <c:v>10.079113841386663</c:v>
                </c:pt>
                <c:pt idx="10">
                  <c:v>14.414806299645761</c:v>
                </c:pt>
                <c:pt idx="11">
                  <c:v>18.840929771131982</c:v>
                </c:pt>
                <c:pt idx="12">
                  <c:v>15.345312998010614</c:v>
                </c:pt>
                <c:pt idx="13">
                  <c:v>33.956567634539176</c:v>
                </c:pt>
                <c:pt idx="14">
                  <c:v>9.2576881260675989</c:v>
                </c:pt>
                <c:pt idx="15">
                  <c:v>3.0058380218044798</c:v>
                </c:pt>
                <c:pt idx="16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Calculations'!$G$131:$W$131</c:f>
              <c:numCache>
                <c:formatCode>0.00\ "ksi"</c:formatCode>
                <c:ptCount val="17"/>
                <c:pt idx="0">
                  <c:v>14.939845012749993</c:v>
                </c:pt>
                <c:pt idx="3">
                  <c:v>10.704080641687039</c:v>
                </c:pt>
                <c:pt idx="4">
                  <c:v>10.632487952633017</c:v>
                </c:pt>
                <c:pt idx="5">
                  <c:v>16.10998909310338</c:v>
                </c:pt>
                <c:pt idx="6">
                  <c:v>14.209701798941854</c:v>
                </c:pt>
                <c:pt idx="7">
                  <c:v>13.340340470182198</c:v>
                </c:pt>
                <c:pt idx="8">
                  <c:v>12.607573306818562</c:v>
                </c:pt>
                <c:pt idx="9">
                  <c:v>13.394378424160125</c:v>
                </c:pt>
                <c:pt idx="10">
                  <c:v>16.449087363426386</c:v>
                </c:pt>
                <c:pt idx="11">
                  <c:v>19.615723478897738</c:v>
                </c:pt>
                <c:pt idx="12">
                  <c:v>17.097921787474199</c:v>
                </c:pt>
                <c:pt idx="13">
                  <c:v>33.956567634539176</c:v>
                </c:pt>
                <c:pt idx="14">
                  <c:v>12.789079786240945</c:v>
                </c:pt>
                <c:pt idx="15">
                  <c:v>7.1624098801630378</c:v>
                </c:pt>
                <c:pt idx="16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Calculations'!$G$179:$W$179</c:f>
              <c:numCache>
                <c:formatCode>0.00\ "ksi"</c:formatCode>
                <c:ptCount val="17"/>
                <c:pt idx="0">
                  <c:v>25.252072173657762</c:v>
                </c:pt>
                <c:pt idx="3">
                  <c:v>19.762465884805195</c:v>
                </c:pt>
                <c:pt idx="4">
                  <c:v>19.762465884805195</c:v>
                </c:pt>
                <c:pt idx="5">
                  <c:v>24.00906596207334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22.679796176736438</c:v>
                </c:pt>
                <c:pt idx="9">
                  <c:v>22.679796176736438</c:v>
                </c:pt>
                <c:pt idx="10">
                  <c:v>25.252072173657762</c:v>
                </c:pt>
                <c:pt idx="11">
                  <c:v>28.92326827090243</c:v>
                </c:pt>
                <c:pt idx="12">
                  <c:v>27.816950547206194</c:v>
                </c:pt>
                <c:pt idx="13">
                  <c:v>27.814232289292477</c:v>
                </c:pt>
                <c:pt idx="14">
                  <c:v>12.892642415912904</c:v>
                </c:pt>
                <c:pt idx="15">
                  <c:v>12.892642415912904</c:v>
                </c:pt>
                <c:pt idx="16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Calculations'!$G$79:$W$79</c:f>
              <c:numCache>
                <c:formatCode>0.00\ "ksi"</c:formatCode>
                <c:ptCount val="17"/>
                <c:pt idx="0">
                  <c:v>18.708041424168211</c:v>
                </c:pt>
                <c:pt idx="3">
                  <c:v>16.669904324429531</c:v>
                </c:pt>
                <c:pt idx="4">
                  <c:v>16.653178097029407</c:v>
                </c:pt>
                <c:pt idx="5">
                  <c:v>18.576812542382989</c:v>
                </c:pt>
                <c:pt idx="6">
                  <c:v>18.163135241507121</c:v>
                </c:pt>
                <c:pt idx="7">
                  <c:v>18.076950679529265</c:v>
                </c:pt>
                <c:pt idx="8">
                  <c:v>17.992828432738133</c:v>
                </c:pt>
                <c:pt idx="9">
                  <c:v>18.08269076925432</c:v>
                </c:pt>
                <c:pt idx="10">
                  <c:v>18.78985483916939</c:v>
                </c:pt>
                <c:pt idx="11">
                  <c:v>19.255352141745128</c:v>
                </c:pt>
                <c:pt idx="12">
                  <c:v>19.105492506996097</c:v>
                </c:pt>
                <c:pt idx="13">
                  <c:v>19.566224666440515</c:v>
                </c:pt>
                <c:pt idx="14">
                  <c:v>12.436053915258837</c:v>
                </c:pt>
                <c:pt idx="15">
                  <c:v>10.25111534802722</c:v>
                </c:pt>
                <c:pt idx="16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Calculations'!$G$91:$W$91</c:f>
              <c:numCache>
                <c:formatCode>0.00\ "ksi"</c:formatCode>
                <c:ptCount val="17"/>
                <c:pt idx="0">
                  <c:v>18.708041424168211</c:v>
                </c:pt>
                <c:pt idx="3">
                  <c:v>16.669904324429531</c:v>
                </c:pt>
                <c:pt idx="4">
                  <c:v>16.653178097029407</c:v>
                </c:pt>
                <c:pt idx="5">
                  <c:v>18.576812542382989</c:v>
                </c:pt>
                <c:pt idx="6">
                  <c:v>18.163135241507121</c:v>
                </c:pt>
                <c:pt idx="7">
                  <c:v>18.076950679529265</c:v>
                </c:pt>
                <c:pt idx="8">
                  <c:v>17.992828432738133</c:v>
                </c:pt>
                <c:pt idx="9">
                  <c:v>18.08269076925432</c:v>
                </c:pt>
                <c:pt idx="10">
                  <c:v>18.78985483916939</c:v>
                </c:pt>
                <c:pt idx="11">
                  <c:v>19.255352141745128</c:v>
                </c:pt>
                <c:pt idx="12">
                  <c:v>19.105492506996097</c:v>
                </c:pt>
                <c:pt idx="13">
                  <c:v>19.566224666440515</c:v>
                </c:pt>
                <c:pt idx="14">
                  <c:v>12.560099920520853</c:v>
                </c:pt>
                <c:pt idx="15">
                  <c:v>10.861835823357081</c:v>
                </c:pt>
                <c:pt idx="16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Calculations'!$G$120:$W$120</c:f>
              <c:numCache>
                <c:formatCode>0.00\ "ksi"</c:formatCode>
                <c:ptCount val="17"/>
                <c:pt idx="0">
                  <c:v>19.284535194941174</c:v>
                </c:pt>
                <c:pt idx="3">
                  <c:v>18.397580569184981</c:v>
                </c:pt>
                <c:pt idx="4">
                  <c:v>18.390835259568966</c:v>
                </c:pt>
                <c:pt idx="5">
                  <c:v>19.223395879219112</c:v>
                </c:pt>
                <c:pt idx="6">
                  <c:v>19.05573355301032</c:v>
                </c:pt>
                <c:pt idx="7">
                  <c:v>19.02521755665536</c:v>
                </c:pt>
                <c:pt idx="8">
                  <c:v>18.995593788810602</c:v>
                </c:pt>
                <c:pt idx="9">
                  <c:v>19.027244622389482</c:v>
                </c:pt>
                <c:pt idx="10">
                  <c:v>19.311593335131125</c:v>
                </c:pt>
                <c:pt idx="11">
                  <c:v>19.49223816829489</c:v>
                </c:pt>
                <c:pt idx="12">
                  <c:v>19.437945305589292</c:v>
                </c:pt>
                <c:pt idx="13">
                  <c:v>19.601296575144445</c:v>
                </c:pt>
                <c:pt idx="14">
                  <c:v>15.573794246854265</c:v>
                </c:pt>
                <c:pt idx="15">
                  <c:v>13.978411850451819</c:v>
                </c:pt>
                <c:pt idx="16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Calculations'!$G$132:$W$132</c:f>
              <c:numCache>
                <c:formatCode>0.00\ "ksi"</c:formatCode>
                <c:ptCount val="17"/>
                <c:pt idx="0">
                  <c:v>19.284535194941174</c:v>
                </c:pt>
                <c:pt idx="3">
                  <c:v>18.397580569184981</c:v>
                </c:pt>
                <c:pt idx="4">
                  <c:v>18.390835259568966</c:v>
                </c:pt>
                <c:pt idx="5">
                  <c:v>19.223395879219112</c:v>
                </c:pt>
                <c:pt idx="6">
                  <c:v>19.05573355301032</c:v>
                </c:pt>
                <c:pt idx="7">
                  <c:v>19.02521755665536</c:v>
                </c:pt>
                <c:pt idx="8">
                  <c:v>18.995593788810602</c:v>
                </c:pt>
                <c:pt idx="9">
                  <c:v>19.027244622389482</c:v>
                </c:pt>
                <c:pt idx="10">
                  <c:v>19.311593335131125</c:v>
                </c:pt>
                <c:pt idx="11">
                  <c:v>19.49223816829489</c:v>
                </c:pt>
                <c:pt idx="12">
                  <c:v>19.437945305589292</c:v>
                </c:pt>
                <c:pt idx="13">
                  <c:v>19.601296575144445</c:v>
                </c:pt>
                <c:pt idx="14">
                  <c:v>15.573794246854265</c:v>
                </c:pt>
                <c:pt idx="15">
                  <c:v>13.978411850451819</c:v>
                </c:pt>
                <c:pt idx="16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Calculations'!$G$181:$W$181</c:f>
              <c:numCache>
                <c:formatCode>0.00\ "ksi"</c:formatCode>
                <c:ptCount val="17"/>
                <c:pt idx="0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17.069486219519373</c:v>
                </c:pt>
                <c:pt idx="13">
                  <c:v>17.069486219519373</c:v>
                </c:pt>
                <c:pt idx="14">
                  <c:v>12.983060930774146</c:v>
                </c:pt>
                <c:pt idx="15">
                  <c:v>10.564485277592953</c:v>
                </c:pt>
                <c:pt idx="16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Calculations'!$G$80:$W$80</c:f>
              <c:numCache>
                <c:formatCode>0.00\ "ksi"</c:formatCode>
                <c:ptCount val="17"/>
                <c:pt idx="0">
                  <c:v>22.025652637394607</c:v>
                </c:pt>
                <c:pt idx="3">
                  <c:v>8.1204317049074355</c:v>
                </c:pt>
                <c:pt idx="4">
                  <c:v>9.4071084222554671</c:v>
                </c:pt>
                <c:pt idx="5">
                  <c:v>11.780097775475227</c:v>
                </c:pt>
                <c:pt idx="6">
                  <c:v>10.354533359640586</c:v>
                </c:pt>
                <c:pt idx="7">
                  <c:v>9.1565736617967186</c:v>
                </c:pt>
                <c:pt idx="8">
                  <c:v>8.4101661106705041</c:v>
                </c:pt>
                <c:pt idx="9">
                  <c:v>8.8238882844377837</c:v>
                </c:pt>
                <c:pt idx="10">
                  <c:v>13.990535916776663</c:v>
                </c:pt>
                <c:pt idx="11">
                  <c:v>17.606263918810029</c:v>
                </c:pt>
                <c:pt idx="12">
                  <c:v>20.233244594630012</c:v>
                </c:pt>
                <c:pt idx="13">
                  <c:v>19.490782174437278</c:v>
                </c:pt>
                <c:pt idx="14">
                  <c:v>5.2444655845929598</c:v>
                </c:pt>
                <c:pt idx="15">
                  <c:v>2.6850257795242389</c:v>
                </c:pt>
                <c:pt idx="16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Calculations'!$G$92:$W$92</c:f>
              <c:numCache>
                <c:formatCode>0.00\ "ksi"</c:formatCode>
                <c:ptCount val="17"/>
                <c:pt idx="0">
                  <c:v>22.170149306847595</c:v>
                </c:pt>
                <c:pt idx="3">
                  <c:v>11.923150283627463</c:v>
                </c:pt>
                <c:pt idx="4">
                  <c:v>12.900287260293238</c:v>
                </c:pt>
                <c:pt idx="5">
                  <c:v>14.611124855391393</c:v>
                </c:pt>
                <c:pt idx="6">
                  <c:v>13.594326899861549</c:v>
                </c:pt>
                <c:pt idx="7">
                  <c:v>12.713519794006734</c:v>
                </c:pt>
                <c:pt idx="8">
                  <c:v>12.147358420765945</c:v>
                </c:pt>
                <c:pt idx="9">
                  <c:v>12.46307564863573</c:v>
                </c:pt>
                <c:pt idx="10">
                  <c:v>16.154120955786077</c:v>
                </c:pt>
                <c:pt idx="11">
                  <c:v>18.704772633005927</c:v>
                </c:pt>
                <c:pt idx="12">
                  <c:v>20.688184899626126</c:v>
                </c:pt>
                <c:pt idx="13">
                  <c:v>20.109339945369459</c:v>
                </c:pt>
                <c:pt idx="14">
                  <c:v>9.4992555976219997</c:v>
                </c:pt>
                <c:pt idx="15">
                  <c:v>6.7667156552167018</c:v>
                </c:pt>
                <c:pt idx="16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Calculations'!$G$121:$W$121</c:f>
              <c:numCache>
                <c:formatCode>0.00\ "ksi"</c:formatCode>
                <c:ptCount val="17"/>
                <c:pt idx="0">
                  <c:v>23.333907174042899</c:v>
                </c:pt>
                <c:pt idx="3">
                  <c:v>8.5515264424980728</c:v>
                </c:pt>
                <c:pt idx="4">
                  <c:v>9.9074314862005277</c:v>
                </c:pt>
                <c:pt idx="5">
                  <c:v>13.419304204214383</c:v>
                </c:pt>
                <c:pt idx="6">
                  <c:v>11.470018308202713</c:v>
                </c:pt>
                <c:pt idx="7">
                  <c:v>9.7783214107746446</c:v>
                </c:pt>
                <c:pt idx="8">
                  <c:v>8.7007718586753775</c:v>
                </c:pt>
                <c:pt idx="9">
                  <c:v>9.7569437064328515</c:v>
                </c:pt>
                <c:pt idx="10">
                  <c:v>15.345144381274805</c:v>
                </c:pt>
                <c:pt idx="11">
                  <c:v>18.624233829422071</c:v>
                </c:pt>
                <c:pt idx="12">
                  <c:v>21.707076949024806</c:v>
                </c:pt>
                <c:pt idx="13">
                  <c:v>27.813741024966728</c:v>
                </c:pt>
                <c:pt idx="14">
                  <c:v>8.9255250580270236</c:v>
                </c:pt>
                <c:pt idx="15">
                  <c:v>3.0221178351991966</c:v>
                </c:pt>
                <c:pt idx="16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Calculations'!$G$133:$W$133</c:f>
              <c:numCache>
                <c:formatCode>0.00\ "ksi"</c:formatCode>
                <c:ptCount val="17"/>
                <c:pt idx="0">
                  <c:v>23.353577968845542</c:v>
                </c:pt>
                <c:pt idx="3">
                  <c:v>12.255795909834161</c:v>
                </c:pt>
                <c:pt idx="4">
                  <c:v>13.269029948598074</c:v>
                </c:pt>
                <c:pt idx="5">
                  <c:v>15.757057165860136</c:v>
                </c:pt>
                <c:pt idx="6">
                  <c:v>14.392110434144195</c:v>
                </c:pt>
                <c:pt idx="7">
                  <c:v>13.174381569976246</c:v>
                </c:pt>
                <c:pt idx="8">
                  <c:v>12.369640009003966</c:v>
                </c:pt>
                <c:pt idx="9">
                  <c:v>13.158677142323119</c:v>
                </c:pt>
                <c:pt idx="10">
                  <c:v>17.097803820107927</c:v>
                </c:pt>
                <c:pt idx="11">
                  <c:v>19.453488344762857</c:v>
                </c:pt>
                <c:pt idx="12">
                  <c:v>21.896424730834269</c:v>
                </c:pt>
                <c:pt idx="13">
                  <c:v>27.813741024966728</c:v>
                </c:pt>
                <c:pt idx="14">
                  <c:v>12.539896155551125</c:v>
                </c:pt>
                <c:pt idx="15">
                  <c:v>7.1819333523576265</c:v>
                </c:pt>
                <c:pt idx="16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Calculations'!$G$178:$W$178</c:f>
              <c:numCache>
                <c:formatCode>0.00\ "ksi"</c:formatCode>
                <c:ptCount val="17"/>
                <c:pt idx="0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17.069486219519373</c:v>
                </c:pt>
                <c:pt idx="13">
                  <c:v>17.069486219519373</c:v>
                </c:pt>
                <c:pt idx="14">
                  <c:v>12.983060930774146</c:v>
                </c:pt>
                <c:pt idx="15">
                  <c:v>10.564485277592953</c:v>
                </c:pt>
                <c:pt idx="16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09375" defaultRowHeight="13.2" x14ac:dyDescent="0.25"/>
  <cols>
    <col min="1" max="1" width="30" style="129" customWidth="1"/>
    <col min="2" max="2" width="38.5546875" style="129" customWidth="1"/>
    <col min="3" max="5" width="7" style="129" customWidth="1"/>
    <col min="6" max="11" width="8.5546875" style="129" customWidth="1"/>
    <col min="12" max="12" width="14.33203125" style="129" customWidth="1"/>
    <col min="13" max="13" width="17.5546875" style="129" customWidth="1"/>
    <col min="14" max="14" width="17.33203125" style="129" customWidth="1"/>
    <col min="15" max="15" width="17.5546875" style="129" customWidth="1"/>
    <col min="16" max="16" width="11.33203125" style="129" customWidth="1"/>
    <col min="17" max="17" width="11.109375" style="129" customWidth="1"/>
    <col min="18" max="18" width="12.6640625" style="129" bestFit="1" customWidth="1"/>
    <col min="19" max="19" width="10.44140625" style="129" customWidth="1"/>
    <col min="20" max="16384" width="9.109375" style="129"/>
  </cols>
  <sheetData>
    <row r="1" spans="1:5" ht="21" x14ac:dyDescent="0.4">
      <c r="A1" s="254" t="s">
        <v>19</v>
      </c>
      <c r="B1" s="255"/>
      <c r="C1" s="128"/>
      <c r="D1" s="128"/>
      <c r="E1" s="128"/>
    </row>
    <row r="2" spans="1:5" ht="21" x14ac:dyDescent="0.4">
      <c r="A2" s="256" t="s">
        <v>20</v>
      </c>
      <c r="B2" s="257"/>
      <c r="C2" s="128"/>
      <c r="D2" s="128"/>
      <c r="E2" s="128"/>
    </row>
    <row r="3" spans="1:5" ht="21" x14ac:dyDescent="0.4">
      <c r="A3" s="130" t="s">
        <v>21</v>
      </c>
      <c r="B3" s="131" t="s">
        <v>254</v>
      </c>
      <c r="C3" s="128"/>
      <c r="D3" s="128"/>
      <c r="E3" s="128"/>
    </row>
    <row r="4" spans="1:5" ht="21" x14ac:dyDescent="0.4">
      <c r="A4" s="130" t="s">
        <v>22</v>
      </c>
      <c r="B4" s="132" t="s">
        <v>23</v>
      </c>
      <c r="C4" s="128"/>
      <c r="D4" s="128"/>
      <c r="E4" s="128"/>
    </row>
    <row r="5" spans="1:5" ht="21" x14ac:dyDescent="0.4">
      <c r="A5" s="130" t="s">
        <v>24</v>
      </c>
      <c r="B5" s="133">
        <v>42357</v>
      </c>
      <c r="C5" s="128"/>
      <c r="D5" s="128"/>
      <c r="E5" s="128"/>
    </row>
    <row r="6" spans="1:5" ht="21" x14ac:dyDescent="0.4">
      <c r="A6" s="130" t="s">
        <v>25</v>
      </c>
      <c r="B6" s="132" t="s">
        <v>23</v>
      </c>
      <c r="C6" s="128"/>
      <c r="D6" s="128"/>
      <c r="E6" s="128"/>
    </row>
    <row r="7" spans="1:5" ht="21.6" thickBot="1" x14ac:dyDescent="0.45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5">
      <c r="A8" s="258" t="s">
        <v>30</v>
      </c>
      <c r="B8" s="259"/>
      <c r="C8" s="259"/>
      <c r="D8" s="259"/>
      <c r="E8" s="260"/>
    </row>
    <row r="9" spans="1:5" ht="13.8" thickBot="1" x14ac:dyDescent="0.3">
      <c r="A9" s="261"/>
      <c r="B9" s="262"/>
      <c r="C9" s="262"/>
      <c r="D9" s="262"/>
      <c r="E9" s="263"/>
    </row>
    <row r="12" spans="1:5" ht="21" x14ac:dyDescent="0.4">
      <c r="A12" s="128"/>
      <c r="B12" s="128"/>
      <c r="C12" s="128"/>
      <c r="D12" s="128"/>
      <c r="E12" s="128"/>
    </row>
    <row r="13" spans="1:5" ht="21" x14ac:dyDescent="0.4">
      <c r="A13" s="135" t="s">
        <v>27</v>
      </c>
      <c r="B13" s="136"/>
      <c r="C13" s="128"/>
      <c r="D13" s="128"/>
      <c r="E13" s="128"/>
    </row>
    <row r="14" spans="1:5" ht="21" x14ac:dyDescent="0.4">
      <c r="A14" s="137" t="s">
        <v>28</v>
      </c>
      <c r="B14" s="138" t="s">
        <v>18</v>
      </c>
      <c r="C14" s="128"/>
      <c r="D14" s="128"/>
      <c r="E14" s="128"/>
    </row>
    <row r="15" spans="1:5" ht="21" x14ac:dyDescent="0.4">
      <c r="A15" s="139">
        <v>1</v>
      </c>
      <c r="B15" s="140" t="s">
        <v>29</v>
      </c>
      <c r="C15" s="128"/>
      <c r="D15" s="128"/>
      <c r="E15" s="128"/>
    </row>
    <row r="16" spans="1:5" ht="21" x14ac:dyDescent="0.4">
      <c r="A16" s="141">
        <v>3</v>
      </c>
      <c r="B16" s="142" t="s">
        <v>256</v>
      </c>
      <c r="C16" s="143"/>
      <c r="D16" s="128"/>
      <c r="E16" s="128"/>
    </row>
    <row r="17" spans="1:6" ht="21" x14ac:dyDescent="0.4">
      <c r="A17" s="139">
        <v>4</v>
      </c>
      <c r="B17" s="140" t="s">
        <v>257</v>
      </c>
      <c r="C17" s="144"/>
      <c r="D17" s="128"/>
      <c r="E17" s="128"/>
    </row>
    <row r="18" spans="1:6" ht="21" x14ac:dyDescent="0.4">
      <c r="A18" s="139">
        <v>8</v>
      </c>
      <c r="B18" s="140" t="s">
        <v>319</v>
      </c>
      <c r="C18" s="144"/>
      <c r="D18" s="144"/>
      <c r="E18" s="128"/>
    </row>
    <row r="19" spans="1:6" ht="21" x14ac:dyDescent="0.4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4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4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4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4">
      <c r="A23" s="148"/>
      <c r="B23" s="149"/>
      <c r="C23" s="128"/>
      <c r="D23" s="128"/>
      <c r="E23" s="128"/>
    </row>
    <row r="24" spans="1:6" ht="21" x14ac:dyDescent="0.4">
      <c r="A24" s="148"/>
      <c r="B24" s="149"/>
      <c r="C24" s="128"/>
      <c r="D24" s="128"/>
      <c r="E24" s="128"/>
    </row>
    <row r="25" spans="1:6" ht="21" x14ac:dyDescent="0.4">
      <c r="A25" s="135" t="s">
        <v>31</v>
      </c>
      <c r="B25" s="136"/>
      <c r="C25" s="128"/>
      <c r="D25" s="128"/>
    </row>
    <row r="26" spans="1:6" ht="21" x14ac:dyDescent="0.4">
      <c r="A26" s="137" t="s">
        <v>32</v>
      </c>
      <c r="B26" s="138" t="s">
        <v>18</v>
      </c>
      <c r="C26" s="128"/>
      <c r="D26" s="128"/>
      <c r="E26" s="128"/>
    </row>
    <row r="27" spans="1:6" ht="21" x14ac:dyDescent="0.4">
      <c r="A27" s="150" t="s">
        <v>313</v>
      </c>
      <c r="B27" s="150" t="s">
        <v>314</v>
      </c>
      <c r="C27" s="151"/>
      <c r="D27" s="128"/>
      <c r="E27" s="128"/>
    </row>
    <row r="28" spans="1:6" ht="21" x14ac:dyDescent="0.4">
      <c r="A28" s="152" t="s">
        <v>328</v>
      </c>
      <c r="B28" s="264" t="s">
        <v>329</v>
      </c>
      <c r="C28" s="264"/>
      <c r="D28" s="264"/>
      <c r="E28" s="128"/>
    </row>
    <row r="29" spans="1:6" ht="21" x14ac:dyDescent="0.4">
      <c r="A29" s="152" t="s">
        <v>330</v>
      </c>
      <c r="B29" s="264" t="s">
        <v>331</v>
      </c>
      <c r="C29" s="264"/>
      <c r="D29" s="264"/>
      <c r="E29" s="128"/>
    </row>
    <row r="30" spans="1:6" ht="21" x14ac:dyDescent="0.4">
      <c r="A30" s="152" t="s">
        <v>332</v>
      </c>
      <c r="B30" s="264" t="s">
        <v>333</v>
      </c>
      <c r="C30" s="264"/>
      <c r="D30" s="264"/>
      <c r="E30" s="128"/>
    </row>
    <row r="31" spans="1:6" ht="21" x14ac:dyDescent="0.4">
      <c r="A31" s="153" t="s">
        <v>315</v>
      </c>
      <c r="B31" s="153" t="s">
        <v>316</v>
      </c>
      <c r="D31" s="128"/>
    </row>
    <row r="32" spans="1:6" ht="21.75" customHeight="1" x14ac:dyDescent="0.25">
      <c r="A32" s="151" t="s">
        <v>56</v>
      </c>
      <c r="B32" s="154" t="s">
        <v>57</v>
      </c>
    </row>
    <row r="33" spans="1:20" ht="21.75" customHeight="1" x14ac:dyDescent="0.25">
      <c r="A33" s="152" t="s">
        <v>33</v>
      </c>
      <c r="B33" s="152" t="s">
        <v>318</v>
      </c>
    </row>
    <row r="34" spans="1:20" ht="14.4" x14ac:dyDescent="0.3">
      <c r="A34" s="142" t="s">
        <v>34</v>
      </c>
      <c r="B34" s="142" t="s">
        <v>35</v>
      </c>
    </row>
    <row r="44" spans="1:20" ht="14.4" x14ac:dyDescent="0.3">
      <c r="A44" s="135" t="s">
        <v>192</v>
      </c>
    </row>
    <row r="45" spans="1:20" x14ac:dyDescent="0.25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1" x14ac:dyDescent="0.4">
      <c r="C46" s="253" t="s">
        <v>344</v>
      </c>
      <c r="D46" s="253"/>
      <c r="E46" s="253"/>
      <c r="F46" s="253"/>
      <c r="G46" s="253"/>
      <c r="H46" s="253"/>
      <c r="I46" s="253"/>
      <c r="J46" s="253"/>
      <c r="K46" s="253"/>
      <c r="L46" s="253"/>
      <c r="M46" s="253"/>
      <c r="N46" s="253"/>
      <c r="O46" s="253"/>
    </row>
    <row r="47" spans="1:20" x14ac:dyDescent="0.25">
      <c r="C47" s="240" t="s">
        <v>255</v>
      </c>
      <c r="D47" s="240"/>
      <c r="E47" s="240"/>
      <c r="F47" s="240" t="s">
        <v>250</v>
      </c>
      <c r="G47" s="240"/>
      <c r="H47" s="240"/>
      <c r="I47" s="240" t="s">
        <v>337</v>
      </c>
      <c r="J47" s="240"/>
      <c r="K47" s="240"/>
      <c r="L47" s="249" t="s">
        <v>194</v>
      </c>
      <c r="M47" s="250"/>
      <c r="N47" s="251"/>
      <c r="O47" s="248" t="s">
        <v>253</v>
      </c>
      <c r="P47" s="240" t="s">
        <v>335</v>
      </c>
      <c r="Q47" s="240"/>
      <c r="R47" s="240" t="s">
        <v>336</v>
      </c>
      <c r="S47" s="240"/>
      <c r="T47" s="181" t="s">
        <v>441</v>
      </c>
    </row>
    <row r="48" spans="1:20" x14ac:dyDescent="0.25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48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5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5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5">
      <c r="C51" s="162">
        <v>1</v>
      </c>
      <c r="D51" s="14">
        <f>INDEX('Standard Buckling Calculations'!$G$27:$AH$30,D$45,$C51)</f>
        <v>8.8162729658792678</v>
      </c>
      <c r="E51" s="14">
        <f>INDEX('Standard Buckling Calculations'!$G$27:$AH$30,E$45,$C51)</f>
        <v>2.296587926509186</v>
      </c>
      <c r="F51" s="14">
        <f>INDEX('Standard Buckling Calculations'!$G$47:$AH$110,F$68,$C51)</f>
        <v>0.45725526699999997</v>
      </c>
      <c r="G51" s="14">
        <f>INDEX('Standard Buckling Calculations'!$G$47:$AH$110,G$45,$C51)</f>
        <v>0.49883259600000002</v>
      </c>
      <c r="H51" s="14">
        <f>INDEX('Standard Buckling Calculations'!$G$47:$AH$110,H$68,$C51)</f>
        <v>0.68469829399999993</v>
      </c>
      <c r="I51" s="14">
        <f>INDEX('Standard Buckling Calculations'!$G$89:$AH$91,I$45,$C51)</f>
        <v>26.91137000670091</v>
      </c>
      <c r="J51" s="14">
        <f>INDEX('Standard Buckling Calculations'!$G$89:$AH$91,J$45,$C51)</f>
        <v>14.608305713501958</v>
      </c>
      <c r="K51" s="14">
        <f>INDEX('Standard Buckling Calculations'!$G$89:$AH$91,K$45,$C51)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5">
      <c r="C52" s="162">
        <f>C51+1</f>
        <v>2</v>
      </c>
      <c r="D52" s="14">
        <f>INDEX('Standard Buckling Calculations'!$G$27:$AH$30,D$45,$C52)</f>
        <v>0</v>
      </c>
      <c r="E52" s="14">
        <f>INDEX('Standard Buckling Calculations'!$G$27:$AH$30,E$45,$C52)</f>
        <v>0</v>
      </c>
      <c r="F52" s="14">
        <f>INDEX('Standard Buckling Calculations'!$G$47:$AH$110,F$68,$C52)</f>
        <v>0</v>
      </c>
      <c r="G52" s="14">
        <f>INDEX('Standard Buckling Calculations'!$G$47:$AH$110,G$45,$C52)</f>
        <v>0</v>
      </c>
      <c r="H52" s="14">
        <f>INDEX('Standard Buckling Calculations'!$G$47:$AH$110,H$68,$C52)</f>
        <v>0</v>
      </c>
      <c r="I52" s="14">
        <f>INDEX('Standard Buckling Calculations'!$G$89:$AH$91,I$45,$C52)</f>
        <v>0</v>
      </c>
      <c r="J52" s="14">
        <f>INDEX('Standard Buckling Calculations'!$G$89:$AH$91,J$45,$C52)</f>
        <v>0</v>
      </c>
      <c r="K52" s="14">
        <f>INDEX('Standard Buckling Calculations'!$G$89:$AH$91,K$45,$C52)</f>
        <v>0</v>
      </c>
      <c r="L52" s="14" t="e">
        <f t="shared" si="0"/>
        <v>#DIV/0!</v>
      </c>
      <c r="M52" s="14" t="e">
        <f t="shared" si="1"/>
        <v>#DIV/0!</v>
      </c>
      <c r="N52" s="14" t="e">
        <f t="shared" si="2"/>
        <v>#DIV/0!</v>
      </c>
      <c r="O52" s="14" t="e">
        <f t="shared" si="3"/>
        <v>#DIV/0!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5">
      <c r="C53" s="162">
        <f t="shared" ref="C53:C65" si="4">C52+1</f>
        <v>3</v>
      </c>
      <c r="D53" s="14">
        <f>INDEX('Standard Buckling Calculations'!$G$27:$AH$30,D$45,$C53)</f>
        <v>0</v>
      </c>
      <c r="E53" s="14">
        <f>INDEX('Standard Buckling Calculations'!$G$27:$AH$30,E$45,$C53)</f>
        <v>0</v>
      </c>
      <c r="F53" s="14">
        <f>INDEX('Standard Buckling Calculations'!$G$47:$AH$110,F$68,$C53)</f>
        <v>0</v>
      </c>
      <c r="G53" s="14">
        <f>INDEX('Standard Buckling Calculations'!$G$47:$AH$110,G$45,$C53)</f>
        <v>0</v>
      </c>
      <c r="H53" s="14">
        <f>INDEX('Standard Buckling Calculations'!$G$47:$AH$110,H$68,$C53)</f>
        <v>0</v>
      </c>
      <c r="I53" s="14">
        <f>INDEX('Standard Buckling Calculations'!$G$89:$AH$91,I$45,$C53)</f>
        <v>0</v>
      </c>
      <c r="J53" s="14">
        <f>INDEX('Standard Buckling Calculations'!$G$89:$AH$91,J$45,$C53)</f>
        <v>0</v>
      </c>
      <c r="K53" s="14">
        <f>INDEX('Standard Buckling Calculations'!$G$89:$AH$91,K$45,$C53)</f>
        <v>0</v>
      </c>
      <c r="L53" s="14" t="e">
        <f t="shared" si="0"/>
        <v>#DIV/0!</v>
      </c>
      <c r="M53" s="14" t="e">
        <f t="shared" si="1"/>
        <v>#DIV/0!</v>
      </c>
      <c r="N53" s="14" t="e">
        <f t="shared" si="2"/>
        <v>#DIV/0!</v>
      </c>
      <c r="O53" s="14" t="e">
        <f t="shared" si="3"/>
        <v>#DIV/0!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5">
      <c r="C54" s="162">
        <f t="shared" si="4"/>
        <v>4</v>
      </c>
      <c r="D54" s="14">
        <f>INDEX('Standard Buckling Calculations'!$G$27:$AH$30,D$45,$C54)</f>
        <v>8.6706036745406792</v>
      </c>
      <c r="E54" s="14">
        <f>INDEX('Standard Buckling Calculations'!$G$27:$AH$30,E$45,$C54)</f>
        <v>2.296587926509186</v>
      </c>
      <c r="F54" s="14">
        <f>INDEX('Standard Buckling Calculations'!$G$47:$AH$110,F$68,$C54)</f>
        <v>0.30177022999999997</v>
      </c>
      <c r="G54" s="14">
        <f>INDEX('Standard Buckling Calculations'!$G$47:$AH$110,G$45,$C54)</f>
        <v>1.935779725</v>
      </c>
      <c r="H54" s="14">
        <f>INDEX('Standard Buckling Calculations'!$G$47:$AH$110,H$68,$C54)</f>
        <v>1.0442359294999999</v>
      </c>
      <c r="I54" s="14">
        <f>INDEX('Standard Buckling Calculations'!$G$89:$AH$91,I$45,$C54)</f>
        <v>19.542882385709742</v>
      </c>
      <c r="J54" s="14">
        <f>INDEX('Standard Buckling Calculations'!$G$89:$AH$91,J$45,$C54)</f>
        <v>10.456970626796092</v>
      </c>
      <c r="K54" s="14">
        <f>INDEX('Standard Buckling Calculations'!$G$89:$AH$91,K$45,$C54)</f>
        <v>16.669904324429531</v>
      </c>
      <c r="L54" s="14">
        <f t="shared" si="0"/>
        <v>1.5441439192238198</v>
      </c>
      <c r="M54" s="14">
        <f t="shared" si="1"/>
        <v>18.511859639727255</v>
      </c>
      <c r="N54" s="14">
        <f t="shared" si="2"/>
        <v>6.2641986971076102</v>
      </c>
      <c r="O54" s="14">
        <f t="shared" si="3"/>
        <v>18.511859639727255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5">
      <c r="C55" s="162">
        <f t="shared" si="4"/>
        <v>5</v>
      </c>
      <c r="D55" s="14">
        <f>INDEX('Standard Buckling Calculations'!$G$27:$AH$30,D$45,$C55)</f>
        <v>8.9996719160104934</v>
      </c>
      <c r="E55" s="14">
        <f>INDEX('Standard Buckling Calculations'!$G$27:$AH$30,E$45,$C55)</f>
        <v>2.296587926509186</v>
      </c>
      <c r="F55" s="14">
        <f>INDEX('Standard Buckling Calculations'!$G$47:$AH$110,F$68,$C55)</f>
        <v>0.60824092500000004</v>
      </c>
      <c r="G55" s="14">
        <f>INDEX('Standard Buckling Calculations'!$G$47:$AH$110,G$45,$C55)</f>
        <v>2.9807090299999999</v>
      </c>
      <c r="H55" s="14">
        <f>INDEX('Standard Buckling Calculations'!$G$47:$AH$110,H$68,$C55)</f>
        <v>2.204107155</v>
      </c>
      <c r="I55" s="14">
        <f>INDEX('Standard Buckling Calculations'!$G$89:$AH$91,I$45,$C55)</f>
        <v>19.542882385709742</v>
      </c>
      <c r="J55" s="14">
        <f>INDEX('Standard Buckling Calculations'!$G$89:$AH$91,J$45,$C55)</f>
        <v>10.40775511057663</v>
      </c>
      <c r="K55" s="14">
        <f>INDEX('Standard Buckling Calculations'!$G$89:$AH$91,K$45,$C55)</f>
        <v>16.653178097029407</v>
      </c>
      <c r="L55" s="14">
        <f t="shared" si="0"/>
        <v>3.1123398943687111</v>
      </c>
      <c r="M55" s="14">
        <f t="shared" si="1"/>
        <v>28.639307884665023</v>
      </c>
      <c r="N55" s="14">
        <f t="shared" si="2"/>
        <v>13.235354490042766</v>
      </c>
      <c r="O55" s="14">
        <f t="shared" si="3"/>
        <v>28.639307884665023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5">
      <c r="C56" s="162">
        <f t="shared" si="4"/>
        <v>6</v>
      </c>
      <c r="D56" s="14">
        <f>INDEX('Standard Buckling Calculations'!$G$27:$AH$30,D$45,$C56)</f>
        <v>5.4258530183727034</v>
      </c>
      <c r="E56" s="14">
        <f>INDEX('Standard Buckling Calculations'!$G$27:$AH$30,E$45,$C56)</f>
        <v>2.296587926509186</v>
      </c>
      <c r="F56" s="14">
        <f>INDEX('Standard Buckling Calculations'!$G$47:$AH$110,F$68,$C56)</f>
        <v>0.821525485</v>
      </c>
      <c r="G56" s="14">
        <f>INDEX('Standard Buckling Calculations'!$G$47:$AH$110,G$45,$C56)</f>
        <v>4.471030485</v>
      </c>
      <c r="H56" s="14">
        <f>INDEX('Standard Buckling Calculations'!$G$47:$AH$110,H$68,$C56)</f>
        <v>0.71498234149999995</v>
      </c>
      <c r="I56" s="14">
        <f>INDEX('Standard Buckling Calculations'!$G$89:$AH$91,I$45,$C56)</f>
        <v>25.328640945357687</v>
      </c>
      <c r="J56" s="14">
        <f>INDEX('Standard Buckling Calculations'!$G$89:$AH$91,J$45,$C56)</f>
        <v>14.97866300075553</v>
      </c>
      <c r="K56" s="14">
        <f>INDEX('Standard Buckling Calculations'!$G$89:$AH$91,K$45,$C56)</f>
        <v>18.576812542382989</v>
      </c>
      <c r="L56" s="14">
        <f t="shared" si="0"/>
        <v>3.2434645300247413</v>
      </c>
      <c r="M56" s="14">
        <f t="shared" si="1"/>
        <v>29.849329574839086</v>
      </c>
      <c r="N56" s="14">
        <f t="shared" si="2"/>
        <v>3.8487891282143702</v>
      </c>
      <c r="O56" s="14">
        <f t="shared" si="3"/>
        <v>29.849329574839086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5">
      <c r="C57" s="162">
        <f t="shared" si="4"/>
        <v>7</v>
      </c>
      <c r="D57" s="14">
        <f>INDEX('Standard Buckling Calculations'!$G$27:$AH$30,D$45,$C57)</f>
        <v>6.0262467191601026</v>
      </c>
      <c r="E57" s="14">
        <f>INDEX('Standard Buckling Calculations'!$G$27:$AH$30,E$45,$C57)</f>
        <v>2.296587926509186</v>
      </c>
      <c r="F57" s="14">
        <f>INDEX('Standard Buckling Calculations'!$G$47:$AH$110,F$68,$C57)</f>
        <v>3.6705746599999998E-3</v>
      </c>
      <c r="G57" s="14">
        <f>INDEX('Standard Buckling Calculations'!$G$47:$AH$110,G$45,$C57)</f>
        <v>5.8270859999999995</v>
      </c>
      <c r="H57" s="14">
        <f>INDEX('Standard Buckling Calculations'!$G$47:$AH$110,H$68,$C57)</f>
        <v>0.79147085650000004</v>
      </c>
      <c r="I57" s="14">
        <f>INDEX('Standard Buckling Calculations'!$G$89:$AH$91,I$45,$C57)</f>
        <v>23.451458862851691</v>
      </c>
      <c r="J57" s="14">
        <f>INDEX('Standard Buckling Calculations'!$G$89:$AH$91,J$45,$C57)</f>
        <v>13.428719860913771</v>
      </c>
      <c r="K57" s="14">
        <f>INDEX('Standard Buckling Calculations'!$G$89:$AH$91,K$45,$C57)</f>
        <v>18.163135241507121</v>
      </c>
      <c r="L57" s="14">
        <f t="shared" si="0"/>
        <v>1.5651796681247738E-2</v>
      </c>
      <c r="M57" s="14">
        <f t="shared" si="1"/>
        <v>43.392713976859213</v>
      </c>
      <c r="N57" s="14">
        <f t="shared" si="2"/>
        <v>4.3575673801695833</v>
      </c>
      <c r="O57" s="14">
        <f t="shared" si="3"/>
        <v>43.392713976859213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5">
      <c r="C58" s="162">
        <f t="shared" si="4"/>
        <v>8</v>
      </c>
      <c r="D58" s="14">
        <f>INDEX('Standard Buckling Calculations'!$G$27:$AH$30,D$45,$C58)</f>
        <v>7.3218503937007897</v>
      </c>
      <c r="E58" s="14">
        <f>INDEX('Standard Buckling Calculations'!$G$27:$AH$30,E$45,$C58)</f>
        <v>2.296587926509186</v>
      </c>
      <c r="F58" s="14">
        <f>INDEX('Standard Buckling Calculations'!$G$47:$AH$110,F$68,$C58)</f>
        <v>0.47063166200000001</v>
      </c>
      <c r="G58" s="14">
        <f>INDEX('Standard Buckling Calculations'!$G$47:$AH$110,G$45,$C58)</f>
        <v>6.3806671449999994</v>
      </c>
      <c r="H58" s="14">
        <f>INDEX('Standard Buckling Calculations'!$G$47:$AH$110,H$68,$C58)</f>
        <v>0.53223286749999998</v>
      </c>
      <c r="I58" s="14">
        <f>INDEX('Standard Buckling Calculations'!$G$89:$AH$91,I$45,$C58)</f>
        <v>23.451458862851691</v>
      </c>
      <c r="J58" s="14">
        <f>INDEX('Standard Buckling Calculations'!$G$89:$AH$91,J$45,$C58)</f>
        <v>12.879353535965326</v>
      </c>
      <c r="K58" s="14">
        <f>INDEX('Standard Buckling Calculations'!$G$89:$AH$91,K$45,$C58)</f>
        <v>18.076950679529265</v>
      </c>
      <c r="L58" s="14">
        <f t="shared" si="0"/>
        <v>2.006833198532926</v>
      </c>
      <c r="M58" s="14">
        <f t="shared" si="1"/>
        <v>49.541827756976467</v>
      </c>
      <c r="N58" s="14">
        <f t="shared" si="2"/>
        <v>2.9442624308463272</v>
      </c>
      <c r="O58" s="14">
        <f t="shared" si="3"/>
        <v>49.541827756976467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5">
      <c r="C59" s="162">
        <f t="shared" si="4"/>
        <v>9</v>
      </c>
      <c r="D59" s="14">
        <f>INDEX('Standard Buckling Calculations'!$G$27:$AH$30,D$45,$C59)</f>
        <v>9.6938976377952741</v>
      </c>
      <c r="E59" s="14">
        <f>INDEX('Standard Buckling Calculations'!$G$27:$AH$30,E$45,$C59)</f>
        <v>2.296587926509186</v>
      </c>
      <c r="F59" s="14">
        <f>INDEX('Standard Buckling Calculations'!$G$47:$AH$110,F$68,$C59)</f>
        <v>0.54798418849999997</v>
      </c>
      <c r="G59" s="14">
        <f>INDEX('Standard Buckling Calculations'!$G$47:$AH$110,G$45,$C59)</f>
        <v>6.7421386600000002</v>
      </c>
      <c r="H59" s="14">
        <f>INDEX('Standard Buckling Calculations'!$G$47:$AH$110,H$68,$C59)</f>
        <v>0.16778906999999998</v>
      </c>
      <c r="I59" s="14">
        <f>INDEX('Standard Buckling Calculations'!$G$89:$AH$91,I$45,$C59)</f>
        <v>23.451458862851691</v>
      </c>
      <c r="J59" s="14">
        <f>INDEX('Standard Buckling Calculations'!$G$89:$AH$91,J$45,$C59)</f>
        <v>12.383855607184264</v>
      </c>
      <c r="K59" s="14">
        <f>INDEX('Standard Buckling Calculations'!$G$89:$AH$91,K$45,$C59)</f>
        <v>17.992828432738133</v>
      </c>
      <c r="L59" s="14">
        <f t="shared" si="0"/>
        <v>2.3366741988407167</v>
      </c>
      <c r="M59" s="14">
        <f t="shared" si="1"/>
        <v>54.442968925515203</v>
      </c>
      <c r="N59" s="14">
        <f t="shared" si="2"/>
        <v>0.93253304019009087</v>
      </c>
      <c r="O59" s="14">
        <f t="shared" si="3"/>
        <v>54.442968925515203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5">
      <c r="C60" s="162">
        <f t="shared" si="4"/>
        <v>10</v>
      </c>
      <c r="D60" s="14">
        <f>INDEX('Standard Buckling Calculations'!$G$27:$AH$30,D$45,$C60)</f>
        <v>7.21259842519685</v>
      </c>
      <c r="E60" s="14">
        <f>INDEX('Standard Buckling Calculations'!$G$27:$AH$30,E$45,$C60)</f>
        <v>2.296587926509186</v>
      </c>
      <c r="F60" s="14">
        <f>INDEX('Standard Buckling Calculations'!$G$47:$AH$110,F$68,$C60)</f>
        <v>3.6049640449999996</v>
      </c>
      <c r="G60" s="14">
        <f>INDEX('Standard Buckling Calculations'!$G$47:$AH$110,G$45,$C60)</f>
        <v>3.9942993399999995</v>
      </c>
      <c r="H60" s="14">
        <f>INDEX('Standard Buckling Calculations'!$G$47:$AH$110,H$68,$C60)</f>
        <v>0.63903341499999999</v>
      </c>
      <c r="I60" s="14">
        <f>INDEX('Standard Buckling Calculations'!$G$89:$AH$91,I$45,$C60)</f>
        <v>23.451458862851691</v>
      </c>
      <c r="J60" s="14">
        <f>INDEX('Standard Buckling Calculations'!$G$89:$AH$91,J$45,$C60)</f>
        <v>12.914566992252855</v>
      </c>
      <c r="K60" s="14">
        <f>INDEX('Standard Buckling Calculations'!$G$89:$AH$91,K$45,$C60)</f>
        <v>18.08269076925432</v>
      </c>
      <c r="L60" s="14">
        <f t="shared" si="0"/>
        <v>15.37202468333621</v>
      </c>
      <c r="M60" s="14">
        <f t="shared" si="1"/>
        <v>30.928635411439547</v>
      </c>
      <c r="N60" s="14">
        <f t="shared" si="2"/>
        <v>3.533950910041205</v>
      </c>
      <c r="O60" s="14">
        <f t="shared" si="3"/>
        <v>30.928635411439547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5">
      <c r="C61" s="162">
        <f t="shared" si="4"/>
        <v>11</v>
      </c>
      <c r="D61" s="14">
        <f>INDEX('Standard Buckling Calculations'!$G$27:$AH$30,D$45,$C61)</f>
        <v>6.1502624671915997</v>
      </c>
      <c r="E61" s="14">
        <f>INDEX('Standard Buckling Calculations'!$G$27:$AH$30,E$45,$C61)</f>
        <v>2.296587926509186</v>
      </c>
      <c r="F61" s="14">
        <f>INDEX('Standard Buckling Calculations'!$G$47:$AH$110,F$68,$C61)</f>
        <v>0.54409868149999996</v>
      </c>
      <c r="G61" s="14">
        <f>INDEX('Standard Buckling Calculations'!$G$47:$AH$110,G$45,$C61)</f>
        <v>3.8200350049999994</v>
      </c>
      <c r="H61" s="14">
        <f>INDEX('Standard Buckling Calculations'!$G$47:$AH$110,H$68,$C61)</f>
        <v>1.216189907</v>
      </c>
      <c r="I61" s="14">
        <f>INDEX('Standard Buckling Calculations'!$G$89:$AH$91,I$45,$C61)</f>
        <v>26.91137000670091</v>
      </c>
      <c r="J61" s="14">
        <f>INDEX('Standard Buckling Calculations'!$G$89:$AH$91,J$45,$C61)</f>
        <v>15.587521914466711</v>
      </c>
      <c r="K61" s="14">
        <f>INDEX('Standard Buckling Calculations'!$G$89:$AH$91,K$45,$C61)</f>
        <v>18.78985483916939</v>
      </c>
      <c r="L61" s="14">
        <f t="shared" si="0"/>
        <v>2.0218171031966037</v>
      </c>
      <c r="M61" s="14">
        <f t="shared" si="1"/>
        <v>24.507006475831425</v>
      </c>
      <c r="N61" s="14">
        <f t="shared" si="2"/>
        <v>6.4725880929358048</v>
      </c>
      <c r="O61" s="14">
        <f t="shared" si="3"/>
        <v>24.507006475831425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5">
      <c r="C62" s="162">
        <f t="shared" si="4"/>
        <v>12</v>
      </c>
      <c r="D62" s="14">
        <f>INDEX('Standard Buckling Calculations'!$G$27:$AH$30,D$45,$C62)</f>
        <v>6.0892388451443571</v>
      </c>
      <c r="E62" s="14">
        <f>INDEX('Standard Buckling Calculations'!$G$27:$AH$30,E$45,$C62)</f>
        <v>1.9685039370078738</v>
      </c>
      <c r="F62" s="14">
        <f>INDEX('Standard Buckling Calculations'!$G$47:$AH$110,F$68,$C62)</f>
        <v>0.13096294875</v>
      </c>
      <c r="G62" s="14">
        <f>INDEX('Standard Buckling Calculations'!$G$47:$AH$110,G$45,$C62)</f>
        <v>0.96035103700000002</v>
      </c>
      <c r="H62" s="14">
        <f>INDEX('Standard Buckling Calculations'!$G$47:$AH$110,H$68,$C62)</f>
        <v>0.16611479849999997</v>
      </c>
      <c r="I62" s="14">
        <f>INDEX('Standard Buckling Calculations'!$G$89:$AH$91,I$45,$C62)</f>
        <v>30.481300318382239</v>
      </c>
      <c r="J62" s="14">
        <f>INDEX('Standard Buckling Calculations'!$G$89:$AH$91,J$45,$C62)</f>
        <v>18.887098935039223</v>
      </c>
      <c r="K62" s="14">
        <f>INDEX('Standard Buckling Calculations'!$G$89:$AH$91,K$45,$C62)</f>
        <v>19.255352141745128</v>
      </c>
      <c r="L62" s="14">
        <f t="shared" si="0"/>
        <v>0.42965013756654169</v>
      </c>
      <c r="M62" s="14">
        <f t="shared" si="1"/>
        <v>5.0846932093862387</v>
      </c>
      <c r="N62" s="14">
        <f t="shared" si="2"/>
        <v>0.86269416044522595</v>
      </c>
      <c r="O62" s="14">
        <f t="shared" si="3"/>
        <v>5.0846932093862387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5">
      <c r="C63" s="162">
        <f t="shared" si="4"/>
        <v>13</v>
      </c>
      <c r="D63" s="14">
        <f>INDEX('Standard Buckling Calculations'!$G$27:$AH$30,D$45,$C63)</f>
        <v>8.5206692913385815</v>
      </c>
      <c r="E63" s="14">
        <f>INDEX('Standard Buckling Calculations'!$G$27:$AH$30,E$45,$C63)</f>
        <v>1.9685039370078738</v>
      </c>
      <c r="F63" s="14">
        <f>INDEX('Standard Buckling Calculations'!$G$47:$AH$110,F$68,$C63)</f>
        <v>3.6723203149999994E-2</v>
      </c>
      <c r="G63" s="14">
        <f>INDEX('Standard Buckling Calculations'!$G$47:$AH$110,G$45,$C63)</f>
        <v>2.184382805E-2</v>
      </c>
      <c r="H63" s="14">
        <f>INDEX('Standard Buckling Calculations'!$G$47:$AH$110,H$68,$C63)</f>
        <v>1.1855107199999999E-2</v>
      </c>
      <c r="I63" s="14">
        <f>INDEX('Standard Buckling Calculations'!$G$89:$AH$91,I$45,$C63)</f>
        <v>29.572913456113969</v>
      </c>
      <c r="J63" s="14">
        <f>INDEX('Standard Buckling Calculations'!$G$89:$AH$91,J$45,$C63)</f>
        <v>16.811861742454397</v>
      </c>
      <c r="K63" s="14">
        <f>INDEX('Standard Buckling Calculations'!$G$89:$AH$91,K$45,$C63)</f>
        <v>19.105492506996097</v>
      </c>
      <c r="L63" s="14">
        <f t="shared" si="0"/>
        <v>0.12417850951512441</v>
      </c>
      <c r="M63" s="14">
        <f t="shared" si="1"/>
        <v>0.12993104740350414</v>
      </c>
      <c r="N63" s="14">
        <f t="shared" si="2"/>
        <v>6.2050780400761021E-2</v>
      </c>
      <c r="O63" s="14">
        <f t="shared" si="3"/>
        <v>0.12993104740350414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5">
      <c r="C64" s="163">
        <f t="shared" si="4"/>
        <v>14</v>
      </c>
      <c r="D64" s="162">
        <f>INDEX('Standard Buckling Calculations'!$G$27:$AH$30,D$45,$C64)</f>
        <v>1.1932414698162723</v>
      </c>
      <c r="E64" s="162">
        <f>INDEX('Standard Buckling Calculations'!$G$27:$AH$30,E$45,$C64)</f>
        <v>1.9688320209973749</v>
      </c>
      <c r="F64" s="163" t="e">
        <f>INDEX(#REF!,F$45,$C64)</f>
        <v>#REF!</v>
      </c>
      <c r="G64" s="162">
        <f>INDEX('Standard Buckling Calculations'!$G$47:$AH$110,G$45,$C64)</f>
        <v>0.406993192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Calculations'!$G$89:$AH$91,J$45,$C64)</f>
        <v>33.55279381905676</v>
      </c>
      <c r="K64" s="162">
        <f>INDEX('Standard Buckling Calculations'!$G$89:$AH$91,K$45,$C64)</f>
        <v>19.566224666440515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1.2129934520351111</v>
      </c>
      <c r="P64" s="129" t="e">
        <f t="shared" ref="P64:P65" si="8">H64/K64*100</f>
        <v>#REF!</v>
      </c>
    </row>
    <row r="65" spans="3:19" hidden="1" x14ac:dyDescent="0.25">
      <c r="C65" s="162">
        <f t="shared" si="4"/>
        <v>15</v>
      </c>
      <c r="D65" s="162">
        <f>INDEX('Standard Buckling Calculations'!$G$27:$AH$30,D$45,$C65)</f>
        <v>2.8435039370078763</v>
      </c>
      <c r="E65" s="162">
        <f>INDEX('Standard Buckling Calculations'!$G$27:$AH$30,E$45,$C65)</f>
        <v>2.296587926509186</v>
      </c>
      <c r="F65" s="162" t="e">
        <f>INDEX(#REF!,F$45,$C65)</f>
        <v>#REF!</v>
      </c>
      <c r="G65" s="162">
        <f>INDEX('Standard Buckling Calculations'!$G$47:$AH$110,G$45,$C65)</f>
        <v>6.9258420599999999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Calculations'!$G$89:$AH$91,J$45,$C65)</f>
        <v>9.6873091901097865</v>
      </c>
      <c r="K65" s="162">
        <f>INDEX('Standard Buckling Calculations'!$G$89:$AH$91,K$45,$C65)</f>
        <v>12.560099920520853</v>
      </c>
      <c r="L65" s="162" t="e">
        <f t="shared" si="5"/>
        <v>#REF!</v>
      </c>
      <c r="N65" s="129" t="e">
        <f t="shared" si="6"/>
        <v>#REF!</v>
      </c>
      <c r="O65" s="129">
        <f t="shared" si="7"/>
        <v>71.493971381350221</v>
      </c>
      <c r="P65" s="129" t="e">
        <f t="shared" si="8"/>
        <v>#REF!</v>
      </c>
    </row>
    <row r="66" spans="3:19" x14ac:dyDescent="0.25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5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5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1" x14ac:dyDescent="0.4">
      <c r="C69" s="253" t="s">
        <v>343</v>
      </c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253"/>
    </row>
    <row r="70" spans="3:19" x14ac:dyDescent="0.25">
      <c r="C70" s="240" t="s">
        <v>255</v>
      </c>
      <c r="D70" s="240"/>
      <c r="E70" s="240"/>
      <c r="F70" s="240" t="s">
        <v>250</v>
      </c>
      <c r="G70" s="240"/>
      <c r="H70" s="240"/>
      <c r="I70" s="240" t="s">
        <v>338</v>
      </c>
      <c r="J70" s="240"/>
      <c r="K70" s="240"/>
      <c r="L70" s="247" t="s">
        <v>194</v>
      </c>
      <c r="M70" s="247"/>
      <c r="N70" s="247"/>
      <c r="O70" s="248" t="s">
        <v>253</v>
      </c>
      <c r="P70" s="252" t="s">
        <v>335</v>
      </c>
      <c r="Q70" s="240"/>
      <c r="R70" s="240" t="s">
        <v>336</v>
      </c>
      <c r="S70" s="240"/>
    </row>
    <row r="71" spans="3:19" x14ac:dyDescent="0.25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48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5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5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5">
      <c r="C74" s="162">
        <v>1</v>
      </c>
      <c r="D74" s="14">
        <f>INDEX('Standard Buckling Calculations'!$G$27:$AH$30,D$45,$C74)</f>
        <v>8.8162729658792678</v>
      </c>
      <c r="E74" s="14">
        <f>INDEX('Standard Buckling Calculations'!$G$27:$AH$30,E$45,$C74)</f>
        <v>2.296587926509186</v>
      </c>
      <c r="F74" s="14">
        <f>INDEX('Standard Buckling Calculations'!$G$47:$AH$110,F$68,$C74)</f>
        <v>0.45725526699999997</v>
      </c>
      <c r="G74" s="14">
        <f>INDEX('Standard Buckling Calculations'!$G$47:$AH$110,G$45,$C74)</f>
        <v>0.49883259600000002</v>
      </c>
      <c r="H74" s="14">
        <f>INDEX('Standard Buckling Calculations'!$G$47:$AH$110,H$68,$C74)</f>
        <v>0.68469829399999993</v>
      </c>
      <c r="I74" s="14">
        <f>INDEX('Standard Buckling Calculations'!$G$89:$AH$91,I$45,$C74)</f>
        <v>26.91137000670091</v>
      </c>
      <c r="J74" s="14">
        <f>INDEX('Standard Buckling Calculations'!$G$89:$AH$91,J$45,$C74)</f>
        <v>14.608305713501958</v>
      </c>
      <c r="K74" s="14">
        <f>INDEX('Standard Buckling Calculations'!$G$89:$AH$91,K$45,$C74)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5">
      <c r="C75" s="162">
        <f>C74+1</f>
        <v>2</v>
      </c>
      <c r="D75" s="14">
        <f>INDEX('Standard Buckling Calculations'!$G$27:$AH$30,D$45,$C75)</f>
        <v>0</v>
      </c>
      <c r="E75" s="14">
        <f>INDEX('Standard Buckling Calculations'!$G$27:$AH$30,E$45,$C75)</f>
        <v>0</v>
      </c>
      <c r="F75" s="14">
        <f>INDEX('Standard Buckling Calculations'!$G$47:$AH$110,F$68,$C75)</f>
        <v>0</v>
      </c>
      <c r="G75" s="14">
        <f>INDEX('Standard Buckling Calculations'!$G$47:$AH$110,G$45,$C75)</f>
        <v>0</v>
      </c>
      <c r="H75" s="14">
        <f>INDEX('Standard Buckling Calculations'!$G$47:$AH$110,H$68,$C75)</f>
        <v>0</v>
      </c>
      <c r="I75" s="14">
        <f>INDEX('Standard Buckling Calculations'!$G$89:$AH$91,I$45,$C75)</f>
        <v>0</v>
      </c>
      <c r="J75" s="14">
        <f>INDEX('Standard Buckling Calculations'!$G$89:$AH$91,J$45,$C75)</f>
        <v>0</v>
      </c>
      <c r="K75" s="14">
        <f>INDEX('Standard Buckling Calculations'!$G$89:$AH$91,K$45,$C75)</f>
        <v>0</v>
      </c>
      <c r="L75" s="14" t="e">
        <f t="shared" si="9"/>
        <v>#DIV/0!</v>
      </c>
      <c r="M75" s="14" t="e">
        <f t="shared" si="10"/>
        <v>#DIV/0!</v>
      </c>
      <c r="N75" s="14" t="e">
        <f t="shared" si="11"/>
        <v>#DIV/0!</v>
      </c>
      <c r="O75" s="14" t="e">
        <f t="shared" si="12"/>
        <v>#DIV/0!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5">
      <c r="C76" s="162">
        <f t="shared" ref="C76:C86" si="13">C75+1</f>
        <v>3</v>
      </c>
      <c r="D76" s="14">
        <f>INDEX('Standard Buckling Calculations'!$G$27:$AH$30,D$45,$C76)</f>
        <v>0</v>
      </c>
      <c r="E76" s="14">
        <f>INDEX('Standard Buckling Calculations'!$G$27:$AH$30,E$45,$C76)</f>
        <v>0</v>
      </c>
      <c r="F76" s="14">
        <f>INDEX('Standard Buckling Calculations'!$G$47:$AH$110,F$68,$C76)</f>
        <v>0</v>
      </c>
      <c r="G76" s="14">
        <f>INDEX('Standard Buckling Calculations'!$G$47:$AH$110,G$45,$C76)</f>
        <v>0</v>
      </c>
      <c r="H76" s="14">
        <f>INDEX('Standard Buckling Calculations'!$G$47:$AH$110,H$68,$C76)</f>
        <v>0</v>
      </c>
      <c r="I76" s="14">
        <f>INDEX('Standard Buckling Calculations'!$G$89:$AH$91,I$45,$C76)</f>
        <v>0</v>
      </c>
      <c r="J76" s="14">
        <f>INDEX('Standard Buckling Calculations'!$G$89:$AH$91,J$45,$C76)</f>
        <v>0</v>
      </c>
      <c r="K76" s="14">
        <f>INDEX('Standard Buckling Calculations'!$G$89:$AH$91,K$45,$C76)</f>
        <v>0</v>
      </c>
      <c r="L76" s="14" t="e">
        <f t="shared" si="9"/>
        <v>#DIV/0!</v>
      </c>
      <c r="M76" s="14" t="e">
        <f t="shared" si="10"/>
        <v>#DIV/0!</v>
      </c>
      <c r="N76" s="14" t="e">
        <f t="shared" si="11"/>
        <v>#DIV/0!</v>
      </c>
      <c r="O76" s="14" t="e">
        <f t="shared" si="12"/>
        <v>#DIV/0!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5">
      <c r="C77" s="162">
        <f t="shared" si="13"/>
        <v>4</v>
      </c>
      <c r="D77" s="14">
        <f>INDEX('Standard Buckling Calculations'!$G$27:$AH$30,D$45,$C77)</f>
        <v>8.6706036745406792</v>
      </c>
      <c r="E77" s="14">
        <f>INDEX('Standard Buckling Calculations'!$G$27:$AH$30,E$45,$C77)</f>
        <v>2.296587926509186</v>
      </c>
      <c r="F77" s="14">
        <f>INDEX('Standard Buckling Calculations'!$G$47:$AH$110,F$68,$C77)</f>
        <v>0.30177022999999997</v>
      </c>
      <c r="G77" s="14">
        <f>INDEX('Standard Buckling Calculations'!$G$47:$AH$110,G$45,$C77)</f>
        <v>1.935779725</v>
      </c>
      <c r="H77" s="14">
        <f>INDEX('Standard Buckling Calculations'!$G$47:$AH$110,H$68,$C77)</f>
        <v>1.0442359294999999</v>
      </c>
      <c r="I77" s="14">
        <f>INDEX('Standard Buckling Calculations'!$G$89:$AH$91,I$45,$C77)</f>
        <v>19.542882385709742</v>
      </c>
      <c r="J77" s="14">
        <f>INDEX('Standard Buckling Calculations'!$G$89:$AH$91,J$45,$C77)</f>
        <v>10.456970626796092</v>
      </c>
      <c r="K77" s="14">
        <f>INDEX('Standard Buckling Calculations'!$G$89:$AH$91,K$45,$C77)</f>
        <v>16.669904324429531</v>
      </c>
      <c r="L77" s="14">
        <f t="shared" si="9"/>
        <v>1.5441439192238198</v>
      </c>
      <c r="M77" s="14">
        <f t="shared" si="10"/>
        <v>18.511859639727255</v>
      </c>
      <c r="N77" s="14">
        <f t="shared" si="11"/>
        <v>6.2641986971076102</v>
      </c>
      <c r="O77" s="14">
        <f t="shared" si="12"/>
        <v>18.511859639727255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5">
      <c r="C78" s="162">
        <f t="shared" si="13"/>
        <v>5</v>
      </c>
      <c r="D78" s="14">
        <f>INDEX('Standard Buckling Calculations'!$G$27:$AH$30,D$45,$C78)</f>
        <v>8.9996719160104934</v>
      </c>
      <c r="E78" s="14">
        <f>INDEX('Standard Buckling Calculations'!$G$27:$AH$30,E$45,$C78)</f>
        <v>2.296587926509186</v>
      </c>
      <c r="F78" s="14">
        <f>INDEX('Standard Buckling Calculations'!$G$47:$AH$110,F$68,$C78)</f>
        <v>0.60824092500000004</v>
      </c>
      <c r="G78" s="14">
        <f>INDEX('Standard Buckling Calculations'!$G$47:$AH$110,G$45,$C78)</f>
        <v>2.9807090299999999</v>
      </c>
      <c r="H78" s="14">
        <f>INDEX('Standard Buckling Calculations'!$G$47:$AH$110,H$68,$C78)</f>
        <v>2.204107155</v>
      </c>
      <c r="I78" s="14">
        <f>INDEX('Standard Buckling Calculations'!$G$89:$AH$91,I$45,$C78)</f>
        <v>19.542882385709742</v>
      </c>
      <c r="J78" s="14">
        <f>INDEX('Standard Buckling Calculations'!$G$89:$AH$91,J$45,$C78)</f>
        <v>10.40775511057663</v>
      </c>
      <c r="K78" s="14">
        <f>INDEX('Standard Buckling Calculations'!$G$89:$AH$91,K$45,$C78)</f>
        <v>16.653178097029407</v>
      </c>
      <c r="L78" s="14">
        <f t="shared" si="9"/>
        <v>3.1123398943687111</v>
      </c>
      <c r="M78" s="14">
        <f t="shared" si="10"/>
        <v>28.639307884665023</v>
      </c>
      <c r="N78" s="14">
        <f t="shared" si="11"/>
        <v>13.235354490042766</v>
      </c>
      <c r="O78" s="14">
        <f t="shared" si="12"/>
        <v>28.639307884665023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5">
      <c r="C79" s="162">
        <f t="shared" si="13"/>
        <v>6</v>
      </c>
      <c r="D79" s="14">
        <f>INDEX('Standard Buckling Calculations'!$G$27:$AH$30,D$45,$C79)</f>
        <v>5.4258530183727034</v>
      </c>
      <c r="E79" s="14">
        <f>INDEX('Standard Buckling Calculations'!$G$27:$AH$30,E$45,$C79)</f>
        <v>2.296587926509186</v>
      </c>
      <c r="F79" s="14">
        <f>INDEX('Standard Buckling Calculations'!$G$47:$AH$110,F$68,$C79)</f>
        <v>0.821525485</v>
      </c>
      <c r="G79" s="14">
        <f>INDEX('Standard Buckling Calculations'!$G$47:$AH$110,G$45,$C79)</f>
        <v>4.471030485</v>
      </c>
      <c r="H79" s="14">
        <f>INDEX('Standard Buckling Calculations'!$G$47:$AH$110,H$68,$C79)</f>
        <v>0.71498234149999995</v>
      </c>
      <c r="I79" s="14">
        <f>INDEX('Standard Buckling Calculations'!$G$89:$AH$91,I$45,$C79)</f>
        <v>25.328640945357687</v>
      </c>
      <c r="J79" s="14">
        <f>INDEX('Standard Buckling Calculations'!$G$89:$AH$91,J$45,$C79)</f>
        <v>14.97866300075553</v>
      </c>
      <c r="K79" s="14">
        <f>INDEX('Standard Buckling Calculations'!$G$89:$AH$91,K$45,$C79)</f>
        <v>18.576812542382989</v>
      </c>
      <c r="L79" s="14">
        <f t="shared" si="9"/>
        <v>3.2434645300247413</v>
      </c>
      <c r="M79" s="14">
        <f t="shared" si="10"/>
        <v>29.849329574839086</v>
      </c>
      <c r="N79" s="14">
        <f t="shared" si="11"/>
        <v>3.8487891282143702</v>
      </c>
      <c r="O79" s="14">
        <f t="shared" si="12"/>
        <v>29.849329574839086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5">
      <c r="C80" s="162">
        <f t="shared" si="13"/>
        <v>7</v>
      </c>
      <c r="D80" s="14">
        <f>INDEX('Standard Buckling Calculations'!$G$27:$AH$30,D$45,$C80)</f>
        <v>6.0262467191601026</v>
      </c>
      <c r="E80" s="14">
        <f>INDEX('Standard Buckling Calculations'!$G$27:$AH$30,E$45,$C80)</f>
        <v>2.296587926509186</v>
      </c>
      <c r="F80" s="14">
        <f>INDEX('Standard Buckling Calculations'!$G$47:$AH$110,F$68,$C80)</f>
        <v>3.6705746599999998E-3</v>
      </c>
      <c r="G80" s="14">
        <f>INDEX('Standard Buckling Calculations'!$G$47:$AH$110,G$45,$C80)</f>
        <v>5.8270859999999995</v>
      </c>
      <c r="H80" s="14">
        <f>INDEX('Standard Buckling Calculations'!$G$47:$AH$110,H$68,$C80)</f>
        <v>0.79147085650000004</v>
      </c>
      <c r="I80" s="14">
        <f>INDEX('Standard Buckling Calculations'!$G$89:$AH$91,I$45,$C80)</f>
        <v>23.451458862851691</v>
      </c>
      <c r="J80" s="14">
        <f>INDEX('Standard Buckling Calculations'!$G$89:$AH$91,J$45,$C80)</f>
        <v>13.428719860913771</v>
      </c>
      <c r="K80" s="14">
        <f>INDEX('Standard Buckling Calculations'!$G$89:$AH$91,K$45,$C80)</f>
        <v>18.163135241507121</v>
      </c>
      <c r="L80" s="14">
        <f t="shared" si="9"/>
        <v>1.5651796681247738E-2</v>
      </c>
      <c r="M80" s="14">
        <f t="shared" si="10"/>
        <v>43.392713976859213</v>
      </c>
      <c r="N80" s="14">
        <f t="shared" si="11"/>
        <v>4.3575673801695833</v>
      </c>
      <c r="O80" s="14">
        <f t="shared" si="12"/>
        <v>43.392713976859213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5">
      <c r="C81" s="162">
        <f t="shared" si="13"/>
        <v>8</v>
      </c>
      <c r="D81" s="14">
        <f>INDEX('Standard Buckling Calculations'!$G$27:$AH$30,D$45,$C81)</f>
        <v>7.3218503937007897</v>
      </c>
      <c r="E81" s="14">
        <f>INDEX('Standard Buckling Calculations'!$G$27:$AH$30,E$45,$C81)</f>
        <v>2.296587926509186</v>
      </c>
      <c r="F81" s="14">
        <f>INDEX('Standard Buckling Calculations'!$G$47:$AH$110,F$68,$C81)</f>
        <v>0.47063166200000001</v>
      </c>
      <c r="G81" s="14">
        <f>INDEX('Standard Buckling Calculations'!$G$47:$AH$110,G$45,$C81)</f>
        <v>6.3806671449999994</v>
      </c>
      <c r="H81" s="14">
        <f>INDEX('Standard Buckling Calculations'!$G$47:$AH$110,H$68,$C81)</f>
        <v>0.53223286749999998</v>
      </c>
      <c r="I81" s="14">
        <f>INDEX('Standard Buckling Calculations'!$G$89:$AH$91,I$45,$C81)</f>
        <v>23.451458862851691</v>
      </c>
      <c r="J81" s="14">
        <f>INDEX('Standard Buckling Calculations'!$G$89:$AH$91,J$45,$C81)</f>
        <v>12.879353535965326</v>
      </c>
      <c r="K81" s="14">
        <f>INDEX('Standard Buckling Calculations'!$G$89:$AH$91,K$45,$C81)</f>
        <v>18.076950679529265</v>
      </c>
      <c r="L81" s="14">
        <f t="shared" si="9"/>
        <v>2.006833198532926</v>
      </c>
      <c r="M81" s="14">
        <f t="shared" si="10"/>
        <v>49.541827756976467</v>
      </c>
      <c r="N81" s="14">
        <f t="shared" si="11"/>
        <v>2.9442624308463272</v>
      </c>
      <c r="O81" s="14">
        <f t="shared" si="12"/>
        <v>49.541827756976467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5">
      <c r="C82" s="162">
        <f t="shared" si="13"/>
        <v>9</v>
      </c>
      <c r="D82" s="14">
        <f>INDEX('Standard Buckling Calculations'!$G$27:$AH$30,D$45,$C82)</f>
        <v>9.6938976377952741</v>
      </c>
      <c r="E82" s="14">
        <f>INDEX('Standard Buckling Calculations'!$G$27:$AH$30,E$45,$C82)</f>
        <v>2.296587926509186</v>
      </c>
      <c r="F82" s="14">
        <f>INDEX('Standard Buckling Calculations'!$G$47:$AH$110,F$68,$C82)</f>
        <v>0.54798418849999997</v>
      </c>
      <c r="G82" s="14">
        <f>INDEX('Standard Buckling Calculations'!$G$47:$AH$110,G$45,$C82)</f>
        <v>6.7421386600000002</v>
      </c>
      <c r="H82" s="14">
        <f>INDEX('Standard Buckling Calculations'!$G$47:$AH$110,H$68,$C82)</f>
        <v>0.16778906999999998</v>
      </c>
      <c r="I82" s="14">
        <f>INDEX('Standard Buckling Calculations'!$G$89:$AH$91,I$45,$C82)</f>
        <v>23.451458862851691</v>
      </c>
      <c r="J82" s="14">
        <f>INDEX('Standard Buckling Calculations'!$G$89:$AH$91,J$45,$C82)</f>
        <v>12.383855607184264</v>
      </c>
      <c r="K82" s="14">
        <f>INDEX('Standard Buckling Calculations'!$G$89:$AH$91,K$45,$C82)</f>
        <v>17.992828432738133</v>
      </c>
      <c r="L82" s="14">
        <f t="shared" si="9"/>
        <v>2.3366741988407167</v>
      </c>
      <c r="M82" s="14">
        <f t="shared" si="10"/>
        <v>54.442968925515203</v>
      </c>
      <c r="N82" s="14">
        <f t="shared" si="11"/>
        <v>0.93253304019009087</v>
      </c>
      <c r="O82" s="14">
        <f t="shared" si="12"/>
        <v>54.442968925515203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5">
      <c r="C83" s="162">
        <f t="shared" si="13"/>
        <v>10</v>
      </c>
      <c r="D83" s="14">
        <f>INDEX('Standard Buckling Calculations'!$G$27:$AH$30,D$45,$C83)</f>
        <v>7.21259842519685</v>
      </c>
      <c r="E83" s="14">
        <f>INDEX('Standard Buckling Calculations'!$G$27:$AH$30,E$45,$C83)</f>
        <v>2.296587926509186</v>
      </c>
      <c r="F83" s="14">
        <f>INDEX('Standard Buckling Calculations'!$G$47:$AH$110,F$68,$C83)</f>
        <v>3.6049640449999996</v>
      </c>
      <c r="G83" s="14">
        <f>INDEX('Standard Buckling Calculations'!$G$47:$AH$110,G$45,$C83)</f>
        <v>3.9942993399999995</v>
      </c>
      <c r="H83" s="14">
        <f>INDEX('Standard Buckling Calculations'!$G$47:$AH$110,H$68,$C83)</f>
        <v>0.63903341499999999</v>
      </c>
      <c r="I83" s="14">
        <f>INDEX('Standard Buckling Calculations'!$G$89:$AH$91,I$45,$C83)</f>
        <v>23.451458862851691</v>
      </c>
      <c r="J83" s="14">
        <f>INDEX('Standard Buckling Calculations'!$G$89:$AH$91,J$45,$C83)</f>
        <v>12.914566992252855</v>
      </c>
      <c r="K83" s="14">
        <f>INDEX('Standard Buckling Calculations'!$G$89:$AH$91,K$45,$C83)</f>
        <v>18.08269076925432</v>
      </c>
      <c r="L83" s="14">
        <f t="shared" si="9"/>
        <v>15.37202468333621</v>
      </c>
      <c r="M83" s="14">
        <f t="shared" si="10"/>
        <v>30.928635411439547</v>
      </c>
      <c r="N83" s="14">
        <f t="shared" si="11"/>
        <v>3.533950910041205</v>
      </c>
      <c r="O83" s="14">
        <f t="shared" si="12"/>
        <v>30.928635411439547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5">
      <c r="C84" s="162">
        <f t="shared" si="13"/>
        <v>11</v>
      </c>
      <c r="D84" s="14">
        <f>INDEX('Standard Buckling Calculations'!$G$27:$AH$30,D$45,$C84)</f>
        <v>6.1502624671915997</v>
      </c>
      <c r="E84" s="14">
        <f>INDEX('Standard Buckling Calculations'!$G$27:$AH$30,E$45,$C84)</f>
        <v>2.296587926509186</v>
      </c>
      <c r="F84" s="14">
        <f>INDEX('Standard Buckling Calculations'!$G$47:$AH$110,F$68,$C84)</f>
        <v>0.54409868149999996</v>
      </c>
      <c r="G84" s="14">
        <f>INDEX('Standard Buckling Calculations'!$G$47:$AH$110,G$45,$C84)</f>
        <v>3.8200350049999994</v>
      </c>
      <c r="H84" s="14">
        <f>INDEX('Standard Buckling Calculations'!$G$47:$AH$110,H$68,$C84)</f>
        <v>1.216189907</v>
      </c>
      <c r="I84" s="14">
        <f>INDEX('Standard Buckling Calculations'!$G$89:$AH$91,I$45,$C84)</f>
        <v>26.91137000670091</v>
      </c>
      <c r="J84" s="14">
        <f>INDEX('Standard Buckling Calculations'!$G$89:$AH$91,J$45,$C84)</f>
        <v>15.587521914466711</v>
      </c>
      <c r="K84" s="14">
        <f>INDEX('Standard Buckling Calculations'!$G$89:$AH$91,K$45,$C84)</f>
        <v>18.78985483916939</v>
      </c>
      <c r="L84" s="14">
        <f t="shared" si="9"/>
        <v>2.0218171031966037</v>
      </c>
      <c r="M84" s="14">
        <f t="shared" si="10"/>
        <v>24.507006475831425</v>
      </c>
      <c r="N84" s="14">
        <f t="shared" si="11"/>
        <v>6.4725880929358048</v>
      </c>
      <c r="O84" s="14">
        <f t="shared" si="12"/>
        <v>24.507006475831425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5">
      <c r="C85" s="162">
        <f t="shared" si="13"/>
        <v>12</v>
      </c>
      <c r="D85" s="14">
        <f>INDEX('Standard Buckling Calculations'!$G$27:$AH$30,D$45,$C85)</f>
        <v>6.0892388451443571</v>
      </c>
      <c r="E85" s="14">
        <f>INDEX('Standard Buckling Calculations'!$G$27:$AH$30,E$45,$C85)</f>
        <v>1.9685039370078738</v>
      </c>
      <c r="F85" s="14">
        <f>INDEX('Standard Buckling Calculations'!$G$47:$AH$110,F$68,$C85)</f>
        <v>0.13096294875</v>
      </c>
      <c r="G85" s="14">
        <f>INDEX('Standard Buckling Calculations'!$G$47:$AH$110,G$45,$C85)</f>
        <v>0.96035103700000002</v>
      </c>
      <c r="H85" s="14">
        <f>INDEX('Standard Buckling Calculations'!$G$47:$AH$110,H$68,$C85)</f>
        <v>0.16611479849999997</v>
      </c>
      <c r="I85" s="14">
        <f>INDEX('Standard Buckling Calculations'!$G$89:$AH$91,I$45,$C85)</f>
        <v>30.481300318382239</v>
      </c>
      <c r="J85" s="14">
        <f>INDEX('Standard Buckling Calculations'!$G$89:$AH$91,J$45,$C85)</f>
        <v>18.887098935039223</v>
      </c>
      <c r="K85" s="14">
        <f>INDEX('Standard Buckling Calculations'!$G$89:$AH$91,K$45,$C85)</f>
        <v>19.255352141745128</v>
      </c>
      <c r="L85" s="14">
        <f t="shared" si="9"/>
        <v>0.42965013756654169</v>
      </c>
      <c r="M85" s="14">
        <f t="shared" si="10"/>
        <v>5.0846932093862387</v>
      </c>
      <c r="N85" s="14">
        <f t="shared" si="11"/>
        <v>0.86269416044522595</v>
      </c>
      <c r="O85" s="14">
        <f t="shared" si="12"/>
        <v>5.0846932093862387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5">
      <c r="C86" s="162">
        <f t="shared" si="13"/>
        <v>13</v>
      </c>
      <c r="D86" s="14">
        <f>INDEX('Standard Buckling Calculations'!$G$27:$AH$30,D$45,$C86)</f>
        <v>8.5206692913385815</v>
      </c>
      <c r="E86" s="14">
        <f>INDEX('Standard Buckling Calculations'!$G$27:$AH$30,E$45,$C86)</f>
        <v>1.9685039370078738</v>
      </c>
      <c r="F86" s="14">
        <f>INDEX('Standard Buckling Calculations'!$G$47:$AH$110,F$68,$C86)</f>
        <v>3.6723203149999994E-2</v>
      </c>
      <c r="G86" s="14">
        <f>INDEX('Standard Buckling Calculations'!$G$47:$AH$110,G$45,$C86)</f>
        <v>2.184382805E-2</v>
      </c>
      <c r="H86" s="14">
        <f>INDEX('Standard Buckling Calculations'!$G$47:$AH$110,H$68,$C86)</f>
        <v>1.1855107199999999E-2</v>
      </c>
      <c r="I86" s="14">
        <f>INDEX('Standard Buckling Calculations'!$G$89:$AH$91,I$45,$C86)</f>
        <v>29.572913456113969</v>
      </c>
      <c r="J86" s="14">
        <f>INDEX('Standard Buckling Calculations'!$G$89:$AH$91,J$45,$C86)</f>
        <v>16.811861742454397</v>
      </c>
      <c r="K86" s="14">
        <f>INDEX('Standard Buckling Calculations'!$G$89:$AH$91,K$45,$C86)</f>
        <v>19.105492506996097</v>
      </c>
      <c r="L86" s="14">
        <f t="shared" si="9"/>
        <v>0.12417850951512441</v>
      </c>
      <c r="M86" s="14">
        <f t="shared" si="10"/>
        <v>0.12993104740350414</v>
      </c>
      <c r="N86" s="14">
        <f t="shared" si="11"/>
        <v>6.2050780400761021E-2</v>
      </c>
      <c r="O86" s="14">
        <f t="shared" si="12"/>
        <v>0.12993104740350414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5">
      <c r="C87" s="164"/>
      <c r="F87" s="164"/>
      <c r="H87" s="164"/>
      <c r="I87" s="164"/>
      <c r="L87" s="164"/>
    </row>
    <row r="88" spans="1:19" x14ac:dyDescent="0.25">
      <c r="C88" s="164"/>
      <c r="F88" s="164"/>
      <c r="H88" s="164"/>
      <c r="I88" s="164"/>
      <c r="L88" s="164"/>
    </row>
    <row r="89" spans="1:19" x14ac:dyDescent="0.25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1" x14ac:dyDescent="0.4">
      <c r="B90" s="169"/>
      <c r="C90" s="253" t="s">
        <v>341</v>
      </c>
      <c r="D90" s="253"/>
      <c r="E90" s="253"/>
      <c r="F90" s="253"/>
      <c r="G90" s="253"/>
      <c r="H90" s="253"/>
      <c r="I90" s="253"/>
      <c r="J90" s="253"/>
      <c r="K90" s="253"/>
      <c r="L90" s="253"/>
      <c r="M90" s="253"/>
      <c r="N90" s="253"/>
      <c r="O90" s="253"/>
      <c r="P90" s="253"/>
      <c r="Q90" s="169"/>
    </row>
    <row r="91" spans="1:19" ht="13.8" x14ac:dyDescent="0.3">
      <c r="C91" s="246" t="s">
        <v>255</v>
      </c>
      <c r="D91" s="246"/>
      <c r="E91" s="246"/>
      <c r="F91" s="246" t="s">
        <v>250</v>
      </c>
      <c r="G91" s="246"/>
      <c r="H91" s="246"/>
      <c r="I91" s="246" t="s">
        <v>249</v>
      </c>
      <c r="J91" s="246"/>
      <c r="K91" s="246"/>
      <c r="L91" s="243" t="s">
        <v>194</v>
      </c>
      <c r="M91" s="244"/>
      <c r="N91" s="244"/>
      <c r="O91" s="245"/>
      <c r="P91" s="241" t="s">
        <v>253</v>
      </c>
      <c r="Q91" s="170"/>
    </row>
    <row r="92" spans="1:19" ht="27.6" x14ac:dyDescent="0.3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42"/>
    </row>
    <row r="93" spans="1:19" ht="13.8" x14ac:dyDescent="0.3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3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ht="13.8" x14ac:dyDescent="0.3">
      <c r="C95" s="175">
        <v>1</v>
      </c>
      <c r="D95" s="14">
        <f>INDEX('Standard Buckling Calculations'!$G$27:$AH$30,D$45,$C95)</f>
        <v>8.8162729658792678</v>
      </c>
      <c r="E95" s="14">
        <f>INDEX('Standard Buckling Calculations'!$G$27:$AH$30,E$45,$C95)</f>
        <v>2.296587926509186</v>
      </c>
      <c r="F95" s="14">
        <f>INDEX('Standard Buckling Calculations'!$G$47:$AH$110,F$68,$C95)</f>
        <v>0.45725526699999997</v>
      </c>
      <c r="G95" s="14">
        <f>INDEX('Standard Buckling Calculations'!$G$47:$AH$110,G$45,$C95)</f>
        <v>0.49883259600000002</v>
      </c>
      <c r="H95" s="14">
        <f>INDEX('Standard Buckling Calculations'!$G$47:$AH$110,H$68,$C95)</f>
        <v>0.68469829399999993</v>
      </c>
      <c r="I95" s="14">
        <f>INDEX('Standard Buckling Calculations'!$G$89:$AH$91,I$45,$C95)</f>
        <v>26.91137000670091</v>
      </c>
      <c r="J95" s="14">
        <f>INDEX('Standard Buckling Calculations'!$G$89:$AH$91,J$45,$C95)</f>
        <v>14.608305713501958</v>
      </c>
      <c r="K95" s="14">
        <f>INDEX('Standard Buckling Calculations'!$G$89:$AH$91,K$45,$C95)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Calculations'!$G$188:$AH$188,$O$89,C95)*100</f>
        <v>5.6580788149225807</v>
      </c>
      <c r="P95" s="221">
        <f t="shared" ref="P95:P107" si="17">O95</f>
        <v>5.6580788149225807</v>
      </c>
    </row>
    <row r="96" spans="1:19" ht="13.8" x14ac:dyDescent="0.3">
      <c r="C96" s="175">
        <f>C95+1</f>
        <v>2</v>
      </c>
      <c r="D96" s="14">
        <f>INDEX('Standard Buckling Calculations'!$G$27:$AH$30,D$45,$C96)</f>
        <v>0</v>
      </c>
      <c r="E96" s="14">
        <f>INDEX('Standard Buckling Calculations'!$G$27:$AH$30,E$45,$C96)</f>
        <v>0</v>
      </c>
      <c r="F96" s="14">
        <f>INDEX('Standard Buckling Calculations'!$G$47:$AH$110,F$68,$C96)</f>
        <v>0</v>
      </c>
      <c r="G96" s="14">
        <f>INDEX('Standard Buckling Calculations'!$G$47:$AH$110,G$45,$C96)</f>
        <v>0</v>
      </c>
      <c r="H96" s="14">
        <f>INDEX('Standard Buckling Calculations'!$G$47:$AH$110,H$68,$C96)</f>
        <v>0</v>
      </c>
      <c r="I96" s="14">
        <f>INDEX('Standard Buckling Calculations'!$G$89:$AH$91,I$45,$C96)</f>
        <v>0</v>
      </c>
      <c r="J96" s="14">
        <f>INDEX('Standard Buckling Calculations'!$G$89:$AH$91,J$45,$C96)</f>
        <v>0</v>
      </c>
      <c r="K96" s="14">
        <f>INDEX('Standard Buckling Calculations'!$G$89:$AH$91,K$45,$C96)</f>
        <v>0</v>
      </c>
      <c r="L96" s="219" t="e">
        <f t="shared" si="14"/>
        <v>#DIV/0!</v>
      </c>
      <c r="M96" s="219" t="e">
        <f t="shared" si="15"/>
        <v>#DIV/0!</v>
      </c>
      <c r="N96" s="219" t="e">
        <f t="shared" si="16"/>
        <v>#DIV/0!</v>
      </c>
      <c r="O96" s="220">
        <f>INDEX('Standard Buckling Calculations'!$G$188:$AH$188,$O$89,C96)*100</f>
        <v>0</v>
      </c>
      <c r="P96" s="221">
        <f t="shared" si="17"/>
        <v>0</v>
      </c>
    </row>
    <row r="97" spans="1:17" ht="13.8" x14ac:dyDescent="0.3">
      <c r="C97" s="175">
        <f t="shared" ref="C97:C107" si="18">C96+1</f>
        <v>3</v>
      </c>
      <c r="D97" s="14">
        <f>INDEX('Standard Buckling Calculations'!$G$27:$AH$30,D$45,$C97)</f>
        <v>0</v>
      </c>
      <c r="E97" s="14">
        <f>INDEX('Standard Buckling Calculations'!$G$27:$AH$30,E$45,$C97)</f>
        <v>0</v>
      </c>
      <c r="F97" s="14">
        <f>INDEX('Standard Buckling Calculations'!$G$47:$AH$110,F$68,$C97)</f>
        <v>0</v>
      </c>
      <c r="G97" s="14">
        <f>INDEX('Standard Buckling Calculations'!$G$47:$AH$110,G$45,$C97)</f>
        <v>0</v>
      </c>
      <c r="H97" s="14">
        <f>INDEX('Standard Buckling Calculations'!$G$47:$AH$110,H$68,$C97)</f>
        <v>0</v>
      </c>
      <c r="I97" s="14">
        <f>INDEX('Standard Buckling Calculations'!$G$89:$AH$91,I$45,$C97)</f>
        <v>0</v>
      </c>
      <c r="J97" s="14">
        <f>INDEX('Standard Buckling Calculations'!$G$89:$AH$91,J$45,$C97)</f>
        <v>0</v>
      </c>
      <c r="K97" s="14">
        <f>INDEX('Standard Buckling Calculations'!$G$89:$AH$91,K$45,$C97)</f>
        <v>0</v>
      </c>
      <c r="L97" s="219" t="e">
        <f t="shared" si="14"/>
        <v>#DIV/0!</v>
      </c>
      <c r="M97" s="219" t="e">
        <f t="shared" si="15"/>
        <v>#DIV/0!</v>
      </c>
      <c r="N97" s="219" t="e">
        <f t="shared" si="16"/>
        <v>#DIV/0!</v>
      </c>
      <c r="O97" s="220">
        <f>INDEX('Standard Buckling Calculations'!$G$188:$AH$188,$O$89,C97)*100</f>
        <v>0</v>
      </c>
      <c r="P97" s="221">
        <f t="shared" si="17"/>
        <v>0</v>
      </c>
    </row>
    <row r="98" spans="1:17" ht="13.8" x14ac:dyDescent="0.3">
      <c r="C98" s="175">
        <f t="shared" si="18"/>
        <v>4</v>
      </c>
      <c r="D98" s="14">
        <f>INDEX('Standard Buckling Calculations'!$G$27:$AH$30,D$45,$C98)</f>
        <v>8.6706036745406792</v>
      </c>
      <c r="E98" s="14">
        <f>INDEX('Standard Buckling Calculations'!$G$27:$AH$30,E$45,$C98)</f>
        <v>2.296587926509186</v>
      </c>
      <c r="F98" s="14">
        <f>INDEX('Standard Buckling Calculations'!$G$47:$AH$110,F$68,$C98)</f>
        <v>0.30177022999999997</v>
      </c>
      <c r="G98" s="14">
        <f>INDEX('Standard Buckling Calculations'!$G$47:$AH$110,G$45,$C98)</f>
        <v>1.935779725</v>
      </c>
      <c r="H98" s="14">
        <f>INDEX('Standard Buckling Calculations'!$G$47:$AH$110,H$68,$C98)</f>
        <v>1.0442359294999999</v>
      </c>
      <c r="I98" s="14">
        <f>INDEX('Standard Buckling Calculations'!$G$89:$AH$91,I$45,$C98)</f>
        <v>19.542882385709742</v>
      </c>
      <c r="J98" s="14">
        <f>INDEX('Standard Buckling Calculations'!$G$89:$AH$91,J$45,$C98)</f>
        <v>10.456970626796092</v>
      </c>
      <c r="K98" s="14">
        <f>INDEX('Standard Buckling Calculations'!$G$89:$AH$91,K$45,$C98)</f>
        <v>16.669904324429531</v>
      </c>
      <c r="L98" s="219">
        <f t="shared" si="14"/>
        <v>1.5441439192238198</v>
      </c>
      <c r="M98" s="219">
        <f t="shared" si="15"/>
        <v>18.511859639727255</v>
      </c>
      <c r="N98" s="219">
        <f t="shared" si="16"/>
        <v>6.2641986971076102</v>
      </c>
      <c r="O98" s="220">
        <f>INDEX('Standard Buckling Calculations'!$G$188:$AH$188,$O$89,C98)*100</f>
        <v>24.745267957874471</v>
      </c>
      <c r="P98" s="221">
        <f t="shared" si="17"/>
        <v>24.745267957874471</v>
      </c>
    </row>
    <row r="99" spans="1:17" ht="13.8" x14ac:dyDescent="0.3">
      <c r="C99" s="175">
        <f t="shared" si="18"/>
        <v>5</v>
      </c>
      <c r="D99" s="14">
        <f>INDEX('Standard Buckling Calculations'!$G$27:$AH$30,D$45,$C99)</f>
        <v>8.9996719160104934</v>
      </c>
      <c r="E99" s="14">
        <f>INDEX('Standard Buckling Calculations'!$G$27:$AH$30,E$45,$C99)</f>
        <v>2.296587926509186</v>
      </c>
      <c r="F99" s="14">
        <f>INDEX('Standard Buckling Calculations'!$G$47:$AH$110,F$68,$C99)</f>
        <v>0.60824092500000004</v>
      </c>
      <c r="G99" s="14">
        <f>INDEX('Standard Buckling Calculations'!$G$47:$AH$110,G$45,$C99)</f>
        <v>2.9807090299999999</v>
      </c>
      <c r="H99" s="14">
        <f>INDEX('Standard Buckling Calculations'!$G$47:$AH$110,H$68,$C99)</f>
        <v>2.204107155</v>
      </c>
      <c r="I99" s="14">
        <f>INDEX('Standard Buckling Calculations'!$G$89:$AH$91,I$45,$C99)</f>
        <v>19.542882385709742</v>
      </c>
      <c r="J99" s="14">
        <f>INDEX('Standard Buckling Calculations'!$G$89:$AH$91,J$45,$C99)</f>
        <v>10.40775511057663</v>
      </c>
      <c r="K99" s="14">
        <f>INDEX('Standard Buckling Calculations'!$G$89:$AH$91,K$45,$C99)</f>
        <v>16.653178097029407</v>
      </c>
      <c r="L99" s="219">
        <f t="shared" si="14"/>
        <v>3.1123398943687111</v>
      </c>
      <c r="M99" s="219">
        <f t="shared" si="15"/>
        <v>28.639307884665023</v>
      </c>
      <c r="N99" s="219">
        <f t="shared" si="16"/>
        <v>13.235354490042766</v>
      </c>
      <c r="O99" s="220">
        <f>INDEX('Standard Buckling Calculations'!$G$188:$AH$188,$O$89,C99)*100</f>
        <v>39.624865350142876</v>
      </c>
      <c r="P99" s="221">
        <f t="shared" si="17"/>
        <v>39.624865350142876</v>
      </c>
    </row>
    <row r="100" spans="1:17" ht="13.8" x14ac:dyDescent="0.3">
      <c r="C100" s="175">
        <f t="shared" si="18"/>
        <v>6</v>
      </c>
      <c r="D100" s="14">
        <f>INDEX('Standard Buckling Calculations'!$G$27:$AH$30,D$45,$C100)</f>
        <v>5.4258530183727034</v>
      </c>
      <c r="E100" s="14">
        <f>INDEX('Standard Buckling Calculations'!$G$27:$AH$30,E$45,$C100)</f>
        <v>2.296587926509186</v>
      </c>
      <c r="F100" s="14">
        <f>INDEX('Standard Buckling Calculations'!$G$47:$AH$110,F$68,$C100)</f>
        <v>0.821525485</v>
      </c>
      <c r="G100" s="14">
        <f>INDEX('Standard Buckling Calculations'!$G$47:$AH$110,G$45,$C100)</f>
        <v>4.471030485</v>
      </c>
      <c r="H100" s="14">
        <f>INDEX('Standard Buckling Calculations'!$G$47:$AH$110,H$68,$C100)</f>
        <v>0.71498234149999995</v>
      </c>
      <c r="I100" s="14">
        <f>INDEX('Standard Buckling Calculations'!$G$89:$AH$91,I$45,$C100)</f>
        <v>25.328640945357687</v>
      </c>
      <c r="J100" s="14">
        <f>INDEX('Standard Buckling Calculations'!$G$89:$AH$91,J$45,$C100)</f>
        <v>14.97866300075553</v>
      </c>
      <c r="K100" s="14">
        <f>INDEX('Standard Buckling Calculations'!$G$89:$AH$91,K$45,$C100)</f>
        <v>18.576812542382989</v>
      </c>
      <c r="L100" s="219">
        <f t="shared" si="14"/>
        <v>3.2434645300247413</v>
      </c>
      <c r="M100" s="219">
        <f t="shared" si="15"/>
        <v>29.849329574839086</v>
      </c>
      <c r="N100" s="219">
        <f t="shared" si="16"/>
        <v>3.8487891282143702</v>
      </c>
      <c r="O100" s="220">
        <f>INDEX('Standard Buckling Calculations'!$G$188:$AH$188,$O$89,C100)*100</f>
        <v>32.215838827212949</v>
      </c>
      <c r="P100" s="221">
        <f t="shared" si="17"/>
        <v>32.215838827212949</v>
      </c>
    </row>
    <row r="101" spans="1:17" ht="13.8" x14ac:dyDescent="0.3">
      <c r="C101" s="175">
        <f t="shared" si="18"/>
        <v>7</v>
      </c>
      <c r="D101" s="14">
        <f>INDEX('Standard Buckling Calculations'!$G$27:$AH$30,D$45,$C101)</f>
        <v>6.0262467191601026</v>
      </c>
      <c r="E101" s="14">
        <f>INDEX('Standard Buckling Calculations'!$G$27:$AH$30,E$45,$C101)</f>
        <v>2.296587926509186</v>
      </c>
      <c r="F101" s="14">
        <f>INDEX('Standard Buckling Calculations'!$G$47:$AH$110,F$68,$C101)</f>
        <v>3.6705746599999998E-3</v>
      </c>
      <c r="G101" s="14">
        <f>INDEX('Standard Buckling Calculations'!$G$47:$AH$110,G$45,$C101)</f>
        <v>5.8270859999999995</v>
      </c>
      <c r="H101" s="14">
        <f>INDEX('Standard Buckling Calculations'!$G$47:$AH$110,H$68,$C101)</f>
        <v>0.79147085650000004</v>
      </c>
      <c r="I101" s="14">
        <f>INDEX('Standard Buckling Calculations'!$G$89:$AH$91,I$45,$C101)</f>
        <v>23.451458862851691</v>
      </c>
      <c r="J101" s="14">
        <f>INDEX('Standard Buckling Calculations'!$G$89:$AH$91,J$45,$C101)</f>
        <v>13.428719860913771</v>
      </c>
      <c r="K101" s="14">
        <f>INDEX('Standard Buckling Calculations'!$G$89:$AH$91,K$45,$C101)</f>
        <v>18.163135241507121</v>
      </c>
      <c r="L101" s="219">
        <f t="shared" si="14"/>
        <v>1.5651796681247738E-2</v>
      </c>
      <c r="M101" s="219">
        <f t="shared" si="15"/>
        <v>43.392713976859213</v>
      </c>
      <c r="N101" s="219">
        <f t="shared" si="16"/>
        <v>4.3575673801695833</v>
      </c>
      <c r="O101" s="220">
        <f>INDEX('Standard Buckling Calculations'!$G$188:$AH$188,$O$89,C101)*100</f>
        <v>51.242614074071099</v>
      </c>
      <c r="P101" s="222">
        <f t="shared" si="17"/>
        <v>51.242614074071099</v>
      </c>
    </row>
    <row r="102" spans="1:17" ht="13.8" x14ac:dyDescent="0.3">
      <c r="C102" s="175">
        <f t="shared" si="18"/>
        <v>8</v>
      </c>
      <c r="D102" s="14">
        <f>INDEX('Standard Buckling Calculations'!$G$27:$AH$30,D$45,$C102)</f>
        <v>7.3218503937007897</v>
      </c>
      <c r="E102" s="14">
        <f>INDEX('Standard Buckling Calculations'!$G$27:$AH$30,E$45,$C102)</f>
        <v>2.296587926509186</v>
      </c>
      <c r="F102" s="14">
        <f>INDEX('Standard Buckling Calculations'!$G$47:$AH$110,F$68,$C102)</f>
        <v>0.47063166200000001</v>
      </c>
      <c r="G102" s="14">
        <f>INDEX('Standard Buckling Calculations'!$G$47:$AH$110,G$45,$C102)</f>
        <v>6.3806671449999994</v>
      </c>
      <c r="H102" s="14">
        <f>INDEX('Standard Buckling Calculations'!$G$47:$AH$110,H$68,$C102)</f>
        <v>0.53223286749999998</v>
      </c>
      <c r="I102" s="14">
        <f>INDEX('Standard Buckling Calculations'!$G$89:$AH$91,I$45,$C102)</f>
        <v>23.451458862851691</v>
      </c>
      <c r="J102" s="14">
        <f>INDEX('Standard Buckling Calculations'!$G$89:$AH$91,J$45,$C102)</f>
        <v>12.879353535965326</v>
      </c>
      <c r="K102" s="14">
        <f>INDEX('Standard Buckling Calculations'!$G$89:$AH$91,K$45,$C102)</f>
        <v>18.076950679529265</v>
      </c>
      <c r="L102" s="219">
        <f t="shared" si="14"/>
        <v>2.006833198532926</v>
      </c>
      <c r="M102" s="219">
        <f t="shared" si="15"/>
        <v>49.541827756976467</v>
      </c>
      <c r="N102" s="219">
        <f t="shared" si="16"/>
        <v>2.9442624308463272</v>
      </c>
      <c r="O102" s="220">
        <f>INDEX('Standard Buckling Calculations'!$G$188:$AH$188,$O$89,C102)*100</f>
        <v>61.352196200847722</v>
      </c>
      <c r="P102" s="221">
        <f t="shared" si="17"/>
        <v>61.352196200847722</v>
      </c>
    </row>
    <row r="103" spans="1:17" ht="13.8" x14ac:dyDescent="0.3">
      <c r="C103" s="175">
        <f t="shared" si="18"/>
        <v>9</v>
      </c>
      <c r="D103" s="14">
        <f>INDEX('Standard Buckling Calculations'!$G$27:$AH$30,D$45,$C103)</f>
        <v>9.6938976377952741</v>
      </c>
      <c r="E103" s="14">
        <f>INDEX('Standard Buckling Calculations'!$G$27:$AH$30,E$45,$C103)</f>
        <v>2.296587926509186</v>
      </c>
      <c r="F103" s="14">
        <f>INDEX('Standard Buckling Calculations'!$G$47:$AH$110,F$68,$C103)</f>
        <v>0.54798418849999997</v>
      </c>
      <c r="G103" s="14">
        <f>INDEX('Standard Buckling Calculations'!$G$47:$AH$110,G$45,$C103)</f>
        <v>6.7421386600000002</v>
      </c>
      <c r="H103" s="14">
        <f>INDEX('Standard Buckling Calculations'!$G$47:$AH$110,H$68,$C103)</f>
        <v>0.16778906999999998</v>
      </c>
      <c r="I103" s="14">
        <f>INDEX('Standard Buckling Calculations'!$G$89:$AH$91,I$45,$C103)</f>
        <v>23.451458862851691</v>
      </c>
      <c r="J103" s="14">
        <f>INDEX('Standard Buckling Calculations'!$G$89:$AH$91,J$45,$C103)</f>
        <v>12.383855607184264</v>
      </c>
      <c r="K103" s="14">
        <f>INDEX('Standard Buckling Calculations'!$G$89:$AH$91,K$45,$C103)</f>
        <v>17.992828432738133</v>
      </c>
      <c r="L103" s="219">
        <f t="shared" si="14"/>
        <v>2.3366741988407167</v>
      </c>
      <c r="M103" s="219">
        <f t="shared" si="15"/>
        <v>54.442968925515203</v>
      </c>
      <c r="N103" s="219">
        <f t="shared" si="16"/>
        <v>0.93253304019009087</v>
      </c>
      <c r="O103" s="220">
        <f>INDEX('Standard Buckling Calculations'!$G$188:$AH$188,$O$89,C103)*100</f>
        <v>73.589518179283104</v>
      </c>
      <c r="P103" s="221">
        <f t="shared" si="17"/>
        <v>73.589518179283104</v>
      </c>
    </row>
    <row r="104" spans="1:17" ht="13.8" x14ac:dyDescent="0.3">
      <c r="C104" s="175">
        <f t="shared" si="18"/>
        <v>10</v>
      </c>
      <c r="D104" s="14">
        <f>INDEX('Standard Buckling Calculations'!$G$27:$AH$30,D$45,$C104)</f>
        <v>7.21259842519685</v>
      </c>
      <c r="E104" s="14">
        <f>INDEX('Standard Buckling Calculations'!$G$27:$AH$30,E$45,$C104)</f>
        <v>2.296587926509186</v>
      </c>
      <c r="F104" s="14">
        <f>INDEX('Standard Buckling Calculations'!$G$47:$AH$110,F$68,$C104)</f>
        <v>3.6049640449999996</v>
      </c>
      <c r="G104" s="14">
        <f>INDEX('Standard Buckling Calculations'!$G$47:$AH$110,G$45,$C104)</f>
        <v>3.9942993399999995</v>
      </c>
      <c r="H104" s="14">
        <f>INDEX('Standard Buckling Calculations'!$G$47:$AH$110,H$68,$C104)</f>
        <v>0.63903341499999999</v>
      </c>
      <c r="I104" s="14">
        <f>INDEX('Standard Buckling Calculations'!$G$89:$AH$91,I$45,$C104)</f>
        <v>23.451458862851691</v>
      </c>
      <c r="J104" s="14">
        <f>INDEX('Standard Buckling Calculations'!$G$89:$AH$91,J$45,$C104)</f>
        <v>12.914566992252855</v>
      </c>
      <c r="K104" s="14">
        <f>INDEX('Standard Buckling Calculations'!$G$89:$AH$91,K$45,$C104)</f>
        <v>18.08269076925432</v>
      </c>
      <c r="L104" s="219">
        <f t="shared" si="14"/>
        <v>15.37202468333621</v>
      </c>
      <c r="M104" s="219">
        <f t="shared" si="15"/>
        <v>30.928635411439547</v>
      </c>
      <c r="N104" s="219">
        <f t="shared" si="16"/>
        <v>3.533950910041205</v>
      </c>
      <c r="O104" s="220">
        <f>INDEX('Standard Buckling Calculations'!$G$188:$AH$188,$O$89,C104)*100</f>
        <v>37.769645843655105</v>
      </c>
      <c r="P104" s="221">
        <f t="shared" si="17"/>
        <v>37.769645843655105</v>
      </c>
    </row>
    <row r="105" spans="1:17" ht="13.8" x14ac:dyDescent="0.3">
      <c r="C105" s="175">
        <f t="shared" si="18"/>
        <v>11</v>
      </c>
      <c r="D105" s="14">
        <f>INDEX('Standard Buckling Calculations'!$G$27:$AH$30,D$45,$C105)</f>
        <v>6.1502624671915997</v>
      </c>
      <c r="E105" s="14">
        <f>INDEX('Standard Buckling Calculations'!$G$27:$AH$30,E$45,$C105)</f>
        <v>2.296587926509186</v>
      </c>
      <c r="F105" s="14">
        <f>INDEX('Standard Buckling Calculations'!$G$47:$AH$110,F$68,$C105)</f>
        <v>0.54409868149999996</v>
      </c>
      <c r="G105" s="14">
        <f>INDEX('Standard Buckling Calculations'!$G$47:$AH$110,G$45,$C105)</f>
        <v>3.8200350049999994</v>
      </c>
      <c r="H105" s="14">
        <f>INDEX('Standard Buckling Calculations'!$G$47:$AH$110,H$68,$C105)</f>
        <v>1.216189907</v>
      </c>
      <c r="I105" s="14">
        <f>INDEX('Standard Buckling Calculations'!$G$89:$AH$91,I$45,$C105)</f>
        <v>26.91137000670091</v>
      </c>
      <c r="J105" s="14">
        <f>INDEX('Standard Buckling Calculations'!$G$89:$AH$91,J$45,$C105)</f>
        <v>15.587521914466711</v>
      </c>
      <c r="K105" s="14">
        <f>INDEX('Standard Buckling Calculations'!$G$89:$AH$91,K$45,$C105)</f>
        <v>18.78985483916939</v>
      </c>
      <c r="L105" s="219">
        <f t="shared" si="14"/>
        <v>2.0218171031966037</v>
      </c>
      <c r="M105" s="219">
        <f t="shared" si="15"/>
        <v>24.507006475831425</v>
      </c>
      <c r="N105" s="219">
        <f t="shared" si="16"/>
        <v>6.4725880929358048</v>
      </c>
      <c r="O105" s="220">
        <f>INDEX('Standard Buckling Calculations'!$G$188:$AH$188,$O$89,C105)*100</f>
        <v>27.641026506884014</v>
      </c>
      <c r="P105" s="221">
        <f t="shared" si="17"/>
        <v>27.641026506884014</v>
      </c>
    </row>
    <row r="106" spans="1:17" ht="13.8" x14ac:dyDescent="0.3">
      <c r="C106" s="175">
        <f t="shared" si="18"/>
        <v>12</v>
      </c>
      <c r="D106" s="14">
        <f>INDEX('Standard Buckling Calculations'!$G$27:$AH$30,D$45,$C106)</f>
        <v>6.0892388451443571</v>
      </c>
      <c r="E106" s="14">
        <f>INDEX('Standard Buckling Calculations'!$G$27:$AH$30,E$45,$C106)</f>
        <v>1.9685039370078738</v>
      </c>
      <c r="F106" s="14">
        <f>INDEX('Standard Buckling Calculations'!$G$47:$AH$110,F$68,$C106)</f>
        <v>0.13096294875</v>
      </c>
      <c r="G106" s="14">
        <f>INDEX('Standard Buckling Calculations'!$G$47:$AH$110,G$45,$C106)</f>
        <v>0.96035103700000002</v>
      </c>
      <c r="H106" s="14">
        <f>INDEX('Standard Buckling Calculations'!$G$47:$AH$110,H$68,$C106)</f>
        <v>0.16611479849999997</v>
      </c>
      <c r="I106" s="14">
        <f>INDEX('Standard Buckling Calculations'!$G$89:$AH$91,I$45,$C106)</f>
        <v>30.481300318382239</v>
      </c>
      <c r="J106" s="14">
        <f>INDEX('Standard Buckling Calculations'!$G$89:$AH$91,J$45,$C106)</f>
        <v>18.887098935039223</v>
      </c>
      <c r="K106" s="14">
        <f>INDEX('Standard Buckling Calculations'!$G$89:$AH$91,K$45,$C106)</f>
        <v>19.255352141745128</v>
      </c>
      <c r="L106" s="219">
        <f t="shared" si="14"/>
        <v>0.42965013756654169</v>
      </c>
      <c r="M106" s="219">
        <f t="shared" si="15"/>
        <v>5.0846932093862387</v>
      </c>
      <c r="N106" s="219">
        <f t="shared" si="16"/>
        <v>0.86269416044522595</v>
      </c>
      <c r="O106" s="220">
        <f>INDEX('Standard Buckling Calculations'!$G$188:$AH$188,$O$89,C106)*100</f>
        <v>5.5721364510058606</v>
      </c>
      <c r="P106" s="221">
        <f t="shared" si="17"/>
        <v>5.5721364510058606</v>
      </c>
    </row>
    <row r="107" spans="1:17" ht="13.8" x14ac:dyDescent="0.3">
      <c r="C107" s="175">
        <f t="shared" si="18"/>
        <v>13</v>
      </c>
      <c r="D107" s="14">
        <f>INDEX('Standard Buckling Calculations'!$G$27:$AH$30,D$45,$C107)</f>
        <v>8.5206692913385815</v>
      </c>
      <c r="E107" s="14">
        <f>INDEX('Standard Buckling Calculations'!$G$27:$AH$30,E$45,$C107)</f>
        <v>1.9685039370078738</v>
      </c>
      <c r="F107" s="14">
        <f>INDEX('Standard Buckling Calculations'!$G$47:$AH$110,F$68,$C107)</f>
        <v>3.6723203149999994E-2</v>
      </c>
      <c r="G107" s="14">
        <f>INDEX('Standard Buckling Calculations'!$G$47:$AH$110,G$45,$C107)</f>
        <v>2.184382805E-2</v>
      </c>
      <c r="H107" s="14">
        <f>INDEX('Standard Buckling Calculations'!$G$47:$AH$110,H$68,$C107)</f>
        <v>1.1855107199999999E-2</v>
      </c>
      <c r="I107" s="14">
        <f>INDEX('Standard Buckling Calculations'!$G$89:$AH$91,I$45,$C107)</f>
        <v>29.572913456113969</v>
      </c>
      <c r="J107" s="14">
        <f>INDEX('Standard Buckling Calculations'!$G$89:$AH$91,J$45,$C107)</f>
        <v>16.811861742454397</v>
      </c>
      <c r="K107" s="14">
        <f>INDEX('Standard Buckling Calculations'!$G$89:$AH$91,K$45,$C107)</f>
        <v>19.105492506996097</v>
      </c>
      <c r="L107" s="219">
        <f t="shared" si="14"/>
        <v>0.12417850951512441</v>
      </c>
      <c r="M107" s="219">
        <f t="shared" si="15"/>
        <v>0.12993104740350414</v>
      </c>
      <c r="N107" s="219">
        <f t="shared" si="16"/>
        <v>6.2050780400761021E-2</v>
      </c>
      <c r="O107" s="220">
        <f>INDEX('Standard Buckling Calculations'!$G$188:$AH$188,$O$89,C107)*100</f>
        <v>0.18141415951254858</v>
      </c>
      <c r="P107" s="221">
        <f t="shared" si="17"/>
        <v>0.18141415951254858</v>
      </c>
    </row>
    <row r="108" spans="1:17" x14ac:dyDescent="0.25">
      <c r="P108" s="164"/>
    </row>
    <row r="109" spans="1:17" x14ac:dyDescent="0.25">
      <c r="P109" s="164"/>
    </row>
    <row r="110" spans="1:17" x14ac:dyDescent="0.25">
      <c r="E110" s="174"/>
      <c r="I110" s="174"/>
      <c r="M110" s="174"/>
      <c r="P110" s="164"/>
      <c r="Q110" s="174"/>
    </row>
    <row r="111" spans="1:17" x14ac:dyDescent="0.25">
      <c r="A111" s="181"/>
      <c r="B111" s="181"/>
    </row>
    <row r="115" spans="3:3" x14ac:dyDescent="0.25">
      <c r="C115" s="155"/>
    </row>
  </sheetData>
  <mergeCells count="28"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</mergeCells>
  <conditionalFormatting sqref="L64:L68 P95:P107 L87:L89">
    <cfRule type="cellIs" dxfId="75" priority="6" operator="greaterThan">
      <formula>100</formula>
    </cfRule>
  </conditionalFormatting>
  <conditionalFormatting sqref="L64:L68 L108 P95:P107 L87:L89">
    <cfRule type="cellIs" dxfId="74" priority="5" operator="between">
      <formula>90</formula>
      <formula>100</formula>
    </cfRule>
  </conditionalFormatting>
  <conditionalFormatting sqref="R51:S63">
    <cfRule type="cellIs" dxfId="73" priority="3" operator="lessThan">
      <formula>-10</formula>
    </cfRule>
    <cfRule type="cellIs" dxfId="72" priority="4" operator="greaterThan">
      <formula>10</formula>
    </cfRule>
  </conditionalFormatting>
  <conditionalFormatting sqref="R74:S86">
    <cfRule type="cellIs" dxfId="71" priority="1" operator="lessThan">
      <formula>-10</formula>
    </cfRule>
    <cfRule type="cellIs" dxfId="70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09375" defaultRowHeight="13.2" x14ac:dyDescent="0.25"/>
  <cols>
    <col min="1" max="1" width="20.33203125" style="129" customWidth="1"/>
    <col min="2" max="2" width="14.6640625" style="129" customWidth="1"/>
    <col min="3" max="5" width="9.44140625" style="129" bestFit="1" customWidth="1"/>
    <col min="6" max="6" width="12.5546875" style="129" bestFit="1" customWidth="1"/>
    <col min="7" max="7" width="10.109375" style="129" bestFit="1" customWidth="1"/>
    <col min="8" max="8" width="9.44140625" style="129" bestFit="1" customWidth="1"/>
    <col min="9" max="12" width="12.5546875" style="129" bestFit="1" customWidth="1"/>
    <col min="13" max="17" width="9.44140625" style="129" bestFit="1" customWidth="1"/>
    <col min="18" max="18" width="13.109375" style="129" bestFit="1" customWidth="1"/>
    <col min="19" max="39" width="9.33203125" style="129" bestFit="1" customWidth="1"/>
    <col min="40" max="40" width="12" style="129" bestFit="1" customWidth="1"/>
    <col min="41" max="51" width="9.33203125" style="129" bestFit="1" customWidth="1"/>
    <col min="52" max="52" width="12.44140625" style="129" bestFit="1" customWidth="1"/>
    <col min="53" max="53" width="9.33203125" style="129" bestFit="1" customWidth="1"/>
    <col min="54" max="54" width="12.44140625" style="129" bestFit="1" customWidth="1"/>
    <col min="55" max="57" width="9.33203125" style="129" bestFit="1" customWidth="1"/>
    <col min="58" max="58" width="13.109375" style="129" bestFit="1" customWidth="1"/>
    <col min="59" max="59" width="9.33203125" style="129" bestFit="1" customWidth="1"/>
    <col min="60" max="60" width="13.109375" style="129" bestFit="1" customWidth="1"/>
    <col min="61" max="63" width="9.33203125" style="129" bestFit="1" customWidth="1"/>
    <col min="64" max="64" width="13.109375" style="129" bestFit="1" customWidth="1"/>
    <col min="65" max="69" width="9.33203125" style="129" bestFit="1" customWidth="1"/>
    <col min="70" max="70" width="12.44140625" style="129" bestFit="1" customWidth="1"/>
    <col min="71" max="73" width="9.33203125" style="129" bestFit="1" customWidth="1"/>
    <col min="74" max="74" width="13.109375" style="129" bestFit="1" customWidth="1"/>
    <col min="75" max="86" width="9.33203125" style="129" bestFit="1" customWidth="1"/>
    <col min="87" max="87" width="12.44140625" style="129" bestFit="1" customWidth="1"/>
    <col min="88" max="89" width="9.33203125" style="129" bestFit="1" customWidth="1"/>
    <col min="90" max="94" width="12.44140625" style="129" bestFit="1" customWidth="1"/>
    <col min="95" max="95" width="9.33203125" style="129" bestFit="1" customWidth="1"/>
    <col min="96" max="96" width="12.44140625" style="129" bestFit="1" customWidth="1"/>
    <col min="97" max="105" width="9.33203125" style="129" bestFit="1" customWidth="1"/>
    <col min="106" max="106" width="13.109375" style="129" bestFit="1" customWidth="1"/>
    <col min="107" max="109" width="9.33203125" style="129" bestFit="1" customWidth="1"/>
    <col min="110" max="110" width="12.44140625" style="129" bestFit="1" customWidth="1"/>
    <col min="111" max="111" width="9.33203125" style="129" bestFit="1" customWidth="1"/>
    <col min="112" max="112" width="13.109375" style="129" bestFit="1" customWidth="1"/>
    <col min="113" max="115" width="9.33203125" style="129" bestFit="1" customWidth="1"/>
    <col min="116" max="116" width="12.44140625" style="129" bestFit="1" customWidth="1"/>
    <col min="117" max="117" width="9.33203125" style="129" bestFit="1" customWidth="1"/>
    <col min="118" max="118" width="13.109375" style="129" bestFit="1" customWidth="1"/>
    <col min="119" max="121" width="9.33203125" style="129" bestFit="1" customWidth="1"/>
    <col min="122" max="122" width="12.44140625" style="129" bestFit="1" customWidth="1"/>
    <col min="123" max="123" width="9.33203125" style="129" bestFit="1" customWidth="1"/>
    <col min="124" max="124" width="12.44140625" style="129" bestFit="1" customWidth="1"/>
    <col min="125" max="125" width="9.33203125" style="129" bestFit="1" customWidth="1"/>
    <col min="126" max="126" width="12.44140625" style="129" bestFit="1" customWidth="1"/>
    <col min="127" max="127" width="9.33203125" style="129" bestFit="1" customWidth="1"/>
    <col min="128" max="128" width="13.109375" style="129" bestFit="1" customWidth="1"/>
    <col min="129" max="129" width="9.33203125" style="129" bestFit="1" customWidth="1"/>
    <col min="130" max="130" width="12" style="129" bestFit="1" customWidth="1"/>
    <col min="131" max="131" width="9.33203125" style="129" bestFit="1" customWidth="1"/>
    <col min="132" max="132" width="12.44140625" style="129" bestFit="1" customWidth="1"/>
    <col min="133" max="133" width="9.33203125" style="129" bestFit="1" customWidth="1"/>
    <col min="134" max="134" width="12.44140625" style="129" bestFit="1" customWidth="1"/>
    <col min="135" max="137" width="9.33203125" style="129" bestFit="1" customWidth="1"/>
    <col min="138" max="138" width="12.44140625" style="129" bestFit="1" customWidth="1"/>
    <col min="139" max="141" width="9.33203125" style="129" bestFit="1" customWidth="1"/>
    <col min="142" max="142" width="12.44140625" style="129" bestFit="1" customWidth="1"/>
    <col min="143" max="143" width="9.33203125" style="129" bestFit="1" customWidth="1"/>
    <col min="144" max="144" width="12.44140625" style="129" bestFit="1" customWidth="1"/>
    <col min="145" max="145" width="9.33203125" style="129" bestFit="1" customWidth="1"/>
    <col min="146" max="146" width="13.109375" style="129" bestFit="1" customWidth="1"/>
    <col min="147" max="158" width="9.33203125" style="129" bestFit="1" customWidth="1"/>
    <col min="159" max="162" width="12.44140625" style="129" bestFit="1" customWidth="1"/>
    <col min="163" max="163" width="9.33203125" style="129" bestFit="1" customWidth="1"/>
    <col min="164" max="168" width="12.44140625" style="129" bestFit="1" customWidth="1"/>
    <col min="169" max="169" width="9.33203125" style="129" bestFit="1" customWidth="1"/>
    <col min="170" max="170" width="12.44140625" style="129" bestFit="1" customWidth="1"/>
    <col min="171" max="182" width="9.33203125" style="129" bestFit="1" customWidth="1"/>
    <col min="183" max="186" width="12.44140625" style="129" bestFit="1" customWidth="1"/>
    <col min="187" max="187" width="9.33203125" style="129" bestFit="1" customWidth="1"/>
    <col min="188" max="188" width="12.44140625" style="129" bestFit="1" customWidth="1"/>
    <col min="189" max="212" width="9.33203125" style="129" bestFit="1" customWidth="1"/>
    <col min="213" max="214" width="12.44140625" style="129" bestFit="1" customWidth="1"/>
    <col min="215" max="215" width="9.33203125" style="129" bestFit="1" customWidth="1"/>
    <col min="216" max="216" width="12.44140625" style="129" bestFit="1" customWidth="1"/>
    <col min="217" max="230" width="9.33203125" style="129" bestFit="1" customWidth="1"/>
    <col min="231" max="234" width="12.44140625" style="129" bestFit="1" customWidth="1"/>
    <col min="235" max="235" width="9.33203125" style="129" bestFit="1" customWidth="1"/>
    <col min="236" max="237" width="12.44140625" style="129" bestFit="1" customWidth="1"/>
    <col min="238" max="238" width="9.33203125" style="129" bestFit="1" customWidth="1"/>
    <col min="239" max="240" width="12.44140625" style="129" bestFit="1" customWidth="1"/>
    <col min="241" max="241" width="9.33203125" style="129" bestFit="1" customWidth="1"/>
    <col min="242" max="242" width="12.44140625" style="129" bestFit="1" customWidth="1"/>
    <col min="243" max="251" width="9.33203125" style="129" bestFit="1" customWidth="1"/>
    <col min="252" max="252" width="13.109375" style="129" bestFit="1" customWidth="1"/>
    <col min="253" max="257" width="9.33203125" style="129" bestFit="1" customWidth="1"/>
    <col min="258" max="258" width="12.44140625" style="129" bestFit="1" customWidth="1"/>
    <col min="259" max="263" width="9.33203125" style="129" bestFit="1" customWidth="1"/>
    <col min="264" max="264" width="12" style="129" bestFit="1" customWidth="1"/>
    <col min="265" max="291" width="9.33203125" style="129" bestFit="1" customWidth="1"/>
    <col min="292" max="292" width="12.44140625" style="129" bestFit="1" customWidth="1"/>
    <col min="293" max="293" width="9.33203125" style="129" bestFit="1" customWidth="1"/>
    <col min="294" max="294" width="12.44140625" style="129" bestFit="1" customWidth="1"/>
    <col min="295" max="295" width="9.33203125" style="129" bestFit="1" customWidth="1"/>
    <col min="296" max="296" width="12.44140625" style="129" bestFit="1" customWidth="1"/>
    <col min="297" max="301" width="9.33203125" style="129" bestFit="1" customWidth="1"/>
    <col min="302" max="302" width="12.44140625" style="129" bestFit="1" customWidth="1"/>
    <col min="303" max="303" width="9.33203125" style="129" bestFit="1" customWidth="1"/>
    <col min="304" max="304" width="11.44140625" style="129" bestFit="1" customWidth="1"/>
    <col min="305" max="305" width="9.33203125" style="129" bestFit="1" customWidth="1"/>
    <col min="306" max="306" width="12.44140625" style="129" bestFit="1" customWidth="1"/>
    <col min="307" max="307" width="9.33203125" style="129" bestFit="1" customWidth="1"/>
    <col min="308" max="308" width="12.44140625" style="129" bestFit="1" customWidth="1"/>
    <col min="309" max="309" width="9.33203125" style="129" bestFit="1" customWidth="1"/>
    <col min="310" max="310" width="12.44140625" style="129" bestFit="1" customWidth="1"/>
    <col min="311" max="311" width="9.33203125" style="129" bestFit="1" customWidth="1"/>
    <col min="312" max="312" width="12.44140625" style="129" bestFit="1" customWidth="1"/>
    <col min="313" max="313" width="9.33203125" style="129" bestFit="1" customWidth="1"/>
    <col min="314" max="314" width="12.44140625" style="129" bestFit="1" customWidth="1"/>
    <col min="315" max="315" width="9.33203125" style="129" bestFit="1" customWidth="1"/>
    <col min="316" max="316" width="12.44140625" style="129" bestFit="1" customWidth="1"/>
    <col min="317" max="317" width="9.33203125" style="129" bestFit="1" customWidth="1"/>
    <col min="318" max="318" width="13.109375" style="129" bestFit="1" customWidth="1"/>
    <col min="319" max="319" width="9.33203125" style="129" bestFit="1" customWidth="1"/>
    <col min="320" max="320" width="12.44140625" style="129" bestFit="1" customWidth="1"/>
    <col min="321" max="321" width="9.33203125" style="129" bestFit="1" customWidth="1"/>
    <col min="322" max="322" width="12.44140625" style="129" bestFit="1" customWidth="1"/>
    <col min="323" max="323" width="9.33203125" style="129" bestFit="1" customWidth="1"/>
    <col min="324" max="324" width="13.109375" style="129" bestFit="1" customWidth="1"/>
    <col min="325" max="325" width="9.33203125" style="129" bestFit="1" customWidth="1"/>
    <col min="326" max="326" width="12.44140625" style="129" bestFit="1" customWidth="1"/>
    <col min="327" max="327" width="9.33203125" style="129" bestFit="1" customWidth="1"/>
    <col min="328" max="328" width="12.44140625" style="129" bestFit="1" customWidth="1"/>
    <col min="329" max="329" width="9.33203125" style="129" bestFit="1" customWidth="1"/>
    <col min="330" max="330" width="12" style="129" bestFit="1" customWidth="1"/>
    <col min="331" max="331" width="9.33203125" style="129" bestFit="1" customWidth="1"/>
    <col min="332" max="332" width="12.44140625" style="129" bestFit="1" customWidth="1"/>
    <col min="333" max="333" width="9.33203125" style="129" bestFit="1" customWidth="1"/>
    <col min="334" max="334" width="12.44140625" style="129" bestFit="1" customWidth="1"/>
    <col min="335" max="335" width="9.33203125" style="129" bestFit="1" customWidth="1"/>
    <col min="336" max="336" width="13.109375" style="129" bestFit="1" customWidth="1"/>
    <col min="337" max="337" width="9.33203125" style="129" bestFit="1" customWidth="1"/>
    <col min="338" max="338" width="12.44140625" style="129" bestFit="1" customWidth="1"/>
    <col min="339" max="343" width="9.33203125" style="129" bestFit="1" customWidth="1"/>
    <col min="344" max="344" width="13.109375" style="129" bestFit="1" customWidth="1"/>
    <col min="345" max="345" width="9.33203125" style="129" bestFit="1" customWidth="1"/>
    <col min="346" max="346" width="12.44140625" style="129" bestFit="1" customWidth="1"/>
    <col min="347" max="347" width="9.33203125" style="129" bestFit="1" customWidth="1"/>
    <col min="348" max="348" width="12.44140625" style="129" bestFit="1" customWidth="1"/>
    <col min="349" max="349" width="9.33203125" style="129" bestFit="1" customWidth="1"/>
    <col min="350" max="350" width="13.109375" style="129" bestFit="1" customWidth="1"/>
    <col min="351" max="351" width="9.33203125" style="129" bestFit="1" customWidth="1"/>
    <col min="352" max="352" width="12.44140625" style="129" bestFit="1" customWidth="1"/>
    <col min="353" max="353" width="9.33203125" style="129" bestFit="1" customWidth="1"/>
    <col min="354" max="354" width="12.44140625" style="129" bestFit="1" customWidth="1"/>
    <col min="355" max="355" width="9.33203125" style="129" bestFit="1" customWidth="1"/>
    <col min="356" max="356" width="13.109375" style="129" bestFit="1" customWidth="1"/>
    <col min="357" max="357" width="9.33203125" style="129" bestFit="1" customWidth="1"/>
    <col min="358" max="358" width="12.44140625" style="129" bestFit="1" customWidth="1"/>
    <col min="359" max="359" width="9.33203125" style="129" bestFit="1" customWidth="1"/>
    <col min="360" max="360" width="12.44140625" style="129" bestFit="1" customWidth="1"/>
    <col min="361" max="361" width="9.33203125" style="129" bestFit="1" customWidth="1"/>
    <col min="362" max="362" width="12" style="129" bestFit="1" customWidth="1"/>
    <col min="363" max="386" width="9.33203125" style="129" bestFit="1" customWidth="1"/>
    <col min="387" max="16384" width="9.109375" style="129"/>
  </cols>
  <sheetData>
    <row r="1" spans="1:410" x14ac:dyDescent="0.25">
      <c r="A1" s="181" t="s">
        <v>190</v>
      </c>
      <c r="C1" s="265" t="s">
        <v>436</v>
      </c>
      <c r="D1" s="265"/>
      <c r="E1" s="265"/>
      <c r="F1" s="265"/>
      <c r="G1" s="265" t="s">
        <v>437</v>
      </c>
      <c r="H1" s="265"/>
      <c r="I1" s="265"/>
      <c r="J1" s="265"/>
      <c r="K1" s="265" t="s">
        <v>438</v>
      </c>
      <c r="L1" s="265"/>
      <c r="M1" s="265"/>
      <c r="N1" s="265"/>
      <c r="O1" s="265" t="s">
        <v>439</v>
      </c>
      <c r="P1" s="265"/>
      <c r="Q1" s="265"/>
      <c r="R1" s="265"/>
    </row>
    <row r="2" spans="1:410" x14ac:dyDescent="0.25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5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5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5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5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5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5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5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5">
      <c r="A13" s="181" t="s">
        <v>83</v>
      </c>
    </row>
    <row r="14" spans="1:410" s="198" customFormat="1" x14ac:dyDescent="0.25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5">
      <c r="A15" s="181" t="s">
        <v>247</v>
      </c>
    </row>
    <row r="16" spans="1:410" x14ac:dyDescent="0.25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5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5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5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5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5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5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5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5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5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5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5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5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5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5">
      <c r="A30" s="155"/>
    </row>
    <row r="31" spans="1:70" x14ac:dyDescent="0.25">
      <c r="A31" s="181" t="s">
        <v>248</v>
      </c>
    </row>
    <row r="32" spans="1:70" x14ac:dyDescent="0.25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5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5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5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5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5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5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5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5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5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5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5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5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5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5">
      <c r="A46" s="155"/>
    </row>
    <row r="47" spans="1:70" x14ac:dyDescent="0.25">
      <c r="A47" s="181" t="s">
        <v>100</v>
      </c>
    </row>
    <row r="48" spans="1:70" x14ac:dyDescent="0.25">
      <c r="A48" s="155"/>
    </row>
    <row r="49" spans="1:50" x14ac:dyDescent="0.25">
      <c r="A49" s="181" t="str">
        <f>A15</f>
        <v>Longitudinal</v>
      </c>
    </row>
    <row r="50" spans="1:50" x14ac:dyDescent="0.25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5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5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5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5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5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5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5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5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5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5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5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5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5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5">
      <c r="A64" s="155"/>
    </row>
    <row r="65" spans="1:50" x14ac:dyDescent="0.25">
      <c r="A65" s="181" t="str">
        <f>A31</f>
        <v>Transverse</v>
      </c>
    </row>
    <row r="66" spans="1:50" x14ac:dyDescent="0.25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5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5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5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5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5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5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5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5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5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5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5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5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5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5">
      <c r="A81" s="206" t="s">
        <v>65</v>
      </c>
      <c r="B81" s="207"/>
    </row>
    <row r="82" spans="1:50" x14ac:dyDescent="0.25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5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5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5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5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5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5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5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5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5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5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5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5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5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5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5">
      <c r="A97" s="209" t="s">
        <v>323</v>
      </c>
    </row>
    <row r="98" spans="1:17" x14ac:dyDescent="0.25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5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5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5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5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5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5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5">
      <c r="A105" s="210"/>
    </row>
    <row r="106" spans="1:17" x14ac:dyDescent="0.25">
      <c r="A106" s="181" t="s">
        <v>441</v>
      </c>
    </row>
    <row r="107" spans="1:17" x14ac:dyDescent="0.25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5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5">
      <c r="A109" s="210"/>
    </row>
    <row r="110" spans="1:17" x14ac:dyDescent="0.25">
      <c r="A110" s="181" t="s">
        <v>324</v>
      </c>
    </row>
    <row r="111" spans="1:17" x14ac:dyDescent="0.25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5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5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5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5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5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5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5">
      <c r="A118" s="181" t="s">
        <v>442</v>
      </c>
      <c r="H118" s="209"/>
      <c r="I118" s="209"/>
    </row>
    <row r="119" spans="1:50" x14ac:dyDescent="0.25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5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5">
      <c r="A121" s="211"/>
      <c r="H121" s="209"/>
      <c r="I121" s="209"/>
    </row>
    <row r="123" spans="1:50" x14ac:dyDescent="0.25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5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5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5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5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5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5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5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5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5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5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9" priority="3" operator="lessThan">
      <formula>0</formula>
    </cfRule>
  </conditionalFormatting>
  <conditionalFormatting sqref="C68:Q79">
    <cfRule type="cellIs" dxfId="68" priority="2" operator="lessThan">
      <formula>0</formula>
    </cfRule>
  </conditionalFormatting>
  <conditionalFormatting sqref="C107:Q108">
    <cfRule type="containsText" dxfId="67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09375" defaultRowHeight="13.2" x14ac:dyDescent="0.25"/>
  <cols>
    <col min="1" max="1" width="34.6640625" style="129" customWidth="1"/>
    <col min="2" max="2" width="9.88671875" style="129" customWidth="1"/>
    <col min="3" max="3" width="9.33203125" style="129" bestFit="1" customWidth="1"/>
    <col min="4" max="4" width="12.44140625" style="129" bestFit="1" customWidth="1"/>
    <col min="5" max="5" width="9.33203125" style="129" bestFit="1" customWidth="1"/>
    <col min="6" max="6" width="12.44140625" style="129" bestFit="1" customWidth="1"/>
    <col min="7" max="7" width="5.109375" style="129" customWidth="1"/>
    <col min="8" max="8" width="13.109375" style="129" bestFit="1" customWidth="1"/>
    <col min="9" max="10" width="9.33203125" style="129" bestFit="1" customWidth="1"/>
    <col min="11" max="11" width="12" style="129" bestFit="1" customWidth="1"/>
    <col min="12" max="12" width="9.33203125" style="129" bestFit="1" customWidth="1"/>
    <col min="13" max="13" width="12.44140625" style="129" bestFit="1" customWidth="1"/>
    <col min="14" max="14" width="9.33203125" style="129" bestFit="1" customWidth="1"/>
    <col min="15" max="15" width="12.44140625" style="129" bestFit="1" customWidth="1"/>
    <col min="16" max="17" width="9.33203125" style="129" bestFit="1" customWidth="1"/>
    <col min="18" max="18" width="13.109375" style="129" bestFit="1" customWidth="1"/>
    <col min="19" max="19" width="9.33203125" style="129" bestFit="1" customWidth="1"/>
    <col min="20" max="20" width="12.44140625" style="129" bestFit="1" customWidth="1"/>
    <col min="21" max="21" width="9.33203125" style="129" bestFit="1" customWidth="1"/>
    <col min="22" max="22" width="12.44140625" style="129" bestFit="1" customWidth="1"/>
    <col min="23" max="24" width="9.33203125" style="129" bestFit="1" customWidth="1"/>
    <col min="25" max="25" width="13.109375" style="129" bestFit="1" customWidth="1"/>
    <col min="26" max="26" width="9.33203125" style="129" bestFit="1" customWidth="1"/>
    <col min="27" max="27" width="12.44140625" style="129" bestFit="1" customWidth="1"/>
    <col min="28" max="28" width="9.33203125" style="129" bestFit="1" customWidth="1"/>
    <col min="29" max="29" width="13.109375" style="129" bestFit="1" customWidth="1"/>
    <col min="30" max="16384" width="9.109375" style="129"/>
  </cols>
  <sheetData>
    <row r="1" spans="1:29" x14ac:dyDescent="0.25">
      <c r="A1" s="155" t="s">
        <v>191</v>
      </c>
    </row>
    <row r="3" spans="1:29" x14ac:dyDescent="0.25">
      <c r="A3" s="155" t="s">
        <v>44</v>
      </c>
      <c r="B3" s="155" t="s">
        <v>45</v>
      </c>
      <c r="C3" s="198">
        <v>6</v>
      </c>
    </row>
    <row r="4" spans="1:29" x14ac:dyDescent="0.25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5">
      <c r="A5" s="181" t="s">
        <v>46</v>
      </c>
      <c r="B5" s="155" t="s">
        <v>33</v>
      </c>
      <c r="C5" s="266" t="s">
        <v>34</v>
      </c>
      <c r="D5" s="266"/>
      <c r="E5" s="266"/>
      <c r="F5" s="266"/>
      <c r="G5" s="266"/>
      <c r="H5" s="266"/>
      <c r="I5" s="155" t="s">
        <v>33</v>
      </c>
      <c r="J5" s="266" t="s">
        <v>34</v>
      </c>
      <c r="K5" s="266"/>
      <c r="L5" s="266"/>
      <c r="M5" s="266"/>
      <c r="N5" s="266"/>
      <c r="O5" s="266"/>
      <c r="P5" s="155" t="s">
        <v>33</v>
      </c>
      <c r="Q5" s="266" t="s">
        <v>34</v>
      </c>
      <c r="R5" s="266"/>
      <c r="S5" s="266"/>
      <c r="T5" s="266"/>
      <c r="U5" s="266"/>
      <c r="V5" s="266"/>
      <c r="W5" s="155" t="s">
        <v>33</v>
      </c>
      <c r="X5" s="266" t="s">
        <v>34</v>
      </c>
      <c r="Y5" s="266"/>
      <c r="Z5" s="266"/>
      <c r="AA5" s="266"/>
      <c r="AB5" s="266"/>
      <c r="AC5" s="266"/>
    </row>
    <row r="6" spans="1:29" x14ac:dyDescent="0.25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5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5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5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5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5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5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5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5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5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5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5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5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5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5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5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5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5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5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5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5">
      <c r="B29" s="164"/>
    </row>
    <row r="43" spans="13:13" x14ac:dyDescent="0.25">
      <c r="M43" s="200" t="s">
        <v>63</v>
      </c>
    </row>
    <row r="49" spans="7:14" x14ac:dyDescent="0.25">
      <c r="N49" s="201" t="s">
        <v>62</v>
      </c>
    </row>
    <row r="52" spans="7:14" x14ac:dyDescent="0.25">
      <c r="L52" s="202" t="s">
        <v>64</v>
      </c>
    </row>
    <row r="56" spans="7:14" ht="13.8" thickBot="1" x14ac:dyDescent="0.3"/>
    <row r="57" spans="7:14" x14ac:dyDescent="0.25">
      <c r="G57" s="203"/>
    </row>
    <row r="58" spans="7:14" x14ac:dyDescent="0.25">
      <c r="G58" s="204"/>
    </row>
    <row r="59" spans="7:14" x14ac:dyDescent="0.25">
      <c r="G59" s="204"/>
    </row>
    <row r="60" spans="7:14" x14ac:dyDescent="0.25">
      <c r="G60" s="204"/>
    </row>
    <row r="61" spans="7:14" x14ac:dyDescent="0.25">
      <c r="G61" s="204"/>
    </row>
    <row r="62" spans="7:14" x14ac:dyDescent="0.25">
      <c r="G62" s="204"/>
    </row>
    <row r="63" spans="7:14" x14ac:dyDescent="0.25">
      <c r="G63" s="204"/>
    </row>
    <row r="64" spans="7:14" x14ac:dyDescent="0.25">
      <c r="G64" s="204"/>
    </row>
    <row r="65" spans="7:7" x14ac:dyDescent="0.25">
      <c r="G65" s="204"/>
    </row>
    <row r="66" spans="7:7" x14ac:dyDescent="0.25">
      <c r="G66" s="204"/>
    </row>
    <row r="67" spans="7:7" x14ac:dyDescent="0.25">
      <c r="G67" s="204"/>
    </row>
    <row r="68" spans="7:7" x14ac:dyDescent="0.25">
      <c r="G68" s="204"/>
    </row>
    <row r="69" spans="7:7" x14ac:dyDescent="0.25">
      <c r="G69" s="204"/>
    </row>
    <row r="70" spans="7:7" x14ac:dyDescent="0.25">
      <c r="G70" s="204"/>
    </row>
    <row r="71" spans="7:7" x14ac:dyDescent="0.25">
      <c r="G71" s="204"/>
    </row>
    <row r="72" spans="7:7" x14ac:dyDescent="0.25">
      <c r="G72" s="204"/>
    </row>
    <row r="73" spans="7:7" x14ac:dyDescent="0.25">
      <c r="G73" s="204"/>
    </row>
    <row r="74" spans="7:7" x14ac:dyDescent="0.25">
      <c r="G74" s="204"/>
    </row>
    <row r="75" spans="7:7" x14ac:dyDescent="0.25">
      <c r="G75" s="204"/>
    </row>
    <row r="76" spans="7:7" x14ac:dyDescent="0.25">
      <c r="G76" s="204"/>
    </row>
    <row r="77" spans="7:7" ht="13.8" thickBot="1" x14ac:dyDescent="0.3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3.2" x14ac:dyDescent="0.25"/>
  <cols>
    <col min="1" max="1" width="34.6640625" customWidth="1"/>
    <col min="2" max="2" width="9.88671875" customWidth="1"/>
    <col min="3" max="6" width="9.33203125" bestFit="1" customWidth="1"/>
    <col min="7" max="7" width="5.109375" customWidth="1"/>
    <col min="8" max="16" width="9.33203125" bestFit="1" customWidth="1"/>
    <col min="17" max="22" width="12.44140625" bestFit="1" customWidth="1"/>
    <col min="23" max="23" width="9.33203125" bestFit="1" customWidth="1"/>
    <col min="24" max="29" width="12.44140625" bestFit="1" customWidth="1"/>
  </cols>
  <sheetData>
    <row r="1" spans="1:29" x14ac:dyDescent="0.25">
      <c r="A1" s="6" t="s">
        <v>191</v>
      </c>
    </row>
    <row r="3" spans="1:29" x14ac:dyDescent="0.25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5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5">
      <c r="A5" s="181" t="s">
        <v>46</v>
      </c>
      <c r="B5" s="155" t="s">
        <v>33</v>
      </c>
      <c r="C5" s="266" t="s">
        <v>34</v>
      </c>
      <c r="D5" s="266"/>
      <c r="E5" s="266"/>
      <c r="F5" s="266"/>
      <c r="G5" s="266"/>
      <c r="H5" s="266"/>
      <c r="I5" s="155" t="s">
        <v>33</v>
      </c>
      <c r="J5" s="266" t="s">
        <v>34</v>
      </c>
      <c r="K5" s="266"/>
      <c r="L5" s="266"/>
      <c r="M5" s="266"/>
      <c r="N5" s="266"/>
      <c r="O5" s="266"/>
      <c r="P5" s="155" t="s">
        <v>33</v>
      </c>
      <c r="Q5" s="266" t="s">
        <v>34</v>
      </c>
      <c r="R5" s="266"/>
      <c r="S5" s="266"/>
      <c r="T5" s="266"/>
      <c r="U5" s="266"/>
      <c r="V5" s="266"/>
      <c r="W5" s="155" t="s">
        <v>33</v>
      </c>
      <c r="X5" s="266" t="s">
        <v>34</v>
      </c>
      <c r="Y5" s="266"/>
      <c r="Z5" s="266"/>
      <c r="AA5" s="266"/>
      <c r="AB5" s="266"/>
      <c r="AC5" s="266"/>
    </row>
    <row r="6" spans="1:29" x14ac:dyDescent="0.25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5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5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5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5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5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5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5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5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5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5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5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5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5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5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5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5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5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5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5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5">
      <c r="B29" s="10"/>
    </row>
    <row r="43" spans="13:13" x14ac:dyDescent="0.25">
      <c r="M43" s="11" t="s">
        <v>63</v>
      </c>
    </row>
    <row r="49" spans="7:14" x14ac:dyDescent="0.25">
      <c r="N49" s="12" t="s">
        <v>62</v>
      </c>
    </row>
    <row r="52" spans="7:14" x14ac:dyDescent="0.25">
      <c r="L52" s="13" t="s">
        <v>64</v>
      </c>
    </row>
    <row r="56" spans="7:14" ht="13.8" thickBot="1" x14ac:dyDescent="0.3"/>
    <row r="57" spans="7:14" x14ac:dyDescent="0.25">
      <c r="G57" s="7"/>
    </row>
    <row r="58" spans="7:14" x14ac:dyDescent="0.25">
      <c r="G58" s="8"/>
    </row>
    <row r="59" spans="7:14" x14ac:dyDescent="0.25">
      <c r="G59" s="8"/>
    </row>
    <row r="60" spans="7:14" x14ac:dyDescent="0.25">
      <c r="G60" s="8"/>
    </row>
    <row r="61" spans="7:14" x14ac:dyDescent="0.25">
      <c r="G61" s="8"/>
    </row>
    <row r="62" spans="7:14" x14ac:dyDescent="0.25">
      <c r="G62" s="8"/>
    </row>
    <row r="63" spans="7:14" x14ac:dyDescent="0.25">
      <c r="G63" s="8"/>
    </row>
    <row r="64" spans="7:14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ht="13.8" thickBot="1" x14ac:dyDescent="0.3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3.2" x14ac:dyDescent="0.25"/>
  <cols>
    <col min="4" max="4" width="12.88671875" bestFit="1" customWidth="1"/>
    <col min="5" max="5" width="15.44140625" bestFit="1" customWidth="1"/>
    <col min="6" max="6" width="9" bestFit="1" customWidth="1"/>
  </cols>
  <sheetData>
    <row r="7" spans="4:6" x14ac:dyDescent="0.25">
      <c r="D7" s="152" t="s">
        <v>288</v>
      </c>
      <c r="E7" s="145" t="s">
        <v>259</v>
      </c>
      <c r="F7" s="145" t="s">
        <v>260</v>
      </c>
    </row>
    <row r="8" spans="4:6" x14ac:dyDescent="0.25">
      <c r="D8" s="152" t="s">
        <v>262</v>
      </c>
      <c r="E8" s="162">
        <v>63915</v>
      </c>
      <c r="F8" s="162">
        <v>14</v>
      </c>
    </row>
    <row r="9" spans="4:6" x14ac:dyDescent="0.25">
      <c r="D9" s="152" t="s">
        <v>261</v>
      </c>
      <c r="E9" s="162">
        <v>60049</v>
      </c>
      <c r="F9" s="162">
        <v>10</v>
      </c>
    </row>
    <row r="10" spans="4:6" x14ac:dyDescent="0.25">
      <c r="D10" s="152" t="s">
        <v>263</v>
      </c>
      <c r="E10" s="162">
        <v>59991</v>
      </c>
      <c r="F10" s="162">
        <v>10</v>
      </c>
    </row>
    <row r="11" spans="4:6" x14ac:dyDescent="0.25">
      <c r="D11" s="152" t="s">
        <v>264</v>
      </c>
      <c r="E11" s="162">
        <v>59956</v>
      </c>
      <c r="F11" s="162">
        <v>10</v>
      </c>
    </row>
    <row r="12" spans="4:6" x14ac:dyDescent="0.25">
      <c r="D12" s="152" t="s">
        <v>265</v>
      </c>
      <c r="E12" s="162">
        <v>53306</v>
      </c>
      <c r="F12" s="162">
        <v>13</v>
      </c>
    </row>
    <row r="13" spans="4:6" x14ac:dyDescent="0.25">
      <c r="D13" s="152" t="s">
        <v>266</v>
      </c>
      <c r="E13" s="162">
        <v>50830</v>
      </c>
      <c r="F13" s="162">
        <v>12</v>
      </c>
    </row>
    <row r="14" spans="4:6" x14ac:dyDescent="0.25">
      <c r="D14" s="152" t="s">
        <v>267</v>
      </c>
      <c r="E14" s="162">
        <v>75194</v>
      </c>
      <c r="F14" s="162">
        <v>12</v>
      </c>
    </row>
    <row r="15" spans="4:6" x14ac:dyDescent="0.25">
      <c r="D15" s="152" t="s">
        <v>268</v>
      </c>
      <c r="E15" s="162">
        <v>72195</v>
      </c>
      <c r="F15" s="162">
        <v>12</v>
      </c>
    </row>
    <row r="16" spans="4:6" x14ac:dyDescent="0.25">
      <c r="D16" s="152" t="s">
        <v>269</v>
      </c>
      <c r="E16" s="162">
        <v>88366</v>
      </c>
      <c r="F16" s="162">
        <v>12</v>
      </c>
    </row>
    <row r="17" spans="4:6" x14ac:dyDescent="0.25">
      <c r="D17" s="152" t="s">
        <v>270</v>
      </c>
      <c r="E17" s="162">
        <v>80458</v>
      </c>
      <c r="F17" s="162">
        <v>14</v>
      </c>
    </row>
    <row r="18" spans="4:6" x14ac:dyDescent="0.25">
      <c r="D18" s="152" t="s">
        <v>271</v>
      </c>
      <c r="E18" s="162">
        <v>85780</v>
      </c>
      <c r="F18" s="162">
        <v>15</v>
      </c>
    </row>
    <row r="19" spans="4:6" x14ac:dyDescent="0.25">
      <c r="D19" s="152" t="s">
        <v>272</v>
      </c>
      <c r="E19" s="162">
        <v>87093</v>
      </c>
      <c r="F19" s="162">
        <v>14</v>
      </c>
    </row>
    <row r="20" spans="4:6" x14ac:dyDescent="0.25">
      <c r="D20" s="152" t="s">
        <v>273</v>
      </c>
      <c r="E20" s="162">
        <v>86576</v>
      </c>
      <c r="F20" s="162">
        <v>14</v>
      </c>
    </row>
    <row r="21" spans="4:6" x14ac:dyDescent="0.25">
      <c r="D21" s="152" t="s">
        <v>287</v>
      </c>
      <c r="E21" s="162">
        <v>18458</v>
      </c>
      <c r="F21" s="162">
        <v>7</v>
      </c>
    </row>
    <row r="22" spans="4:6" x14ac:dyDescent="0.25">
      <c r="D22" s="152" t="s">
        <v>274</v>
      </c>
      <c r="E22" s="162">
        <v>27043</v>
      </c>
      <c r="F22" s="162">
        <v>7</v>
      </c>
    </row>
    <row r="23" spans="4:6" x14ac:dyDescent="0.25">
      <c r="D23" s="152" t="s">
        <v>275</v>
      </c>
      <c r="E23" s="162">
        <v>14929</v>
      </c>
      <c r="F23" s="162">
        <v>6</v>
      </c>
    </row>
    <row r="24" spans="4:6" x14ac:dyDescent="0.25">
      <c r="D24" s="152" t="s">
        <v>276</v>
      </c>
      <c r="E24" s="162">
        <v>15599</v>
      </c>
      <c r="F24" s="162">
        <v>6</v>
      </c>
    </row>
    <row r="25" spans="4:6" x14ac:dyDescent="0.25">
      <c r="D25" s="152" t="s">
        <v>277</v>
      </c>
      <c r="E25" s="162">
        <v>15549</v>
      </c>
      <c r="F25" s="162">
        <v>6</v>
      </c>
    </row>
    <row r="26" spans="4:6" x14ac:dyDescent="0.25">
      <c r="D26" s="152" t="s">
        <v>278</v>
      </c>
      <c r="E26" s="162">
        <v>10110</v>
      </c>
      <c r="F26" s="162">
        <v>7</v>
      </c>
    </row>
    <row r="27" spans="4:6" x14ac:dyDescent="0.25">
      <c r="D27" s="152" t="s">
        <v>279</v>
      </c>
      <c r="E27" s="162">
        <v>6919</v>
      </c>
      <c r="F27" s="162">
        <v>6</v>
      </c>
    </row>
    <row r="28" spans="4:6" x14ac:dyDescent="0.25">
      <c r="D28" s="152" t="s">
        <v>280</v>
      </c>
      <c r="E28" s="162">
        <v>12265</v>
      </c>
      <c r="F28" s="162">
        <v>6</v>
      </c>
    </row>
    <row r="29" spans="4:6" x14ac:dyDescent="0.25">
      <c r="D29" s="152" t="s">
        <v>281</v>
      </c>
      <c r="E29" s="162">
        <v>12053</v>
      </c>
      <c r="F29" s="162">
        <v>6</v>
      </c>
    </row>
    <row r="30" spans="4:6" x14ac:dyDescent="0.25">
      <c r="D30" s="152" t="s">
        <v>282</v>
      </c>
      <c r="E30" s="162">
        <v>10172</v>
      </c>
      <c r="F30" s="162">
        <v>6</v>
      </c>
    </row>
    <row r="31" spans="4:6" x14ac:dyDescent="0.25">
      <c r="D31" s="152" t="s">
        <v>283</v>
      </c>
      <c r="E31" s="162">
        <v>7530</v>
      </c>
      <c r="F31" s="162">
        <v>6</v>
      </c>
    </row>
    <row r="32" spans="4:6" x14ac:dyDescent="0.25">
      <c r="D32" s="152" t="s">
        <v>284</v>
      </c>
      <c r="E32" s="162">
        <v>6675</v>
      </c>
      <c r="F32" s="162">
        <v>6</v>
      </c>
    </row>
    <row r="33" spans="4:6" x14ac:dyDescent="0.25">
      <c r="D33" s="152" t="s">
        <v>285</v>
      </c>
      <c r="E33" s="162">
        <v>12096</v>
      </c>
      <c r="F33" s="162">
        <v>6</v>
      </c>
    </row>
    <row r="34" spans="4:6" x14ac:dyDescent="0.25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09375" defaultRowHeight="13.2" x14ac:dyDescent="0.25"/>
  <cols>
    <col min="1" max="1" width="44.109375" style="2" customWidth="1"/>
    <col min="2" max="2" width="27.44140625" style="2" bestFit="1" customWidth="1"/>
    <col min="3" max="25" width="10.6640625" style="2" customWidth="1"/>
    <col min="26" max="26" width="12.5546875" style="2" bestFit="1" customWidth="1"/>
    <col min="27" max="27" width="12.88671875" style="2" bestFit="1" customWidth="1"/>
    <col min="28" max="28" width="12.33203125" style="2" bestFit="1" customWidth="1"/>
    <col min="29" max="29" width="12.88671875" style="2" bestFit="1" customWidth="1"/>
    <col min="30" max="30" width="12.5546875" style="2" bestFit="1" customWidth="1"/>
    <col min="31" max="31" width="12.88671875" style="2" bestFit="1" customWidth="1"/>
    <col min="32" max="32" width="12.33203125" style="2" bestFit="1" customWidth="1"/>
    <col min="33" max="33" width="12.5546875" style="2" bestFit="1" customWidth="1"/>
    <col min="34" max="34" width="12.33203125" style="2" bestFit="1" customWidth="1"/>
    <col min="35" max="35" width="11.6640625" style="2" bestFit="1" customWidth="1"/>
    <col min="36" max="36" width="12.33203125" style="2" bestFit="1" customWidth="1"/>
    <col min="37" max="37" width="12.88671875" style="2" bestFit="1" customWidth="1"/>
    <col min="38" max="38" width="12.33203125" style="2" bestFit="1" customWidth="1"/>
    <col min="39" max="39" width="11.6640625" style="2" bestFit="1" customWidth="1"/>
    <col min="40" max="40" width="12.5546875" style="2" bestFit="1" customWidth="1"/>
    <col min="41" max="41" width="11.33203125" style="2" bestFit="1" customWidth="1"/>
    <col min="42" max="42" width="12.33203125" style="2" bestFit="1" customWidth="1"/>
    <col min="43" max="43" width="11.33203125" style="2" bestFit="1" customWidth="1"/>
    <col min="44" max="44" width="12.5546875" style="2" bestFit="1" customWidth="1"/>
    <col min="45" max="45" width="11.33203125" style="2" bestFit="1" customWidth="1"/>
    <col min="46" max="46" width="12.33203125" style="2" bestFit="1" customWidth="1"/>
    <col min="47" max="47" width="12.5546875" style="2" bestFit="1" customWidth="1"/>
    <col min="48" max="48" width="12.33203125" style="2" bestFit="1" customWidth="1"/>
    <col min="49" max="49" width="11.33203125" style="2" bestFit="1" customWidth="1"/>
    <col min="50" max="51" width="12.33203125" style="2" bestFit="1" customWidth="1"/>
    <col min="52" max="52" width="12" style="2" bestFit="1" customWidth="1"/>
    <col min="53" max="53" width="10.88671875" style="2" bestFit="1" customWidth="1"/>
    <col min="54" max="54" width="12" style="2" bestFit="1" customWidth="1"/>
    <col min="55" max="57" width="10.5546875" style="2" bestFit="1" customWidth="1"/>
    <col min="58" max="58" width="12" style="2" bestFit="1" customWidth="1"/>
    <col min="59" max="59" width="9.33203125" style="2" bestFit="1" customWidth="1"/>
    <col min="60" max="60" width="10.88671875" style="2" bestFit="1" customWidth="1"/>
    <col min="61" max="61" width="12" style="2" bestFit="1" customWidth="1"/>
    <col min="62" max="64" width="10.5546875" style="2" bestFit="1" customWidth="1"/>
    <col min="65" max="65" width="12" style="2" bestFit="1" customWidth="1"/>
    <col min="66" max="66" width="9.33203125" style="2" bestFit="1" customWidth="1"/>
    <col min="67" max="67" width="10.88671875" style="2" bestFit="1" customWidth="1"/>
    <col min="68" max="68" width="12" style="2" bestFit="1" customWidth="1"/>
    <col min="69" max="71" width="10.5546875" style="2" bestFit="1" customWidth="1"/>
    <col min="72" max="72" width="12" style="2" bestFit="1" customWidth="1"/>
    <col min="73" max="73" width="9.33203125" style="2" bestFit="1" customWidth="1"/>
    <col min="74" max="74" width="10.88671875" style="2" bestFit="1" customWidth="1"/>
    <col min="75" max="75" width="12" style="2" bestFit="1" customWidth="1"/>
    <col min="76" max="78" width="10.5546875" style="2" bestFit="1" customWidth="1"/>
    <col min="79" max="79" width="12" style="2" bestFit="1" customWidth="1"/>
    <col min="80" max="80" width="9.33203125" style="2" bestFit="1" customWidth="1"/>
    <col min="81" max="81" width="10.88671875" style="2" bestFit="1" customWidth="1"/>
    <col min="82" max="82" width="12" style="2" bestFit="1" customWidth="1"/>
    <col min="83" max="85" width="10.5546875" style="2" bestFit="1" customWidth="1"/>
    <col min="86" max="86" width="12" style="2" bestFit="1" customWidth="1"/>
    <col min="87" max="87" width="9.33203125" style="2" bestFit="1" customWidth="1"/>
    <col min="88" max="88" width="10.88671875" style="2" bestFit="1" customWidth="1"/>
    <col min="89" max="89" width="12" style="2" bestFit="1" customWidth="1"/>
    <col min="90" max="92" width="10.5546875" style="2" bestFit="1" customWidth="1"/>
    <col min="93" max="93" width="12" style="2" bestFit="1" customWidth="1"/>
    <col min="94" max="94" width="9.33203125" style="2" bestFit="1" customWidth="1"/>
    <col min="95" max="95" width="10.88671875" style="2" bestFit="1" customWidth="1"/>
    <col min="96" max="96" width="12" style="2" bestFit="1" customWidth="1"/>
    <col min="97" max="99" width="10.5546875" style="2" bestFit="1" customWidth="1"/>
    <col min="100" max="100" width="12" style="2" bestFit="1" customWidth="1"/>
    <col min="101" max="101" width="9.33203125" style="2" bestFit="1" customWidth="1"/>
    <col min="102" max="102" width="10.88671875" style="2" bestFit="1" customWidth="1"/>
    <col min="103" max="103" width="12" style="2" bestFit="1" customWidth="1"/>
    <col min="104" max="106" width="10.5546875" style="2" bestFit="1" customWidth="1"/>
    <col min="107" max="107" width="12" style="2" bestFit="1" customWidth="1"/>
    <col min="108" max="108" width="9.33203125" style="2" bestFit="1" customWidth="1"/>
    <col min="109" max="109" width="10.88671875" style="2" bestFit="1" customWidth="1"/>
    <col min="110" max="110" width="12" style="2" bestFit="1" customWidth="1"/>
    <col min="111" max="113" width="10.5546875" style="2" bestFit="1" customWidth="1"/>
    <col min="114" max="114" width="12" style="2" bestFit="1" customWidth="1"/>
    <col min="115" max="115" width="9.33203125" style="2" bestFit="1" customWidth="1"/>
    <col min="116" max="116" width="10.88671875" style="2" bestFit="1" customWidth="1"/>
    <col min="117" max="117" width="12" style="2" bestFit="1" customWidth="1"/>
    <col min="118" max="120" width="10.5546875" style="2" bestFit="1" customWidth="1"/>
    <col min="121" max="121" width="12" style="2" bestFit="1" customWidth="1"/>
    <col min="122" max="122" width="9.33203125" style="2" bestFit="1" customWidth="1"/>
    <col min="123" max="123" width="10.88671875" style="2" bestFit="1" customWidth="1"/>
    <col min="124" max="124" width="12" style="2" bestFit="1" customWidth="1"/>
    <col min="125" max="127" width="10.5546875" style="2" bestFit="1" customWidth="1"/>
    <col min="128" max="128" width="12" style="2" bestFit="1" customWidth="1"/>
    <col min="129" max="129" width="9.33203125" style="2" bestFit="1" customWidth="1"/>
    <col min="130" max="130" width="10.88671875" style="2" bestFit="1" customWidth="1"/>
    <col min="131" max="131" width="12" style="2" bestFit="1" customWidth="1"/>
    <col min="132" max="134" width="10.5546875" style="2" bestFit="1" customWidth="1"/>
    <col min="135" max="135" width="12" style="2" bestFit="1" customWidth="1"/>
    <col min="136" max="136" width="9.33203125" style="2" bestFit="1" customWidth="1"/>
    <col min="137" max="137" width="10.88671875" style="2" bestFit="1" customWidth="1"/>
    <col min="138" max="138" width="12" style="2" bestFit="1" customWidth="1"/>
    <col min="139" max="141" width="10.5546875" style="2" bestFit="1" customWidth="1"/>
    <col min="142" max="142" width="12" style="2" bestFit="1" customWidth="1"/>
    <col min="143" max="143" width="9.33203125" style="2" bestFit="1" customWidth="1"/>
    <col min="144" max="144" width="10.88671875" style="2" bestFit="1" customWidth="1"/>
    <col min="145" max="145" width="12" style="2" bestFit="1" customWidth="1"/>
    <col min="146" max="148" width="10.5546875" style="2" bestFit="1" customWidth="1"/>
    <col min="149" max="149" width="12" style="2" bestFit="1" customWidth="1"/>
    <col min="150" max="150" width="9.33203125" style="2" bestFit="1" customWidth="1"/>
    <col min="151" max="151" width="10.88671875" style="2" bestFit="1" customWidth="1"/>
    <col min="152" max="152" width="12" style="2" bestFit="1" customWidth="1"/>
    <col min="153" max="155" width="10.5546875" style="2" bestFit="1" customWidth="1"/>
    <col min="156" max="156" width="12" style="2" bestFit="1" customWidth="1"/>
    <col min="157" max="157" width="9.33203125" style="2" bestFit="1" customWidth="1"/>
    <col min="158" max="158" width="10.88671875" style="2" bestFit="1" customWidth="1"/>
    <col min="159" max="159" width="12" style="2" bestFit="1" customWidth="1"/>
    <col min="160" max="162" width="10.5546875" style="2" bestFit="1" customWidth="1"/>
    <col min="163" max="163" width="12" style="2" bestFit="1" customWidth="1"/>
    <col min="164" max="164" width="9.33203125" style="2" bestFit="1" customWidth="1"/>
    <col min="165" max="165" width="10.88671875" style="2" bestFit="1" customWidth="1"/>
    <col min="166" max="166" width="12" style="2" bestFit="1" customWidth="1"/>
    <col min="167" max="169" width="10.5546875" style="2" bestFit="1" customWidth="1"/>
    <col min="170" max="170" width="12" style="2" bestFit="1" customWidth="1"/>
    <col min="171" max="171" width="9.33203125" style="2" bestFit="1" customWidth="1"/>
    <col min="172" max="172" width="10.88671875" style="2" bestFit="1" customWidth="1"/>
    <col min="173" max="173" width="12" style="2" bestFit="1" customWidth="1"/>
    <col min="174" max="176" width="10.5546875" style="2" bestFit="1" customWidth="1"/>
    <col min="177" max="177" width="12" style="2" bestFit="1" customWidth="1"/>
    <col min="178" max="16384" width="9.109375" style="2"/>
  </cols>
  <sheetData>
    <row r="1" spans="1:410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7">
        <v>21</v>
      </c>
      <c r="H6" s="268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5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5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5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5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5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5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5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5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5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5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5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5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5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5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5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5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5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5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5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5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5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5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5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5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5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5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5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5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5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5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5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5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5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5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5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5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5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5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5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5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5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5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5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5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5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5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5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5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5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5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5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5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5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5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5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5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5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5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5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5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5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5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5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5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5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5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5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5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5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5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5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5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5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5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5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5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5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5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5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5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5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5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5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5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5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5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5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5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5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5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5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5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5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5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5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5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5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5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5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5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5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5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5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5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5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5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5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5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5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5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5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5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5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5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5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5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5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5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5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5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5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5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5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5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5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5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5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5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5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5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5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5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5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5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5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5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5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5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5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5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5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5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5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5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5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5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5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5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5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5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5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5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5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5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5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5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5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5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5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5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5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5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5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5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5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5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5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5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5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5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5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5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5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5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5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5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5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5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5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5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5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5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5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5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5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5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5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5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5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5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5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5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5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5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5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5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5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5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5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5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5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5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5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5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5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5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5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5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5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5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5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5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5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5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5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5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5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5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5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5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5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5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5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5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5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5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5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5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5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5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5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5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5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5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5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5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5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5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5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5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5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5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5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5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5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5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5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5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5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5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5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5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5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5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5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5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5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5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5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5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5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5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5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5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5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5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5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5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5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5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5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5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5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5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5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5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5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5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5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5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5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5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5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5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5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5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5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5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5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5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5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5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5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5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5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5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5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5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5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5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5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5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5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5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5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5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5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5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5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5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5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5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5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5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5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5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5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5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5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5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5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5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5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5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5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5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5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5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5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5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5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5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5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5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5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5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5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5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5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5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5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5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5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5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5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5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5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5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5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5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5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5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5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5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5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5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5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5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5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5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5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5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5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5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5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5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5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5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5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5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5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5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5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5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5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5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5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5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5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5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5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5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5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5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5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5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5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5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5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5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5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5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5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5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5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5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5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5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5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5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5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5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5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5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5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5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5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5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5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5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5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5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5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5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5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5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5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5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5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5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5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5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5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5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5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5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5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5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5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5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5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5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5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5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5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5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5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5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5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5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5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5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5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5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5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5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5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5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5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5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5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5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5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5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5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5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5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5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5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5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5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5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5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5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5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5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5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5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5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5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5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5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5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5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5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5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5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5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5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5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5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5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5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5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5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5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5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5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5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5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5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5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5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5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5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5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5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5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5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5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5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5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5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5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5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5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5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5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5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5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5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5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5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5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5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5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5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5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5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5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5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5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5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5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5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5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5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5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5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5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5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5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5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5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5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5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5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5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5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5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5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5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5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5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5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5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5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5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5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5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5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5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5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5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5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5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5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5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5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5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5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5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5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5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5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5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5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5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5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5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5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5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5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5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5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5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5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5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5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5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5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5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5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5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5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5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5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5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5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5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5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5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5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5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5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5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5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5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5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5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5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5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5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5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5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5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5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5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5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5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5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5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5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5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5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5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5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5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5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5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5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5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5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5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5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5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5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5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5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5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5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5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5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5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5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5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5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5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5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5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5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5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5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5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5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5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5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5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5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5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5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5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5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5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5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5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5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5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5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5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5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5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5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5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5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5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5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5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5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5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5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5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5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5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5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5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5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5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5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5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5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5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5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5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5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5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5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5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5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5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5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5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5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5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5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5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5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5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5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5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5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5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5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5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5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5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5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5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5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5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5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5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5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5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5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5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5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5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5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5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5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5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5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5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5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5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5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5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5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5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5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5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5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5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5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5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5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5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5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5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5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5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5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5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5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5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5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5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5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5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5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5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5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5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5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5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5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5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5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5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5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5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5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5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5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5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5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5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5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5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5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5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5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5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5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5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5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5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5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5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5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5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5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5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5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5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5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5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5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5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5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5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5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5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5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5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5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5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5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5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5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5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5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5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5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5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5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5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5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5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5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5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5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5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5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5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5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5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5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5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5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5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5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5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5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5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5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5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5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5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5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5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5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5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5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5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5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5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5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5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5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5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5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5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5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5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5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5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5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5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5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5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5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5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5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5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5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5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5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5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5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5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5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5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5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5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5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5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5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5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5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5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5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5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5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5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5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5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5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5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5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5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5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5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5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5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5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5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5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5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5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5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5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5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5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5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5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5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5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5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5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5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5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5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5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5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5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5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5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5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5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5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5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5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5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5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5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5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5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5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5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5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5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5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5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5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5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5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5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5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5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5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5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5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5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5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5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5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5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5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5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5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5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5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5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5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5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5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5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5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5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5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5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5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5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5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5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5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5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5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5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5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5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5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5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5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5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5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5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5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5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5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5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5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5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5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5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5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5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5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5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5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5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5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5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5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5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5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5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5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5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5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5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5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5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5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5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5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5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5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5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5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5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5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5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5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5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5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5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5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5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5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5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5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5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5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5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5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5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5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5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5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5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5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5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5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5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5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5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5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5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5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5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5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5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5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5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5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5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5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5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5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5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5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5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5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5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5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5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5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5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5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5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5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5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5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5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5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5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5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5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5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5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5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5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5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5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5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5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5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5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5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5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5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5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5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5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5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5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5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5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5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5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5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5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5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5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5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5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5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5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5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5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5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5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5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5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5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5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5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5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5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5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5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5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5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5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5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5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5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5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5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5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5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5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5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5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5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5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5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5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5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5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5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5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5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5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5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5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5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5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5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5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5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5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5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5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5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5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5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5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5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5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5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5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5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5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5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5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5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5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5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5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5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5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5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5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5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5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5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5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5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5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5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5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5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5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5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5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5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5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5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5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5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5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5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5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5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5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5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5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5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5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5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5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5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5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5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5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5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5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5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5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5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5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5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5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5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5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5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5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5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5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5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5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5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5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5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5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5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5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5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5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5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5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5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5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5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5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5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5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5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5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5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5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5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5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5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5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5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5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5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5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5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5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5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5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5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5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5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5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5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5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5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5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5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5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5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5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5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5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5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5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5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5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5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5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5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5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5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5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5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5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5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5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5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5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5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5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5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5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5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5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5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5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5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5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5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5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5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5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5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5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5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5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5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5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5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5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5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5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5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5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5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5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5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5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5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5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5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5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5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5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5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5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5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5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5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5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5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5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5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5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5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5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5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5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5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5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5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5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5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5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5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5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5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5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5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5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5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5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5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5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5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5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5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5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5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5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5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5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5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5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5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5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5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5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5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5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5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5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5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5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5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5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5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5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5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5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5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5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5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5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5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5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5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5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5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5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5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5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5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5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5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5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5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5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5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5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5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5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5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5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5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5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5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5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5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5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5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5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5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5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5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5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5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5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5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5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5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5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5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5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5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5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5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5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5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5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5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5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5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5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5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5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5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5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5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5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5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5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5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5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5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5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5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5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5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5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5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5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5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5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5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5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5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5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5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5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5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5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5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5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5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5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5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5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5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5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5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5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5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5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5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5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5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5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5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5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5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5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5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5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5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5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5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5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5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5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5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5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5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5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5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5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5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5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5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5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5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5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5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5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5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5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5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5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5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5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5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5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5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5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5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5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5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5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5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5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5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5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5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5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5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5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5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5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5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5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5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5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5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5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5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5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5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5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5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5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5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5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5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5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5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5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5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5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5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5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5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5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5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5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5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5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5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5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5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5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5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5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5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5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5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5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5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5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5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5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5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5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5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5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5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5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5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5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5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5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5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5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5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5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5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5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5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5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5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5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5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5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5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5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5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5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5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5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5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5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5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5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5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5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5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5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5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5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5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5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5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5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5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5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5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5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5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5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5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5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5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5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5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5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5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5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5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5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5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5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5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5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5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5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5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5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5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5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5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5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5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5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5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5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5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5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5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5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5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5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5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5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5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5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5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5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5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5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5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5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5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5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5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5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5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5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5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5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5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5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5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5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5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5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5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5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5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5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5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5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5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5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5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5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5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5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5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5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5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5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5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5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5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5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5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5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5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5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5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5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5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5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5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5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5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5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5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5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5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5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5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5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5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5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5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5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5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5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5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5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5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5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5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5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5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5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5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5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5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5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5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5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5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5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5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5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5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5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5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5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5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5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5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5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5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5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5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5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5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5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5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5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5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5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5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5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5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5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5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5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5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5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5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5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5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5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5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5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5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5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5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5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5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5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5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5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5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5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5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5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5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5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5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5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5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5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5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5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5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5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5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5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5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5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5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5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5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5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5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5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5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5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5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5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5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5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5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5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5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5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5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5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5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5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5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5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5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5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5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5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5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5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5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5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5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5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5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5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5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5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5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5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5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5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5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5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5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5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5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5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5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5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5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5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5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5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5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5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5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5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5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5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5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5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5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5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5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5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5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5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5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5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5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5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5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5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5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5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5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5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5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5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5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5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5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5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5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5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5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5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5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5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5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5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5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5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5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5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5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5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5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5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5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5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5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5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5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5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5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5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5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5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5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5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5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5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5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5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5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5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5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5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5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5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5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5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5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5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5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5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5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5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5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5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5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5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5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5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5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5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5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5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5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5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5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5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5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5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5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5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5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5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5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5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5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5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5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5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5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5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5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5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5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5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5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5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5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5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5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5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5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5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5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5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5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5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5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5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5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5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5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5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5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5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5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5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5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5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5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5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5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5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5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5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5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5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5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5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5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5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5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5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5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5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5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5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5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5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5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5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5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5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5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5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5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5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5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5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5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5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5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5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5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5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5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5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5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5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5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5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5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5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5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5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5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5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5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5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5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5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5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5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5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5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5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5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5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5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5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5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5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5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5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5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5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5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5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5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5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5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5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5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5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5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5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5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5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5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5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5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5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5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5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5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5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5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5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5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5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5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5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5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5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5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5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5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5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5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5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5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5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5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5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5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5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5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5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5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5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5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5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5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5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5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5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5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5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5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5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5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5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5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5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5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5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5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5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5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5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5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5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5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5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5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5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5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5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5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5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5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5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5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5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5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5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5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5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5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5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5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5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5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5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5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5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5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5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5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5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5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5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5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5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5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5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5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5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5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5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5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5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5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5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5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5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5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5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5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5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5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5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5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5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5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5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5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5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5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5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5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5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5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5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5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5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5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5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5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5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5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5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5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5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5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5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5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5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5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5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5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5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5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5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5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5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5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5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5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5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5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5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5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5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5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5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5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5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5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5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5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5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5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5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5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5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5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5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5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5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5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5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5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5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5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5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5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5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5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5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5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5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5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5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5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5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5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5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5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5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5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5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5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5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5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5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5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5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5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5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5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5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5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5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5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5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5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5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5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5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5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5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5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5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5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5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5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5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5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5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5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5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5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5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5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5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5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5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5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5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5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5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5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5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5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5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5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5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5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5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5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5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5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5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5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5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5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5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5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5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5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5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5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5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5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5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5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5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5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5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5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5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5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5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5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5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5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5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5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5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5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5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5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5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5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5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5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5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5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5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5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5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5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5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5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5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5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5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5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5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5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5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5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5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5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5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5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5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5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5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5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5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5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5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5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5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5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5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5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5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5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5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5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5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5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5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5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5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5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5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5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5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5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5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5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5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5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5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5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5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5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5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5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5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5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5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5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5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5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5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5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5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5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5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5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5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5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5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5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5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5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5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5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5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5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5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5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5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5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5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5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5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5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5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5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5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5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5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5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5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5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5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5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5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5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5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5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5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5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5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5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5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5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5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5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5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5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5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5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5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5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5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5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5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5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5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5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5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5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5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5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5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5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5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5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5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5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5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5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5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5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5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5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5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5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5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5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5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5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5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5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5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5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5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5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5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5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5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5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5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5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5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5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5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5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5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5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5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5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5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5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5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5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5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5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5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5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5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5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5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5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5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5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5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5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5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5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5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5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5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5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5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5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5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5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5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5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5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5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5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5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5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5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5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5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5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5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5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5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5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5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5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5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5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5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5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5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5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5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5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5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5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5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5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5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5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5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5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5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5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5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5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5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5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5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5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5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5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5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5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5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5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5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5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5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5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5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5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5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5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5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5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5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5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5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5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5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5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5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5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5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5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5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5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5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5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5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5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5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5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5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5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5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5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5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5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5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5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5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5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5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5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5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5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5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5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5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5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5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5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5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5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5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5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5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5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5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5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5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5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5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5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5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5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5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5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5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5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5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5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5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5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5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5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5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5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5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5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5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5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5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5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5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5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5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5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5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5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5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5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5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5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5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5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5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5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5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5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5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5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5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5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5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5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5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5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5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5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5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5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5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5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5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5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5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5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5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5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5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5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5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5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5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5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5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5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5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5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5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5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5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5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5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5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5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5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5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5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5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5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5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5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5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5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5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5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5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5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5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5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5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5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5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5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5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5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5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5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5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5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5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5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5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5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5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5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5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5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5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5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5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5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5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5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5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5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5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5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5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5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5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5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5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5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5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5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5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5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5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5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5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5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5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5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5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5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5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5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5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5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5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5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5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5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5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5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5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5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5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5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5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5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5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5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5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5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5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5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5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5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5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5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5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5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5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5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5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5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5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5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5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5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5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5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5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5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5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5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5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5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5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5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5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5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5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5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5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5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5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5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5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5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5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5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5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5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5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5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5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5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5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5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5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5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5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5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5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5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5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5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5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5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5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5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5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5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5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5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5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5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5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5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5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5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5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5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5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5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5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5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5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5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5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5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5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5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5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5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5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5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5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5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5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5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5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5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5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5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5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5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5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5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5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5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5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5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5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5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5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5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5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5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5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5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5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5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5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5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5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5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5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5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5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5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5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5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5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5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5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5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5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5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5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5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5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5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5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5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5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5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5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5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5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5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5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5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5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5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5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5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5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5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5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5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5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5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5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5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5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5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5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5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5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5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5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5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5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5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5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5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5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5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5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5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5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5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5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5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5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5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5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5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5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5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5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5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5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5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5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5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5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5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5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5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5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5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5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5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5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5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5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5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5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5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5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5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5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5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5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5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5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5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5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5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5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5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5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5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5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5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5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5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5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5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5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5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5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5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5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5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5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5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5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5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5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5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5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5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5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5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5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5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5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5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5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5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5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5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5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5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5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5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5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5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5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5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5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5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5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5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5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5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5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5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5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5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5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5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5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5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5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5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5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5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5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5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5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5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5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5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5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5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5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5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5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5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5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5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5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5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5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5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5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5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5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5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5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5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5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5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5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5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5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5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5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5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5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5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5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5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5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5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5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5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5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5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5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5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5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5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5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5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5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5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5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5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5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5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5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5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5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5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5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5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5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5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5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5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5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5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5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5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5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5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5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5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5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5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5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5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5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5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5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5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5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5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5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5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5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5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5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5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5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5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5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5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5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5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5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5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5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5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5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5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5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5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5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5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5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5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5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5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5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5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5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5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5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5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5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5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5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5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5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5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5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5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5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5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5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5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5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5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5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5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5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5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5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5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5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5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5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5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5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5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5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5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5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5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5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5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5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5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5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5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5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5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5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5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5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5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5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5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5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5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5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5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5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5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5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5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5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5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5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5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5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5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5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5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5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5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5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5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5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5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5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5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5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5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5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5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5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5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5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5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5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5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5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5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5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5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5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5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5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5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5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5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5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5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5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5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5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5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5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5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5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5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5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5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5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5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5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5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5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5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5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5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5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5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5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5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5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5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5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5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5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5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5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5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5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5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5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5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5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5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5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5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5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5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5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5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5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5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5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5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5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5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5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5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5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5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5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5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5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5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5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5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5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5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5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5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5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5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5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5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5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5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5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5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5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5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5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5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5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5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5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5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5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5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5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5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5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5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5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5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5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5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5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5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5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5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5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5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5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5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5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5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5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5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5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5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5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5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5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5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5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5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5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5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5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5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5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5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5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5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5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5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5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5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5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5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5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5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5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5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5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5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5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5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5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5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5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5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5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5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5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5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5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5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5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5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5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5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5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5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5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5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5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5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5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5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5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5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5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5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5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5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5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5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5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5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5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5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5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5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5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5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5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5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5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5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5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5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5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5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5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5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5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5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5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5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5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5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5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5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5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5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5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5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5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5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5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5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5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5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5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5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5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5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5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5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5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5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5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5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5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5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5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5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5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5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5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5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5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5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5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5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5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5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5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5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5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5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5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5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5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5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5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5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5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5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5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5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5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5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5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5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5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5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5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5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5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5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5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5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5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5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5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5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5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5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5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5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5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5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5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5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5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5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5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5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5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5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5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5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5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5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5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5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5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5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5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5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5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5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5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5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5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5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5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5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5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5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5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5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5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5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5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5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5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5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5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5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5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5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5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5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5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5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5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5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5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5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5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5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5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5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5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5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5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5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5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5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5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5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5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5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5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5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5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5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5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5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5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5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5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5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5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5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5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5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5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5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5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5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5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5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5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5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5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5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5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5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5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5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5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5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5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5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5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5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5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5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5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5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5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5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5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5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5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5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5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5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5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5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5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5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5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5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5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5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5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5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5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5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5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5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5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5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5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5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5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5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5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5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5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5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5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5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5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5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5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5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5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5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5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5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5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5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5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5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5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5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5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5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5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5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5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5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5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5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5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5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5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5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5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5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5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5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5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5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5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5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5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5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5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5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5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5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5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5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5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5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5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5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5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5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5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5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5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5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5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5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5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5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5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5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5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5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5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5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5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5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5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5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5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5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5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5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5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5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5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5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5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5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5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5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5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5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5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5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5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5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5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5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5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5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5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5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5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5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5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5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5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5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5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5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5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5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5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5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5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5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5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5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5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5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5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5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5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5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5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5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5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5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5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5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5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5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5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5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5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5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5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5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5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5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5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5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5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5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5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5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5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5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5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5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5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5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5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5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5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5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5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5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5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5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5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5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5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5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5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5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5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5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5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5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5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5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5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5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5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5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5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5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5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5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5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5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5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5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5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5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5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5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5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5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5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5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5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5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5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5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5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5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5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5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5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5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5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5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5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5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5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5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5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5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5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5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5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5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5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5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5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5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5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5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5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5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5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5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5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5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5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5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5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5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5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5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5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5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5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5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5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5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5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5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5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5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5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5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5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5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5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5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5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5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5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5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5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5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5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5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5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5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5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5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5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5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5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5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5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5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5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5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5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5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5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5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5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5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5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5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5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5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5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5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5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5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5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5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5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5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5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5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5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5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5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5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5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5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5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5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5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5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5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5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5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5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5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5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5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5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5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5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5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5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5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5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5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5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5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5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5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5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5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5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5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5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5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5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5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5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5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5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5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5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5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5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5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5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5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5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5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5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5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5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5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5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5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5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5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5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5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5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5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5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5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5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5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5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5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5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5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5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5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5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5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5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5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5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5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5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5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5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5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5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5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5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5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5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5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5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5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5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5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5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5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5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5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5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5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5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5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5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5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5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5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5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5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5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5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5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5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5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5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5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5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5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5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5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5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5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5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5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5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5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5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5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5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5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5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5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5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5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5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5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5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5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5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5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5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5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5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5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5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5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5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5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5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5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5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5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5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5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5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5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5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5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5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5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5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5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5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5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5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5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5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5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5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5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5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5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5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5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5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5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5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5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5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5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5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5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5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5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5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5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5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5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5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5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5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5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5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5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5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5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5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5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5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5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5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5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5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5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5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5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5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5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5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5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5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5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5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5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5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5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5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5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5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5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5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5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5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5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5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5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5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5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5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5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5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5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5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5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5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5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5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5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5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5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5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5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5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5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5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5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5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5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5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5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5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5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5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5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5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5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5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5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5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5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5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5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5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5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5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5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5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5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5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5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5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5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5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5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5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5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5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5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5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5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5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5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5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5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5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5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5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5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5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5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5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5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5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5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5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5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5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5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5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5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5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5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5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5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5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5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5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5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5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5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5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5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5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5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5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5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5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5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5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5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5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5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5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5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5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5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5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5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5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5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5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5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5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5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5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5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5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5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5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5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5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5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5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5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5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5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5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5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5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5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5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5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5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5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5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5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5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5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5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5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5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5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5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5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5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5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5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5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5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5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5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5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5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5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5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5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5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5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5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5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5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5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5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5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5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5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5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5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5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5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5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5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5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5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5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5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5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5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5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5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5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5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5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5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5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5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5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5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5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5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5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5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5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5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5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5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5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5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5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5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5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5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5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5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5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5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5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5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5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5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5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5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5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5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5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5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5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5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5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5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5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5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5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5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5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5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5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5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5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5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5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5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5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5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5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5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5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5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5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5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5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5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5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5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5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5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5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5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5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5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5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5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5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5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5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5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5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5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5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5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5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5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5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5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5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5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5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5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5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5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5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5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5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5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5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5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5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5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5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5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5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5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5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5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5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5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5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5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5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5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5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5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5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5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5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5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5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5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5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5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5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5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5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5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5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5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5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5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5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5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5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5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5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5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5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5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5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5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5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5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5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5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5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5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5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5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5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5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5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5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5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5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5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5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5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5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5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5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5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5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5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5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5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5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5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5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5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5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5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5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5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5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5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5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5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5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5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5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5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5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5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5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5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5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5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5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5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5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5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5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5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5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5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5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5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5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5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5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5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5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5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5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5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5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5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5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5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5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5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5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5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5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5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5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5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5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5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5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5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5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5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5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5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5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5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5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5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5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5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5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5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5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5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5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5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5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5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5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5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5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5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5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5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5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5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5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5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5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5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5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5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5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5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5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5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5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5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5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5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5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5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5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5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5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5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5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5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5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5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5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5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5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5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5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5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5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5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5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5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5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5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5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5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5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5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5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5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5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5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5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5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5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5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5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5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5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5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5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5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5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5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5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5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5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5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5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5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5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5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5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5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5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5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5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5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5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5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5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5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5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5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5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5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5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5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5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5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5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5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5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5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5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5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5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5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5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5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5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5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5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5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5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5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5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5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5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5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5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5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5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5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5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5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5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5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5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5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5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5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5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5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5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5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5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5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5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5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5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5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5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5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5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5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5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5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5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5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5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5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5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5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5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5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5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5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5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5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5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5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5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5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5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5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5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5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5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5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5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5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5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5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5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5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5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5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5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5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5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5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5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5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5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5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5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5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5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5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5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5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5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5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5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5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5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5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5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5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5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5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5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5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5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5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5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5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5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5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5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5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5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5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5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5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5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5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5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5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5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5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5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5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5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5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5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5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5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5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5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5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5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5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5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5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5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5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5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5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5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5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5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5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5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5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5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5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5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5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5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5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5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5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5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5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5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5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5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5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5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5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5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5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5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5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5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5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5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5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5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5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5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5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5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5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5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5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5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5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5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5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5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5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5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5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5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5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5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5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5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5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5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5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5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5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5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5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5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5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5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5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5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5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5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5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5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5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5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5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5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5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5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5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5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5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5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5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5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5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5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5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5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5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5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5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5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5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5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5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5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5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5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5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5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5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5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5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5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5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5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5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5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5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5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5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5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5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5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5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5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5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5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5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5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5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5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5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5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5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5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5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5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5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5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5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5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5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5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5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5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5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5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5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5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5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5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5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5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5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5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5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5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5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5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5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5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5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5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5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5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5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5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5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5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5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5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5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5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5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5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5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5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5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5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5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5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5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5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5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5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5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5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5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5">
      <c r="D5014"/>
      <c r="E5014" s="4"/>
      <c r="F5014" s="3"/>
      <c r="G5014" s="3"/>
      <c r="H5014" s="3"/>
      <c r="I5014" s="3"/>
      <c r="J5014" s="3"/>
    </row>
    <row r="5015" spans="3:78" x14ac:dyDescent="0.25">
      <c r="D5015"/>
      <c r="E5015" s="4"/>
      <c r="F5015" s="3"/>
      <c r="G5015" s="3"/>
      <c r="H5015" s="3"/>
      <c r="I5015" s="3"/>
      <c r="J5015" s="3"/>
    </row>
    <row r="5016" spans="3:78" x14ac:dyDescent="0.25">
      <c r="D5016"/>
      <c r="E5016" s="4"/>
      <c r="F5016" s="3"/>
      <c r="G5016" s="3"/>
      <c r="H5016" s="3"/>
      <c r="I5016" s="3"/>
      <c r="J5016" s="3"/>
    </row>
    <row r="5017" spans="3:78" x14ac:dyDescent="0.25">
      <c r="D5017"/>
      <c r="E5017" s="4"/>
      <c r="F5017" s="3"/>
      <c r="G5017" s="3"/>
      <c r="H5017" s="3"/>
      <c r="I5017" s="3"/>
      <c r="J5017" s="3"/>
    </row>
    <row r="5018" spans="3:78" x14ac:dyDescent="0.25">
      <c r="D5018"/>
      <c r="E5018" s="4"/>
      <c r="F5018" s="3"/>
      <c r="G5018" s="3"/>
      <c r="H5018" s="3"/>
      <c r="I5018" s="3"/>
      <c r="J5018" s="3"/>
    </row>
    <row r="5019" spans="3:78" x14ac:dyDescent="0.25">
      <c r="D5019"/>
      <c r="E5019" s="4"/>
      <c r="F5019" s="3"/>
      <c r="G5019" s="3"/>
      <c r="H5019" s="3"/>
      <c r="I5019" s="3"/>
      <c r="J5019" s="3"/>
    </row>
    <row r="5020" spans="3:78" x14ac:dyDescent="0.25">
      <c r="D5020"/>
      <c r="E5020" s="4"/>
      <c r="F5020" s="3"/>
      <c r="G5020" s="3"/>
      <c r="H5020" s="3"/>
      <c r="I5020" s="3"/>
      <c r="J5020" s="3"/>
    </row>
    <row r="5021" spans="3:78" x14ac:dyDescent="0.25">
      <c r="D5021"/>
      <c r="E5021" s="4"/>
      <c r="F5021" s="3"/>
      <c r="G5021" s="3"/>
      <c r="H5021" s="3"/>
      <c r="I5021" s="3"/>
      <c r="J5021" s="3"/>
    </row>
    <row r="5022" spans="3:78" x14ac:dyDescent="0.25">
      <c r="D5022"/>
      <c r="E5022" s="4"/>
      <c r="F5022" s="3"/>
      <c r="G5022" s="3"/>
      <c r="H5022" s="3"/>
      <c r="I5022" s="3"/>
      <c r="J5022" s="3"/>
    </row>
    <row r="5023" spans="3:78" x14ac:dyDescent="0.25">
      <c r="D5023"/>
      <c r="E5023" s="4"/>
      <c r="F5023" s="3"/>
      <c r="G5023" s="3"/>
      <c r="H5023" s="3"/>
      <c r="I5023" s="3"/>
      <c r="J5023" s="3"/>
    </row>
    <row r="5024" spans="3:78" x14ac:dyDescent="0.25">
      <c r="D5024"/>
      <c r="E5024" s="4"/>
      <c r="F5024" s="3"/>
      <c r="G5024" s="3"/>
      <c r="H5024" s="3"/>
      <c r="I5024" s="3"/>
      <c r="J5024" s="3"/>
    </row>
    <row r="5025" spans="4:10" x14ac:dyDescent="0.25">
      <c r="D5025"/>
      <c r="E5025" s="4"/>
      <c r="F5025" s="3"/>
      <c r="G5025" s="3"/>
      <c r="H5025" s="3"/>
      <c r="I5025" s="3"/>
      <c r="J5025" s="3"/>
    </row>
    <row r="5026" spans="4:10" x14ac:dyDescent="0.25">
      <c r="D5026"/>
      <c r="E5026" s="4"/>
      <c r="F5026" s="3"/>
      <c r="G5026" s="3"/>
      <c r="H5026" s="3"/>
      <c r="I5026" s="3"/>
      <c r="J5026" s="3"/>
    </row>
    <row r="5027" spans="4:10" x14ac:dyDescent="0.25">
      <c r="D5027"/>
      <c r="E5027" s="4"/>
      <c r="F5027" s="3"/>
      <c r="G5027" s="3"/>
      <c r="H5027" s="3"/>
      <c r="I5027" s="3"/>
      <c r="J5027" s="3"/>
    </row>
    <row r="5028" spans="4:10" x14ac:dyDescent="0.25">
      <c r="D5028"/>
      <c r="E5028" s="4"/>
      <c r="F5028" s="3"/>
      <c r="G5028" s="3"/>
      <c r="H5028" s="3"/>
      <c r="I5028" s="3"/>
      <c r="J5028" s="3"/>
    </row>
    <row r="5029" spans="4:10" x14ac:dyDescent="0.25">
      <c r="D5029"/>
      <c r="E5029" s="4"/>
      <c r="F5029" s="3"/>
      <c r="G5029" s="3"/>
      <c r="H5029" s="3"/>
      <c r="I5029" s="3"/>
      <c r="J5029" s="3"/>
    </row>
    <row r="5030" spans="4:10" x14ac:dyDescent="0.25">
      <c r="D5030"/>
      <c r="E5030" s="4"/>
      <c r="F5030" s="3"/>
      <c r="G5030" s="3"/>
      <c r="H5030" s="3"/>
      <c r="I5030" s="3"/>
      <c r="J5030" s="3"/>
    </row>
    <row r="5031" spans="4:10" x14ac:dyDescent="0.25">
      <c r="D5031"/>
      <c r="E5031" s="4"/>
      <c r="F5031" s="3"/>
      <c r="G5031" s="3"/>
      <c r="H5031" s="3"/>
      <c r="I5031" s="3"/>
      <c r="J5031" s="3"/>
    </row>
    <row r="5032" spans="4:10" x14ac:dyDescent="0.25">
      <c r="D5032"/>
      <c r="E5032" s="4"/>
      <c r="F5032" s="3"/>
      <c r="G5032" s="3"/>
      <c r="H5032" s="3"/>
      <c r="I5032" s="3"/>
      <c r="J5032" s="3"/>
    </row>
    <row r="5033" spans="4:10" x14ac:dyDescent="0.25">
      <c r="D5033"/>
      <c r="E5033" s="4"/>
      <c r="F5033" s="3"/>
      <c r="G5033" s="3"/>
      <c r="H5033" s="3"/>
      <c r="I5033" s="3"/>
      <c r="J5033" s="3"/>
    </row>
    <row r="5034" spans="4:10" x14ac:dyDescent="0.25">
      <c r="D5034"/>
      <c r="E5034" s="4"/>
      <c r="F5034" s="3"/>
      <c r="G5034" s="3"/>
      <c r="H5034" s="3"/>
      <c r="I5034" s="3"/>
      <c r="J5034" s="3"/>
    </row>
    <row r="5035" spans="4:10" x14ac:dyDescent="0.25">
      <c r="D5035"/>
      <c r="E5035" s="4"/>
      <c r="F5035" s="3"/>
      <c r="G5035" s="3"/>
      <c r="H5035" s="3"/>
      <c r="I5035" s="3"/>
      <c r="J5035" s="3"/>
    </row>
    <row r="5036" spans="4:10" x14ac:dyDescent="0.25">
      <c r="D5036"/>
      <c r="E5036" s="4"/>
      <c r="F5036" s="3"/>
      <c r="G5036" s="3"/>
      <c r="H5036" s="3"/>
      <c r="I5036" s="3"/>
      <c r="J5036" s="3"/>
    </row>
    <row r="5037" spans="4:10" x14ac:dyDescent="0.25">
      <c r="D5037"/>
      <c r="E5037" s="4"/>
      <c r="F5037" s="3"/>
      <c r="G5037" s="3"/>
      <c r="H5037" s="3"/>
      <c r="I5037" s="3"/>
      <c r="J5037" s="3"/>
    </row>
    <row r="5038" spans="4:10" x14ac:dyDescent="0.25">
      <c r="D5038"/>
      <c r="E5038" s="4"/>
      <c r="F5038" s="3"/>
      <c r="G5038" s="3"/>
      <c r="H5038" s="3"/>
      <c r="I5038" s="3"/>
      <c r="J5038" s="3"/>
    </row>
    <row r="5039" spans="4:10" x14ac:dyDescent="0.25">
      <c r="D5039"/>
      <c r="E5039" s="4"/>
      <c r="F5039" s="3"/>
      <c r="G5039" s="3"/>
      <c r="H5039" s="3"/>
      <c r="I5039" s="3"/>
      <c r="J5039" s="3"/>
    </row>
    <row r="5040" spans="4:10" x14ac:dyDescent="0.25">
      <c r="D5040"/>
      <c r="E5040" s="4"/>
      <c r="F5040" s="3"/>
      <c r="G5040" s="3"/>
      <c r="H5040" s="3"/>
      <c r="I5040" s="3"/>
      <c r="J5040" s="3"/>
    </row>
    <row r="5041" spans="4:10" x14ac:dyDescent="0.25">
      <c r="D5041"/>
      <c r="E5041" s="4"/>
      <c r="F5041" s="3"/>
      <c r="G5041" s="3"/>
      <c r="H5041" s="3"/>
      <c r="I5041" s="3"/>
      <c r="J5041" s="3"/>
    </row>
    <row r="5042" spans="4:10" x14ac:dyDescent="0.25">
      <c r="D5042"/>
      <c r="E5042" s="4"/>
      <c r="F5042" s="3"/>
      <c r="G5042" s="3"/>
      <c r="H5042" s="3"/>
      <c r="I5042" s="3"/>
      <c r="J5042" s="3"/>
    </row>
    <row r="5043" spans="4:10" x14ac:dyDescent="0.25">
      <c r="D5043"/>
      <c r="E5043" s="4"/>
      <c r="F5043" s="3"/>
      <c r="G5043" s="3"/>
      <c r="H5043" s="3"/>
      <c r="I5043" s="3"/>
      <c r="J5043" s="3"/>
    </row>
    <row r="5044" spans="4:10" x14ac:dyDescent="0.25">
      <c r="D5044"/>
      <c r="E5044" s="4"/>
      <c r="F5044" s="3"/>
      <c r="G5044" s="3"/>
      <c r="H5044" s="3"/>
      <c r="I5044" s="3"/>
      <c r="J5044" s="3"/>
    </row>
    <row r="5045" spans="4:10" x14ac:dyDescent="0.25">
      <c r="D5045"/>
      <c r="E5045" s="4"/>
      <c r="F5045" s="3"/>
      <c r="G5045" s="3"/>
      <c r="H5045" s="3"/>
      <c r="I5045" s="3"/>
      <c r="J5045" s="3"/>
    </row>
    <row r="5046" spans="4:10" x14ac:dyDescent="0.25">
      <c r="D5046"/>
      <c r="E5046" s="4"/>
      <c r="F5046" s="3"/>
      <c r="G5046" s="3"/>
      <c r="H5046" s="3"/>
      <c r="I5046" s="3"/>
      <c r="J5046" s="3"/>
    </row>
    <row r="5047" spans="4:10" x14ac:dyDescent="0.25">
      <c r="D5047"/>
      <c r="E5047" s="4"/>
      <c r="F5047" s="3"/>
      <c r="G5047" s="3"/>
      <c r="H5047" s="3"/>
      <c r="I5047" s="3"/>
      <c r="J5047" s="3"/>
    </row>
    <row r="5048" spans="4:10" x14ac:dyDescent="0.25">
      <c r="D5048"/>
      <c r="E5048" s="4"/>
      <c r="F5048" s="3"/>
      <c r="G5048" s="3"/>
      <c r="H5048" s="3"/>
      <c r="I5048" s="3"/>
      <c r="J5048" s="3"/>
    </row>
    <row r="5049" spans="4:10" x14ac:dyDescent="0.25">
      <c r="D5049"/>
      <c r="E5049" s="4"/>
      <c r="F5049" s="3"/>
      <c r="G5049" s="3"/>
      <c r="H5049" s="3"/>
      <c r="I5049" s="3"/>
      <c r="J5049" s="3"/>
    </row>
    <row r="5050" spans="4:10" x14ac:dyDescent="0.25">
      <c r="D5050"/>
      <c r="E5050" s="4"/>
      <c r="F5050" s="3"/>
      <c r="G5050" s="3"/>
      <c r="H5050" s="3"/>
      <c r="I5050" s="3"/>
      <c r="J5050" s="3"/>
    </row>
    <row r="5051" spans="4:10" x14ac:dyDescent="0.25">
      <c r="D5051"/>
      <c r="E5051" s="4"/>
      <c r="F5051" s="3"/>
      <c r="G5051" s="3"/>
      <c r="H5051" s="3"/>
      <c r="I5051" s="3"/>
      <c r="J5051" s="3"/>
    </row>
    <row r="5052" spans="4:10" x14ac:dyDescent="0.25">
      <c r="D5052"/>
      <c r="E5052" s="4"/>
      <c r="F5052" s="3"/>
      <c r="G5052" s="3"/>
      <c r="H5052" s="3"/>
      <c r="I5052" s="3"/>
      <c r="J5052" s="3"/>
    </row>
    <row r="5053" spans="4:10" x14ac:dyDescent="0.25">
      <c r="D5053"/>
      <c r="E5053" s="4"/>
      <c r="F5053" s="3"/>
      <c r="G5053" s="3"/>
      <c r="H5053" s="3"/>
      <c r="I5053" s="3"/>
      <c r="J5053" s="3"/>
    </row>
    <row r="5054" spans="4:10" x14ac:dyDescent="0.25">
      <c r="D5054"/>
      <c r="E5054" s="4"/>
      <c r="F5054" s="3"/>
      <c r="G5054" s="3"/>
      <c r="H5054" s="3"/>
      <c r="I5054" s="3"/>
      <c r="J5054" s="3"/>
    </row>
    <row r="5055" spans="4:10" x14ac:dyDescent="0.25">
      <c r="D5055"/>
      <c r="E5055" s="4"/>
      <c r="F5055" s="3"/>
      <c r="G5055" s="3"/>
      <c r="H5055" s="3"/>
      <c r="I5055" s="3"/>
      <c r="J5055" s="3"/>
    </row>
    <row r="5056" spans="4:10" x14ac:dyDescent="0.25">
      <c r="D5056"/>
      <c r="E5056" s="4"/>
      <c r="F5056" s="3"/>
      <c r="G5056" s="3"/>
      <c r="H5056" s="3"/>
      <c r="I5056" s="3"/>
      <c r="J5056" s="3"/>
    </row>
    <row r="5057" spans="4:10" x14ac:dyDescent="0.25">
      <c r="D5057"/>
      <c r="E5057" s="4"/>
      <c r="F5057" s="3"/>
      <c r="G5057" s="3"/>
      <c r="H5057" s="3"/>
      <c r="I5057" s="3"/>
      <c r="J5057" s="3"/>
    </row>
    <row r="5058" spans="4:10" x14ac:dyDescent="0.25">
      <c r="D5058"/>
      <c r="E5058" s="4"/>
      <c r="F5058" s="3"/>
      <c r="G5058" s="3"/>
      <c r="H5058" s="3"/>
      <c r="I5058" s="3"/>
      <c r="J5058" s="3"/>
    </row>
    <row r="5059" spans="4:10" x14ac:dyDescent="0.25">
      <c r="D5059"/>
      <c r="E5059" s="4"/>
      <c r="F5059" s="3"/>
      <c r="G5059" s="3"/>
      <c r="H5059" s="3"/>
      <c r="I5059" s="3"/>
      <c r="J5059" s="3"/>
    </row>
    <row r="5060" spans="4:10" x14ac:dyDescent="0.25">
      <c r="D5060"/>
      <c r="E5060" s="4"/>
      <c r="F5060" s="3"/>
      <c r="G5060" s="3"/>
      <c r="H5060" s="3"/>
      <c r="I5060" s="3"/>
      <c r="J5060" s="3"/>
    </row>
    <row r="5061" spans="4:10" x14ac:dyDescent="0.25">
      <c r="D5061"/>
      <c r="E5061" s="4"/>
      <c r="F5061" s="3"/>
      <c r="G5061" s="3"/>
      <c r="H5061" s="3"/>
      <c r="I5061" s="3"/>
      <c r="J5061" s="3"/>
    </row>
    <row r="5062" spans="4:10" x14ac:dyDescent="0.25">
      <c r="D5062"/>
      <c r="E5062" s="4"/>
      <c r="F5062" s="3"/>
      <c r="G5062" s="3"/>
      <c r="H5062" s="3"/>
      <c r="I5062" s="3"/>
      <c r="J5062" s="3"/>
    </row>
    <row r="5063" spans="4:10" x14ac:dyDescent="0.25">
      <c r="D5063"/>
      <c r="E5063" s="4"/>
      <c r="F5063" s="3"/>
      <c r="G5063" s="3"/>
      <c r="H5063" s="3"/>
      <c r="I5063" s="3"/>
      <c r="J5063" s="3"/>
    </row>
    <row r="5064" spans="4:10" x14ac:dyDescent="0.25">
      <c r="D5064"/>
      <c r="E5064" s="4"/>
      <c r="F5064" s="3"/>
      <c r="G5064" s="3"/>
      <c r="H5064" s="3"/>
      <c r="I5064" s="3"/>
      <c r="J5064" s="3"/>
    </row>
    <row r="5065" spans="4:10" x14ac:dyDescent="0.25">
      <c r="D5065"/>
      <c r="E5065" s="4"/>
      <c r="F5065" s="3"/>
      <c r="G5065" s="3"/>
      <c r="H5065" s="3"/>
      <c r="I5065" s="3"/>
      <c r="J5065" s="3"/>
    </row>
    <row r="5066" spans="4:10" x14ac:dyDescent="0.25">
      <c r="D5066"/>
      <c r="E5066" s="4"/>
      <c r="F5066" s="3"/>
      <c r="G5066" s="3"/>
      <c r="H5066" s="3"/>
      <c r="I5066" s="3"/>
      <c r="J5066" s="3"/>
    </row>
    <row r="5067" spans="4:10" x14ac:dyDescent="0.25">
      <c r="D5067"/>
      <c r="E5067" s="4"/>
      <c r="F5067" s="3"/>
      <c r="G5067" s="3"/>
      <c r="H5067" s="3"/>
      <c r="I5067" s="3"/>
      <c r="J5067" s="3"/>
    </row>
    <row r="5068" spans="4:10" x14ac:dyDescent="0.25">
      <c r="D5068"/>
      <c r="E5068" s="4"/>
      <c r="F5068" s="3"/>
      <c r="G5068" s="3"/>
      <c r="H5068" s="3"/>
      <c r="I5068" s="3"/>
      <c r="J5068" s="3"/>
    </row>
    <row r="5069" spans="4:10" x14ac:dyDescent="0.25">
      <c r="D5069"/>
      <c r="E5069" s="4"/>
      <c r="F5069" s="3"/>
      <c r="G5069" s="3"/>
      <c r="H5069" s="3"/>
      <c r="I5069" s="3"/>
      <c r="J5069" s="3"/>
    </row>
    <row r="5070" spans="4:10" x14ac:dyDescent="0.25">
      <c r="D5070"/>
      <c r="E5070" s="4"/>
      <c r="F5070" s="3"/>
      <c r="G5070" s="3"/>
      <c r="H5070" s="3"/>
      <c r="I5070" s="3"/>
      <c r="J5070" s="3"/>
    </row>
    <row r="5071" spans="4:10" x14ac:dyDescent="0.25">
      <c r="D5071"/>
      <c r="E5071" s="4"/>
      <c r="F5071" s="3"/>
      <c r="G5071" s="3"/>
      <c r="H5071" s="3"/>
      <c r="I5071" s="3"/>
      <c r="J5071" s="3"/>
    </row>
    <row r="5072" spans="4:10" x14ac:dyDescent="0.25">
      <c r="D5072"/>
      <c r="E5072" s="4"/>
      <c r="F5072" s="3"/>
      <c r="G5072" s="3"/>
      <c r="H5072" s="3"/>
      <c r="I5072" s="3"/>
      <c r="J5072" s="3"/>
    </row>
    <row r="5073" spans="4:10" x14ac:dyDescent="0.25">
      <c r="D5073"/>
      <c r="E5073" s="4"/>
      <c r="F5073" s="3"/>
      <c r="G5073" s="3"/>
      <c r="H5073" s="3"/>
      <c r="I5073" s="3"/>
      <c r="J5073" s="3"/>
    </row>
    <row r="5074" spans="4:10" x14ac:dyDescent="0.25">
      <c r="D5074"/>
      <c r="E5074" s="4"/>
      <c r="F5074" s="3"/>
      <c r="G5074" s="3"/>
      <c r="H5074" s="3"/>
      <c r="I5074" s="3"/>
      <c r="J5074" s="3"/>
    </row>
    <row r="5075" spans="4:10" x14ac:dyDescent="0.25">
      <c r="D5075"/>
      <c r="E5075" s="4"/>
      <c r="F5075" s="3"/>
      <c r="G5075" s="3"/>
      <c r="H5075" s="3"/>
      <c r="I5075" s="3"/>
      <c r="J5075" s="3"/>
    </row>
    <row r="5076" spans="4:10" x14ac:dyDescent="0.25">
      <c r="D5076"/>
      <c r="E5076" s="4"/>
      <c r="F5076" s="3"/>
      <c r="G5076" s="3"/>
      <c r="H5076" s="3"/>
      <c r="I5076" s="3"/>
      <c r="J5076" s="3"/>
    </row>
    <row r="5077" spans="4:10" x14ac:dyDescent="0.25">
      <c r="D5077"/>
      <c r="E5077" s="4"/>
      <c r="F5077" s="3"/>
      <c r="G5077" s="3"/>
      <c r="H5077" s="3"/>
      <c r="I5077" s="3"/>
      <c r="J5077" s="3"/>
    </row>
    <row r="5078" spans="4:10" x14ac:dyDescent="0.25">
      <c r="D5078"/>
      <c r="E5078" s="4"/>
      <c r="F5078" s="3"/>
      <c r="G5078" s="3"/>
      <c r="H5078" s="3"/>
      <c r="I5078" s="3"/>
      <c r="J5078" s="3"/>
    </row>
    <row r="5079" spans="4:10" x14ac:dyDescent="0.25">
      <c r="D5079"/>
      <c r="E5079" s="4"/>
      <c r="F5079" s="3"/>
      <c r="G5079" s="3"/>
      <c r="H5079" s="3"/>
      <c r="I5079" s="3"/>
      <c r="J5079" s="3"/>
    </row>
    <row r="5080" spans="4:10" x14ac:dyDescent="0.25">
      <c r="D5080"/>
      <c r="E5080" s="4"/>
      <c r="F5080" s="3"/>
      <c r="G5080" s="3"/>
      <c r="H5080" s="3"/>
      <c r="I5080" s="3"/>
      <c r="J5080" s="3"/>
    </row>
    <row r="5081" spans="4:10" x14ac:dyDescent="0.25">
      <c r="D5081"/>
      <c r="E5081" s="4"/>
      <c r="F5081" s="3"/>
      <c r="G5081" s="3"/>
      <c r="H5081" s="3"/>
      <c r="I5081" s="3"/>
      <c r="J5081" s="3"/>
    </row>
    <row r="5082" spans="4:10" x14ac:dyDescent="0.25">
      <c r="D5082"/>
      <c r="E5082" s="4"/>
      <c r="F5082" s="3"/>
      <c r="G5082" s="3"/>
      <c r="H5082" s="3"/>
      <c r="I5082" s="3"/>
      <c r="J5082" s="3"/>
    </row>
    <row r="5083" spans="4:10" x14ac:dyDescent="0.25">
      <c r="D5083"/>
      <c r="E5083" s="4"/>
      <c r="F5083" s="3"/>
      <c r="G5083" s="3"/>
      <c r="H5083" s="3"/>
      <c r="I5083" s="3"/>
      <c r="J5083" s="3"/>
    </row>
    <row r="5084" spans="4:10" x14ac:dyDescent="0.25">
      <c r="D5084"/>
      <c r="E5084" s="4"/>
      <c r="F5084" s="3"/>
      <c r="G5084" s="3"/>
      <c r="H5084" s="3"/>
      <c r="I5084" s="3"/>
      <c r="J5084" s="3"/>
    </row>
    <row r="5085" spans="4:10" x14ac:dyDescent="0.25">
      <c r="D5085"/>
      <c r="E5085" s="4"/>
      <c r="F5085" s="3"/>
      <c r="G5085" s="3"/>
      <c r="H5085" s="3"/>
      <c r="I5085" s="3"/>
      <c r="J5085" s="3"/>
    </row>
    <row r="5086" spans="4:10" x14ac:dyDescent="0.25">
      <c r="D5086"/>
      <c r="E5086" s="4"/>
      <c r="F5086" s="3"/>
      <c r="G5086" s="3"/>
      <c r="H5086" s="3"/>
      <c r="I5086" s="3"/>
      <c r="J5086" s="3"/>
    </row>
    <row r="5087" spans="4:10" x14ac:dyDescent="0.25">
      <c r="D5087"/>
      <c r="E5087" s="4"/>
      <c r="F5087" s="3"/>
      <c r="G5087" s="3"/>
      <c r="H5087" s="3"/>
      <c r="I5087" s="3"/>
      <c r="J5087" s="3"/>
    </row>
    <row r="5088" spans="4:10" x14ac:dyDescent="0.25">
      <c r="D5088"/>
      <c r="E5088" s="4"/>
      <c r="F5088" s="3"/>
      <c r="G5088" s="3"/>
      <c r="H5088" s="3"/>
      <c r="I5088" s="3"/>
      <c r="J5088" s="3"/>
    </row>
    <row r="5089" spans="4:10" x14ac:dyDescent="0.25">
      <c r="D5089"/>
      <c r="E5089" s="4"/>
      <c r="F5089" s="3"/>
      <c r="G5089" s="3"/>
      <c r="H5089" s="3"/>
      <c r="I5089" s="3"/>
      <c r="J5089" s="3"/>
    </row>
    <row r="5090" spans="4:10" x14ac:dyDescent="0.25">
      <c r="D5090"/>
      <c r="E5090" s="4"/>
      <c r="F5090" s="3"/>
      <c r="G5090" s="3"/>
      <c r="H5090" s="3"/>
      <c r="I5090" s="3"/>
      <c r="J5090" s="3"/>
    </row>
    <row r="5091" spans="4:10" x14ac:dyDescent="0.25">
      <c r="D5091"/>
      <c r="E5091" s="4"/>
      <c r="F5091" s="3"/>
      <c r="G5091" s="3"/>
      <c r="H5091" s="3"/>
      <c r="I5091" s="3"/>
      <c r="J5091" s="3"/>
    </row>
    <row r="5092" spans="4:10" x14ac:dyDescent="0.25">
      <c r="D5092"/>
      <c r="E5092" s="4"/>
      <c r="F5092" s="3"/>
      <c r="G5092" s="3"/>
      <c r="H5092" s="3"/>
      <c r="I5092" s="3"/>
      <c r="J5092" s="3"/>
    </row>
    <row r="5093" spans="4:10" x14ac:dyDescent="0.25">
      <c r="D5093"/>
      <c r="E5093" s="4"/>
      <c r="F5093" s="3"/>
      <c r="G5093" s="3"/>
      <c r="H5093" s="3"/>
      <c r="I5093" s="3"/>
      <c r="J5093" s="3"/>
    </row>
    <row r="5094" spans="4:10" x14ac:dyDescent="0.25">
      <c r="D5094"/>
      <c r="E5094" s="4"/>
      <c r="F5094" s="3"/>
      <c r="G5094" s="3"/>
      <c r="H5094" s="3"/>
      <c r="I5094" s="3"/>
      <c r="J5094" s="3"/>
    </row>
    <row r="5095" spans="4:10" x14ac:dyDescent="0.25">
      <c r="D5095"/>
      <c r="E5095" s="4"/>
      <c r="F5095" s="3"/>
      <c r="G5095" s="3"/>
      <c r="H5095" s="3"/>
      <c r="I5095" s="3"/>
      <c r="J5095" s="3"/>
    </row>
    <row r="5096" spans="4:10" x14ac:dyDescent="0.25">
      <c r="D5096"/>
      <c r="E5096" s="4"/>
      <c r="F5096" s="3"/>
      <c r="G5096" s="3"/>
      <c r="H5096" s="3"/>
      <c r="I5096" s="3"/>
      <c r="J5096" s="3"/>
    </row>
    <row r="5097" spans="4:10" x14ac:dyDescent="0.25">
      <c r="D5097"/>
      <c r="E5097" s="4"/>
      <c r="F5097" s="3"/>
      <c r="G5097" s="3"/>
      <c r="H5097" s="3"/>
      <c r="I5097" s="3"/>
      <c r="J5097" s="3"/>
    </row>
    <row r="5098" spans="4:10" x14ac:dyDescent="0.25">
      <c r="D5098"/>
      <c r="E5098" s="4"/>
      <c r="F5098" s="3"/>
      <c r="G5098" s="3"/>
      <c r="H5098" s="3"/>
      <c r="I5098" s="3"/>
      <c r="J5098" s="3"/>
    </row>
    <row r="5099" spans="4:10" x14ac:dyDescent="0.25">
      <c r="D5099"/>
      <c r="E5099" s="4"/>
      <c r="F5099" s="3"/>
      <c r="G5099" s="3"/>
      <c r="H5099" s="3"/>
      <c r="I5099" s="3"/>
      <c r="J5099" s="3"/>
    </row>
    <row r="5100" spans="4:10" x14ac:dyDescent="0.25">
      <c r="D5100"/>
      <c r="E5100" s="4"/>
      <c r="F5100" s="3"/>
      <c r="G5100" s="3"/>
      <c r="H5100" s="3"/>
      <c r="I5100" s="3"/>
      <c r="J5100" s="3"/>
    </row>
    <row r="5101" spans="4:10" x14ac:dyDescent="0.25">
      <c r="D5101"/>
      <c r="E5101" s="4"/>
      <c r="F5101" s="3"/>
      <c r="G5101" s="3"/>
      <c r="H5101" s="3"/>
      <c r="I5101" s="3"/>
      <c r="J5101" s="3"/>
    </row>
    <row r="5102" spans="4:10" x14ac:dyDescent="0.25">
      <c r="D5102"/>
      <c r="E5102" s="4"/>
      <c r="F5102" s="3"/>
      <c r="G5102" s="3"/>
      <c r="H5102" s="3"/>
      <c r="I5102" s="3"/>
      <c r="J5102" s="3"/>
    </row>
    <row r="5103" spans="4:10" x14ac:dyDescent="0.25">
      <c r="D5103"/>
      <c r="E5103" s="4"/>
      <c r="F5103" s="3"/>
      <c r="G5103" s="3"/>
      <c r="H5103" s="3"/>
      <c r="I5103" s="3"/>
      <c r="J5103" s="3"/>
    </row>
    <row r="5104" spans="4:10" x14ac:dyDescent="0.25">
      <c r="D5104"/>
      <c r="E5104" s="4"/>
      <c r="F5104" s="3"/>
      <c r="G5104" s="3"/>
      <c r="H5104" s="3"/>
      <c r="I5104" s="3"/>
      <c r="J5104" s="3"/>
    </row>
    <row r="5105" spans="4:10" x14ac:dyDescent="0.25">
      <c r="D5105"/>
      <c r="E5105" s="4"/>
      <c r="F5105" s="3"/>
      <c r="G5105" s="3"/>
      <c r="H5105" s="3"/>
      <c r="I5105" s="3"/>
      <c r="J5105" s="3"/>
    </row>
    <row r="5106" spans="4:10" x14ac:dyDescent="0.25">
      <c r="D5106"/>
      <c r="E5106" s="4"/>
      <c r="F5106" s="3"/>
      <c r="G5106" s="3"/>
      <c r="H5106" s="3"/>
      <c r="I5106" s="3"/>
      <c r="J5106" s="3"/>
    </row>
    <row r="5107" spans="4:10" x14ac:dyDescent="0.25">
      <c r="D5107"/>
      <c r="E5107" s="4"/>
      <c r="F5107" s="3"/>
      <c r="G5107" s="3"/>
      <c r="H5107" s="3"/>
      <c r="I5107" s="3"/>
      <c r="J5107" s="3"/>
    </row>
    <row r="5108" spans="4:10" x14ac:dyDescent="0.25">
      <c r="D5108"/>
      <c r="E5108" s="4"/>
      <c r="F5108" s="3"/>
      <c r="G5108" s="3"/>
      <c r="H5108" s="3"/>
      <c r="I5108" s="3"/>
      <c r="J5108" s="3"/>
    </row>
    <row r="5109" spans="4:10" x14ac:dyDescent="0.25">
      <c r="D5109"/>
      <c r="E5109" s="4"/>
      <c r="F5109" s="3"/>
      <c r="G5109" s="3"/>
      <c r="H5109" s="3"/>
      <c r="I5109" s="3"/>
      <c r="J5109" s="3"/>
    </row>
    <row r="5110" spans="4:10" x14ac:dyDescent="0.25">
      <c r="D5110"/>
      <c r="E5110" s="4"/>
      <c r="F5110" s="3"/>
      <c r="G5110" s="3"/>
      <c r="H5110" s="3"/>
      <c r="I5110" s="3"/>
      <c r="J5110" s="3"/>
    </row>
    <row r="5111" spans="4:10" x14ac:dyDescent="0.25">
      <c r="D5111"/>
      <c r="E5111" s="4"/>
      <c r="F5111" s="3"/>
      <c r="G5111" s="3"/>
      <c r="H5111" s="3"/>
      <c r="I5111" s="3"/>
      <c r="J5111" s="3"/>
    </row>
    <row r="5112" spans="4:10" x14ac:dyDescent="0.25">
      <c r="D5112"/>
      <c r="E5112" s="4"/>
      <c r="F5112" s="3"/>
      <c r="G5112" s="3"/>
      <c r="H5112" s="3"/>
      <c r="I5112" s="3"/>
      <c r="J5112" s="3"/>
    </row>
    <row r="5113" spans="4:10" x14ac:dyDescent="0.25">
      <c r="D5113"/>
      <c r="E5113" s="4"/>
      <c r="F5113" s="3"/>
      <c r="G5113" s="3"/>
      <c r="H5113" s="3"/>
      <c r="I5113" s="3"/>
      <c r="J5113" s="3"/>
    </row>
    <row r="5114" spans="4:10" x14ac:dyDescent="0.25">
      <c r="D5114"/>
      <c r="E5114" s="4"/>
      <c r="F5114" s="3"/>
      <c r="G5114" s="3"/>
      <c r="H5114" s="3"/>
      <c r="I5114" s="3"/>
      <c r="J5114" s="3"/>
    </row>
    <row r="5115" spans="4:10" x14ac:dyDescent="0.25">
      <c r="D5115"/>
      <c r="E5115" s="4"/>
      <c r="F5115" s="3"/>
      <c r="G5115" s="3"/>
      <c r="H5115" s="3"/>
      <c r="I5115" s="3"/>
      <c r="J5115" s="3"/>
    </row>
    <row r="5116" spans="4:10" x14ac:dyDescent="0.25">
      <c r="D5116"/>
      <c r="E5116" s="4"/>
      <c r="F5116" s="3"/>
      <c r="G5116" s="3"/>
      <c r="H5116" s="3"/>
      <c r="I5116" s="3"/>
      <c r="J5116" s="3"/>
    </row>
    <row r="5117" spans="4:10" x14ac:dyDescent="0.25">
      <c r="D5117"/>
      <c r="E5117" s="4"/>
      <c r="F5117" s="3"/>
      <c r="G5117" s="3"/>
      <c r="H5117" s="3"/>
      <c r="I5117" s="3"/>
      <c r="J5117" s="3"/>
    </row>
    <row r="5118" spans="4:10" x14ac:dyDescent="0.25">
      <c r="D5118"/>
      <c r="E5118" s="4"/>
      <c r="F5118" s="3"/>
      <c r="G5118" s="3"/>
      <c r="H5118" s="3"/>
      <c r="I5118" s="3"/>
      <c r="J5118" s="3"/>
    </row>
    <row r="5119" spans="4:10" x14ac:dyDescent="0.25">
      <c r="D5119"/>
      <c r="E5119" s="4"/>
      <c r="F5119" s="3"/>
      <c r="G5119" s="3"/>
      <c r="H5119" s="3"/>
      <c r="I5119" s="3"/>
      <c r="J5119" s="3"/>
    </row>
    <row r="5120" spans="4:10" x14ac:dyDescent="0.25">
      <c r="D5120"/>
      <c r="E5120" s="4"/>
      <c r="F5120" s="3"/>
      <c r="G5120" s="3"/>
      <c r="H5120" s="3"/>
      <c r="I5120" s="3"/>
      <c r="J5120" s="3"/>
    </row>
    <row r="5121" spans="4:10" x14ac:dyDescent="0.25">
      <c r="D5121"/>
      <c r="E5121" s="4"/>
      <c r="F5121" s="3"/>
      <c r="G5121" s="3"/>
      <c r="H5121" s="3"/>
      <c r="I5121" s="3"/>
      <c r="J5121" s="3"/>
    </row>
    <row r="5122" spans="4:10" x14ac:dyDescent="0.25">
      <c r="D5122"/>
      <c r="E5122" s="4"/>
      <c r="F5122" s="3"/>
      <c r="G5122" s="3"/>
      <c r="H5122" s="3"/>
      <c r="I5122" s="3"/>
      <c r="J5122" s="3"/>
    </row>
    <row r="5123" spans="4:10" x14ac:dyDescent="0.25">
      <c r="D5123"/>
      <c r="E5123" s="4"/>
      <c r="F5123" s="3"/>
      <c r="G5123" s="3"/>
      <c r="H5123" s="3"/>
      <c r="I5123" s="3"/>
      <c r="J5123" s="3"/>
    </row>
    <row r="5124" spans="4:10" x14ac:dyDescent="0.25">
      <c r="D5124"/>
      <c r="E5124" s="4"/>
      <c r="F5124" s="3"/>
      <c r="G5124" s="3"/>
      <c r="H5124" s="3"/>
      <c r="I5124" s="3"/>
      <c r="J5124" s="3"/>
    </row>
    <row r="5125" spans="4:10" x14ac:dyDescent="0.25">
      <c r="D5125"/>
      <c r="E5125" s="4"/>
      <c r="F5125" s="3"/>
      <c r="G5125" s="3"/>
      <c r="H5125" s="3"/>
      <c r="I5125" s="3"/>
      <c r="J5125" s="3"/>
    </row>
    <row r="5126" spans="4:10" x14ac:dyDescent="0.25">
      <c r="D5126"/>
      <c r="E5126" s="4"/>
      <c r="F5126" s="3"/>
      <c r="G5126" s="3"/>
      <c r="H5126" s="3"/>
      <c r="I5126" s="3"/>
      <c r="J5126" s="3"/>
    </row>
    <row r="5127" spans="4:10" x14ac:dyDescent="0.25">
      <c r="D5127"/>
      <c r="E5127" s="4"/>
      <c r="F5127" s="3"/>
      <c r="G5127" s="3"/>
      <c r="H5127" s="3"/>
      <c r="I5127" s="3"/>
      <c r="J5127" s="3"/>
    </row>
    <row r="5128" spans="4:10" x14ac:dyDescent="0.25">
      <c r="D5128"/>
      <c r="E5128" s="4"/>
      <c r="F5128" s="3"/>
      <c r="G5128" s="3"/>
      <c r="H5128" s="3"/>
      <c r="I5128" s="3"/>
      <c r="J5128" s="3"/>
    </row>
    <row r="5129" spans="4:10" x14ac:dyDescent="0.25">
      <c r="D5129"/>
      <c r="E5129" s="4"/>
      <c r="F5129" s="3"/>
      <c r="G5129" s="3"/>
      <c r="H5129" s="3"/>
      <c r="I5129" s="3"/>
      <c r="J5129" s="3"/>
    </row>
    <row r="5130" spans="4:10" x14ac:dyDescent="0.25">
      <c r="D5130"/>
      <c r="E5130" s="4"/>
      <c r="F5130" s="3"/>
      <c r="G5130" s="3"/>
      <c r="H5130" s="3"/>
      <c r="I5130" s="3"/>
      <c r="J5130" s="3"/>
    </row>
    <row r="5131" spans="4:10" x14ac:dyDescent="0.25">
      <c r="D5131"/>
      <c r="E5131" s="4"/>
      <c r="F5131" s="3"/>
      <c r="G5131" s="3"/>
      <c r="H5131" s="3"/>
      <c r="I5131" s="3"/>
      <c r="J5131" s="3"/>
    </row>
    <row r="5132" spans="4:10" x14ac:dyDescent="0.25">
      <c r="D5132"/>
      <c r="E5132" s="4"/>
      <c r="F5132" s="3"/>
      <c r="G5132" s="3"/>
      <c r="H5132" s="3"/>
      <c r="I5132" s="3"/>
      <c r="J5132" s="3"/>
    </row>
    <row r="5133" spans="4:10" x14ac:dyDescent="0.25">
      <c r="D5133"/>
      <c r="E5133" s="4"/>
      <c r="F5133" s="3"/>
      <c r="G5133" s="3"/>
      <c r="H5133" s="3"/>
      <c r="I5133" s="3"/>
      <c r="J5133" s="3"/>
    </row>
    <row r="5134" spans="4:10" x14ac:dyDescent="0.25">
      <c r="D5134"/>
      <c r="E5134" s="4"/>
      <c r="F5134" s="3"/>
      <c r="G5134" s="3"/>
      <c r="H5134" s="3"/>
      <c r="I5134" s="3"/>
      <c r="J5134" s="3"/>
    </row>
    <row r="5135" spans="4:10" x14ac:dyDescent="0.25">
      <c r="D5135"/>
      <c r="E5135" s="4"/>
      <c r="F5135" s="3"/>
      <c r="G5135" s="3"/>
      <c r="H5135" s="3"/>
      <c r="I5135" s="3"/>
      <c r="J5135" s="3"/>
    </row>
    <row r="5136" spans="4:10" x14ac:dyDescent="0.25">
      <c r="D5136"/>
      <c r="E5136" s="4"/>
      <c r="F5136" s="3"/>
      <c r="G5136" s="3"/>
      <c r="H5136" s="3"/>
      <c r="I5136" s="3"/>
      <c r="J5136" s="3"/>
    </row>
    <row r="5137" spans="4:10" x14ac:dyDescent="0.25">
      <c r="D5137"/>
      <c r="E5137" s="4"/>
      <c r="F5137" s="3"/>
      <c r="G5137" s="3"/>
      <c r="H5137" s="3"/>
      <c r="I5137" s="3"/>
      <c r="J5137" s="3"/>
    </row>
    <row r="5138" spans="4:10" x14ac:dyDescent="0.25">
      <c r="D5138"/>
      <c r="E5138" s="4"/>
      <c r="F5138" s="3"/>
      <c r="G5138" s="3"/>
      <c r="H5138" s="3"/>
      <c r="I5138" s="3"/>
      <c r="J5138" s="3"/>
    </row>
    <row r="5139" spans="4:10" x14ac:dyDescent="0.25">
      <c r="D5139"/>
      <c r="E5139" s="4"/>
      <c r="F5139" s="3"/>
      <c r="G5139" s="3"/>
      <c r="H5139" s="3"/>
      <c r="I5139" s="3"/>
      <c r="J5139" s="3"/>
    </row>
    <row r="5140" spans="4:10" x14ac:dyDescent="0.25">
      <c r="D5140"/>
      <c r="E5140" s="4"/>
      <c r="F5140" s="3"/>
      <c r="G5140" s="3"/>
      <c r="H5140" s="3"/>
      <c r="I5140" s="3"/>
      <c r="J5140" s="3"/>
    </row>
    <row r="5141" spans="4:10" x14ac:dyDescent="0.25">
      <c r="D5141"/>
      <c r="E5141" s="4"/>
      <c r="F5141" s="3"/>
      <c r="G5141" s="3"/>
      <c r="H5141" s="3"/>
      <c r="I5141" s="3"/>
      <c r="J5141" s="3"/>
    </row>
    <row r="5142" spans="4:10" x14ac:dyDescent="0.25">
      <c r="D5142"/>
      <c r="E5142" s="4"/>
      <c r="F5142" s="3"/>
      <c r="G5142" s="3"/>
      <c r="H5142" s="3"/>
      <c r="I5142" s="3"/>
      <c r="J5142" s="3"/>
    </row>
    <row r="5143" spans="4:10" x14ac:dyDescent="0.25">
      <c r="D5143"/>
      <c r="E5143" s="4"/>
      <c r="F5143" s="3"/>
      <c r="G5143" s="3"/>
      <c r="H5143" s="3"/>
      <c r="I5143" s="3"/>
      <c r="J5143" s="3"/>
    </row>
    <row r="5144" spans="4:10" x14ac:dyDescent="0.25">
      <c r="D5144"/>
      <c r="E5144" s="4"/>
      <c r="F5144" s="3"/>
      <c r="G5144" s="3"/>
      <c r="H5144" s="3"/>
      <c r="I5144" s="3"/>
      <c r="J5144" s="3"/>
    </row>
    <row r="5145" spans="4:10" x14ac:dyDescent="0.25">
      <c r="D5145"/>
      <c r="E5145" s="4"/>
      <c r="F5145" s="3"/>
      <c r="G5145" s="3"/>
      <c r="H5145" s="3"/>
      <c r="I5145" s="3"/>
      <c r="J5145" s="3"/>
    </row>
    <row r="5146" spans="4:10" x14ac:dyDescent="0.25">
      <c r="D5146"/>
      <c r="E5146" s="4"/>
      <c r="F5146" s="3"/>
      <c r="G5146" s="3"/>
      <c r="H5146" s="3"/>
      <c r="I5146" s="3"/>
      <c r="J5146" s="3"/>
    </row>
    <row r="5147" spans="4:10" x14ac:dyDescent="0.25">
      <c r="D5147"/>
      <c r="E5147" s="4"/>
      <c r="F5147" s="3"/>
      <c r="G5147" s="3"/>
      <c r="H5147" s="3"/>
      <c r="I5147" s="3"/>
      <c r="J5147" s="3"/>
    </row>
    <row r="5148" spans="4:10" x14ac:dyDescent="0.25">
      <c r="D5148"/>
      <c r="E5148" s="4"/>
      <c r="F5148" s="3"/>
      <c r="G5148" s="3"/>
      <c r="H5148" s="3"/>
      <c r="I5148" s="3"/>
      <c r="J5148" s="3"/>
    </row>
    <row r="5149" spans="4:10" x14ac:dyDescent="0.25">
      <c r="D5149"/>
      <c r="E5149" s="4"/>
      <c r="F5149" s="3"/>
      <c r="G5149" s="3"/>
      <c r="H5149" s="3"/>
      <c r="I5149" s="3"/>
      <c r="J5149" s="3"/>
    </row>
    <row r="5150" spans="4:10" x14ac:dyDescent="0.25">
      <c r="D5150"/>
      <c r="E5150" s="4"/>
      <c r="F5150" s="3"/>
      <c r="G5150" s="3"/>
      <c r="H5150" s="3"/>
      <c r="I5150" s="3"/>
      <c r="J5150" s="3"/>
    </row>
    <row r="5151" spans="4:10" x14ac:dyDescent="0.25">
      <c r="D5151"/>
      <c r="E5151" s="4"/>
      <c r="F5151" s="3"/>
      <c r="G5151" s="3"/>
      <c r="H5151" s="3"/>
      <c r="I5151" s="3"/>
      <c r="J5151" s="3"/>
    </row>
    <row r="5152" spans="4:10" x14ac:dyDescent="0.25">
      <c r="D5152"/>
      <c r="E5152" s="4"/>
      <c r="F5152" s="3"/>
      <c r="G5152" s="3"/>
      <c r="H5152" s="3"/>
      <c r="I5152" s="3"/>
      <c r="J5152" s="3"/>
    </row>
    <row r="5153" spans="4:10" x14ac:dyDescent="0.25">
      <c r="D5153"/>
      <c r="E5153" s="4"/>
      <c r="F5153" s="3"/>
      <c r="G5153" s="3"/>
      <c r="H5153" s="3"/>
      <c r="I5153" s="3"/>
      <c r="J5153" s="3"/>
    </row>
    <row r="5154" spans="4:10" x14ac:dyDescent="0.25">
      <c r="D5154"/>
      <c r="E5154" s="4"/>
      <c r="F5154" s="3"/>
      <c r="G5154" s="3"/>
      <c r="H5154" s="3"/>
      <c r="I5154" s="3"/>
      <c r="J5154" s="3"/>
    </row>
    <row r="5155" spans="4:10" x14ac:dyDescent="0.25">
      <c r="D5155"/>
      <c r="E5155" s="4"/>
      <c r="F5155" s="3"/>
      <c r="G5155" s="3"/>
      <c r="H5155" s="3"/>
      <c r="I5155" s="3"/>
      <c r="J5155" s="3"/>
    </row>
    <row r="5156" spans="4:10" x14ac:dyDescent="0.25">
      <c r="D5156"/>
      <c r="E5156" s="4"/>
      <c r="F5156" s="3"/>
      <c r="G5156" s="3"/>
      <c r="H5156" s="3"/>
      <c r="I5156" s="3"/>
      <c r="J5156" s="3"/>
    </row>
    <row r="5157" spans="4:10" x14ac:dyDescent="0.25">
      <c r="D5157"/>
      <c r="E5157" s="4"/>
      <c r="F5157" s="3"/>
      <c r="G5157" s="3"/>
      <c r="H5157" s="3"/>
      <c r="I5157" s="3"/>
      <c r="J5157" s="3"/>
    </row>
    <row r="5158" spans="4:10" x14ac:dyDescent="0.25">
      <c r="D5158"/>
      <c r="E5158" s="4"/>
      <c r="F5158" s="3"/>
      <c r="G5158" s="3"/>
      <c r="H5158" s="3"/>
      <c r="I5158" s="3"/>
      <c r="J5158" s="3"/>
    </row>
    <row r="5159" spans="4:10" x14ac:dyDescent="0.25">
      <c r="D5159"/>
      <c r="E5159" s="4"/>
      <c r="F5159" s="3"/>
      <c r="G5159" s="3"/>
      <c r="H5159" s="3"/>
      <c r="I5159" s="3"/>
      <c r="J5159" s="3"/>
    </row>
    <row r="5160" spans="4:10" x14ac:dyDescent="0.25">
      <c r="D5160"/>
      <c r="E5160" s="4"/>
      <c r="F5160" s="3"/>
      <c r="G5160" s="3"/>
      <c r="H5160" s="3"/>
      <c r="I5160" s="3"/>
      <c r="J5160" s="3"/>
    </row>
    <row r="5161" spans="4:10" x14ac:dyDescent="0.25">
      <c r="D5161"/>
      <c r="E5161" s="4"/>
      <c r="F5161" s="3"/>
      <c r="G5161" s="3"/>
      <c r="H5161" s="3"/>
      <c r="I5161" s="3"/>
      <c r="J5161" s="3"/>
    </row>
    <row r="5162" spans="4:10" x14ac:dyDescent="0.25">
      <c r="D5162"/>
      <c r="E5162" s="4"/>
      <c r="F5162" s="3"/>
      <c r="G5162" s="3"/>
      <c r="H5162" s="3"/>
      <c r="I5162" s="3"/>
      <c r="J5162" s="3"/>
    </row>
    <row r="5163" spans="4:10" x14ac:dyDescent="0.25">
      <c r="D5163"/>
      <c r="E5163" s="4"/>
      <c r="F5163" s="3"/>
      <c r="G5163" s="3"/>
      <c r="H5163" s="3"/>
      <c r="I5163" s="3"/>
      <c r="J5163" s="3"/>
    </row>
    <row r="5164" spans="4:10" x14ac:dyDescent="0.25">
      <c r="D5164"/>
      <c r="E5164" s="4"/>
      <c r="F5164" s="3"/>
      <c r="G5164" s="3"/>
      <c r="H5164" s="3"/>
      <c r="I5164" s="3"/>
      <c r="J5164" s="3"/>
    </row>
    <row r="5165" spans="4:10" x14ac:dyDescent="0.25">
      <c r="D5165"/>
      <c r="E5165" s="4"/>
      <c r="F5165" s="3"/>
      <c r="G5165" s="3"/>
      <c r="H5165" s="3"/>
      <c r="I5165" s="3"/>
      <c r="J5165" s="3"/>
    </row>
    <row r="5166" spans="4:10" x14ac:dyDescent="0.25">
      <c r="D5166"/>
      <c r="E5166" s="4"/>
      <c r="F5166" s="3"/>
      <c r="G5166" s="3"/>
      <c r="H5166" s="3"/>
      <c r="I5166" s="3"/>
      <c r="J5166" s="3"/>
    </row>
    <row r="5167" spans="4:10" x14ac:dyDescent="0.25">
      <c r="D5167"/>
      <c r="E5167" s="4"/>
      <c r="F5167" s="3"/>
      <c r="G5167" s="3"/>
      <c r="H5167" s="3"/>
      <c r="I5167" s="3"/>
      <c r="J5167" s="3"/>
    </row>
    <row r="5168" spans="4:10" x14ac:dyDescent="0.25">
      <c r="D5168"/>
      <c r="E5168" s="4"/>
      <c r="F5168" s="3"/>
      <c r="G5168" s="3"/>
      <c r="H5168" s="3"/>
      <c r="I5168" s="3"/>
      <c r="J5168" s="3"/>
    </row>
    <row r="5169" spans="4:10" x14ac:dyDescent="0.25">
      <c r="D5169"/>
      <c r="E5169" s="4"/>
      <c r="F5169" s="3"/>
      <c r="G5169" s="3"/>
      <c r="H5169" s="3"/>
      <c r="I5169" s="3"/>
      <c r="J5169" s="3"/>
    </row>
    <row r="5170" spans="4:10" x14ac:dyDescent="0.25">
      <c r="D5170"/>
      <c r="E5170" s="4"/>
      <c r="F5170" s="3"/>
      <c r="G5170" s="3"/>
      <c r="H5170" s="3"/>
      <c r="I5170" s="3"/>
      <c r="J5170" s="3"/>
    </row>
    <row r="5171" spans="4:10" x14ac:dyDescent="0.25">
      <c r="D5171"/>
      <c r="E5171" s="4"/>
      <c r="F5171" s="3"/>
      <c r="G5171" s="3"/>
      <c r="H5171" s="3"/>
      <c r="I5171" s="3"/>
      <c r="J5171" s="3"/>
    </row>
    <row r="5172" spans="4:10" x14ac:dyDescent="0.25">
      <c r="D5172"/>
      <c r="E5172" s="4"/>
      <c r="F5172" s="3"/>
      <c r="G5172" s="3"/>
      <c r="H5172" s="3"/>
      <c r="I5172" s="3"/>
      <c r="J5172" s="3"/>
    </row>
    <row r="5173" spans="4:10" x14ac:dyDescent="0.25">
      <c r="D5173"/>
      <c r="E5173" s="4"/>
      <c r="F5173" s="3"/>
      <c r="G5173" s="3"/>
      <c r="H5173" s="3"/>
      <c r="I5173" s="3"/>
      <c r="J5173" s="3"/>
    </row>
    <row r="5174" spans="4:10" x14ac:dyDescent="0.25">
      <c r="D5174"/>
      <c r="E5174" s="4"/>
      <c r="F5174" s="3"/>
      <c r="G5174" s="3"/>
      <c r="H5174" s="3"/>
      <c r="I5174" s="3"/>
      <c r="J5174" s="3"/>
    </row>
    <row r="5175" spans="4:10" x14ac:dyDescent="0.25">
      <c r="D5175"/>
      <c r="E5175" s="4"/>
      <c r="F5175" s="3"/>
      <c r="G5175" s="3"/>
      <c r="H5175" s="3"/>
      <c r="I5175" s="3"/>
      <c r="J5175" s="3"/>
    </row>
    <row r="5176" spans="4:10" x14ac:dyDescent="0.25">
      <c r="D5176"/>
      <c r="E5176" s="4"/>
      <c r="F5176" s="3"/>
      <c r="G5176" s="3"/>
      <c r="H5176" s="3"/>
      <c r="I5176" s="3"/>
      <c r="J5176" s="3"/>
    </row>
    <row r="5177" spans="4:10" x14ac:dyDescent="0.25">
      <c r="D5177"/>
      <c r="E5177" s="4"/>
      <c r="F5177" s="3"/>
      <c r="G5177" s="3"/>
      <c r="H5177" s="3"/>
      <c r="I5177" s="3"/>
      <c r="J5177" s="3"/>
    </row>
    <row r="5178" spans="4:10" x14ac:dyDescent="0.25">
      <c r="D5178"/>
      <c r="E5178" s="4"/>
      <c r="F5178" s="3"/>
      <c r="G5178" s="3"/>
      <c r="H5178" s="3"/>
      <c r="I5178" s="3"/>
      <c r="J5178" s="3"/>
    </row>
    <row r="5179" spans="4:10" x14ac:dyDescent="0.25">
      <c r="D5179"/>
      <c r="E5179" s="4"/>
      <c r="F5179" s="3"/>
      <c r="G5179" s="3"/>
      <c r="H5179" s="3"/>
      <c r="I5179" s="3"/>
      <c r="J5179" s="3"/>
    </row>
    <row r="5180" spans="4:10" x14ac:dyDescent="0.25">
      <c r="D5180"/>
      <c r="E5180" s="4"/>
      <c r="F5180" s="3"/>
      <c r="G5180" s="3"/>
      <c r="H5180" s="3"/>
      <c r="I5180" s="3"/>
      <c r="J5180" s="3"/>
    </row>
    <row r="5181" spans="4:10" x14ac:dyDescent="0.25">
      <c r="D5181"/>
      <c r="E5181" s="4"/>
      <c r="F5181" s="3"/>
      <c r="G5181" s="3"/>
      <c r="H5181" s="3"/>
      <c r="I5181" s="3"/>
      <c r="J5181" s="3"/>
    </row>
    <row r="5182" spans="4:10" x14ac:dyDescent="0.25">
      <c r="D5182"/>
      <c r="E5182" s="4"/>
      <c r="F5182" s="3"/>
      <c r="G5182" s="3"/>
      <c r="H5182" s="3"/>
      <c r="I5182" s="3"/>
      <c r="J5182" s="3"/>
    </row>
    <row r="5183" spans="4:10" x14ac:dyDescent="0.25">
      <c r="D5183"/>
      <c r="E5183" s="4"/>
      <c r="F5183" s="3"/>
      <c r="G5183" s="3"/>
      <c r="H5183" s="3"/>
      <c r="I5183" s="3"/>
      <c r="J5183" s="3"/>
    </row>
    <row r="5184" spans="4:10" x14ac:dyDescent="0.25">
      <c r="D5184"/>
      <c r="E5184" s="4"/>
      <c r="F5184" s="3"/>
      <c r="G5184" s="3"/>
      <c r="H5184" s="3"/>
      <c r="I5184" s="3"/>
      <c r="J5184" s="3"/>
    </row>
    <row r="5185" spans="4:10" x14ac:dyDescent="0.25">
      <c r="D5185"/>
      <c r="E5185" s="4"/>
      <c r="F5185" s="3"/>
      <c r="G5185" s="3"/>
      <c r="H5185" s="3"/>
      <c r="I5185" s="3"/>
      <c r="J5185" s="3"/>
    </row>
    <row r="5186" spans="4:10" x14ac:dyDescent="0.25">
      <c r="D5186"/>
      <c r="E5186" s="4"/>
      <c r="F5186" s="3"/>
      <c r="G5186" s="3"/>
      <c r="H5186" s="3"/>
      <c r="I5186" s="3"/>
      <c r="J5186" s="3"/>
    </row>
    <row r="5187" spans="4:10" x14ac:dyDescent="0.25">
      <c r="D5187"/>
      <c r="E5187" s="4"/>
      <c r="F5187" s="3"/>
      <c r="G5187" s="3"/>
      <c r="H5187" s="3"/>
      <c r="I5187" s="3"/>
      <c r="J5187" s="3"/>
    </row>
    <row r="5188" spans="4:10" x14ac:dyDescent="0.25">
      <c r="D5188"/>
      <c r="E5188" s="4"/>
      <c r="F5188" s="3"/>
      <c r="G5188" s="3"/>
      <c r="H5188" s="3"/>
      <c r="I5188" s="3"/>
      <c r="J5188" s="3"/>
    </row>
    <row r="5189" spans="4:10" x14ac:dyDescent="0.25">
      <c r="D5189"/>
      <c r="E5189" s="4"/>
      <c r="F5189" s="3"/>
      <c r="G5189" s="3"/>
      <c r="H5189" s="3"/>
      <c r="I5189" s="3"/>
      <c r="J5189" s="3"/>
    </row>
    <row r="5190" spans="4:10" x14ac:dyDescent="0.25">
      <c r="D5190"/>
      <c r="E5190" s="4"/>
      <c r="F5190" s="3"/>
      <c r="G5190" s="3"/>
      <c r="H5190" s="3"/>
      <c r="I5190" s="3"/>
      <c r="J5190" s="3"/>
    </row>
    <row r="5191" spans="4:10" x14ac:dyDescent="0.25">
      <c r="D5191"/>
      <c r="E5191" s="4"/>
      <c r="F5191" s="3"/>
      <c r="G5191" s="3"/>
      <c r="H5191" s="3"/>
      <c r="I5191" s="3"/>
      <c r="J5191" s="3"/>
    </row>
    <row r="5192" spans="4:10" x14ac:dyDescent="0.25">
      <c r="D5192"/>
      <c r="E5192" s="4"/>
      <c r="F5192" s="3"/>
      <c r="G5192" s="3"/>
      <c r="H5192" s="3"/>
      <c r="I5192" s="3"/>
      <c r="J5192" s="3"/>
    </row>
    <row r="5193" spans="4:10" x14ac:dyDescent="0.25">
      <c r="D5193"/>
      <c r="E5193" s="4"/>
      <c r="F5193" s="3"/>
      <c r="G5193" s="3"/>
      <c r="H5193" s="3"/>
      <c r="I5193" s="3"/>
      <c r="J5193" s="3"/>
    </row>
    <row r="5194" spans="4:10" x14ac:dyDescent="0.25">
      <c r="D5194"/>
      <c r="E5194" s="4"/>
      <c r="F5194" s="3"/>
      <c r="G5194" s="3"/>
      <c r="H5194" s="3"/>
      <c r="I5194" s="3"/>
      <c r="J5194" s="3"/>
    </row>
    <row r="5195" spans="4:10" x14ac:dyDescent="0.25">
      <c r="D5195"/>
      <c r="E5195" s="4"/>
      <c r="F5195" s="3"/>
      <c r="G5195" s="3"/>
      <c r="H5195" s="3"/>
      <c r="I5195" s="3"/>
      <c r="J5195" s="3"/>
    </row>
    <row r="5196" spans="4:10" x14ac:dyDescent="0.25">
      <c r="D5196"/>
      <c r="E5196" s="4"/>
      <c r="F5196" s="3"/>
      <c r="G5196" s="3"/>
      <c r="H5196" s="3"/>
      <c r="I5196" s="3"/>
      <c r="J5196" s="3"/>
    </row>
    <row r="5197" spans="4:10" x14ac:dyDescent="0.25">
      <c r="D5197"/>
      <c r="E5197" s="4"/>
      <c r="F5197" s="3"/>
      <c r="G5197" s="3"/>
      <c r="H5197" s="3"/>
      <c r="I5197" s="3"/>
      <c r="J5197" s="3"/>
    </row>
    <row r="5198" spans="4:10" x14ac:dyDescent="0.25">
      <c r="D5198"/>
      <c r="E5198" s="4"/>
      <c r="F5198" s="3"/>
      <c r="G5198" s="3"/>
      <c r="H5198" s="3"/>
      <c r="I5198" s="3"/>
      <c r="J5198" s="3"/>
    </row>
    <row r="5199" spans="4:10" x14ac:dyDescent="0.25">
      <c r="D5199"/>
      <c r="E5199" s="4"/>
      <c r="F5199" s="3"/>
      <c r="G5199" s="3"/>
      <c r="H5199" s="3"/>
      <c r="I5199" s="3"/>
      <c r="J5199" s="3"/>
    </row>
    <row r="5200" spans="4:10" x14ac:dyDescent="0.25">
      <c r="D5200"/>
      <c r="E5200" s="4"/>
      <c r="F5200" s="3"/>
      <c r="G5200" s="3"/>
      <c r="H5200" s="3"/>
      <c r="I5200" s="3"/>
      <c r="J5200" s="3"/>
    </row>
    <row r="5201" spans="4:10" x14ac:dyDescent="0.25">
      <c r="D5201"/>
      <c r="E5201" s="4"/>
      <c r="F5201" s="3"/>
      <c r="G5201" s="3"/>
      <c r="H5201" s="3"/>
      <c r="I5201" s="3"/>
      <c r="J5201" s="3"/>
    </row>
    <row r="5202" spans="4:10" x14ac:dyDescent="0.25">
      <c r="D5202"/>
      <c r="E5202" s="4"/>
      <c r="F5202" s="3"/>
      <c r="G5202" s="3"/>
      <c r="H5202" s="3"/>
      <c r="I5202" s="3"/>
      <c r="J5202" s="3"/>
    </row>
    <row r="5203" spans="4:10" x14ac:dyDescent="0.25">
      <c r="D5203"/>
      <c r="E5203" s="4"/>
      <c r="F5203" s="3"/>
      <c r="G5203" s="3"/>
      <c r="H5203" s="3"/>
      <c r="I5203" s="3"/>
      <c r="J5203" s="3"/>
    </row>
    <row r="5204" spans="4:10" x14ac:dyDescent="0.25">
      <c r="D5204"/>
      <c r="E5204" s="4"/>
      <c r="F5204" s="3"/>
      <c r="G5204" s="3"/>
      <c r="H5204" s="3"/>
      <c r="I5204" s="3"/>
      <c r="J5204" s="3"/>
    </row>
    <row r="5205" spans="4:10" x14ac:dyDescent="0.25">
      <c r="D5205"/>
      <c r="E5205" s="4"/>
      <c r="F5205" s="3"/>
      <c r="G5205" s="3"/>
      <c r="H5205" s="3"/>
      <c r="I5205" s="3"/>
      <c r="J5205" s="3"/>
    </row>
    <row r="5206" spans="4:10" x14ac:dyDescent="0.25">
      <c r="D5206"/>
      <c r="E5206" s="4"/>
      <c r="F5206" s="3"/>
      <c r="G5206" s="3"/>
      <c r="H5206" s="3"/>
      <c r="I5206" s="3"/>
      <c r="J5206" s="3"/>
    </row>
    <row r="5207" spans="4:10" x14ac:dyDescent="0.25">
      <c r="D5207"/>
      <c r="E5207" s="4"/>
      <c r="F5207" s="3"/>
      <c r="G5207" s="3"/>
      <c r="H5207" s="3"/>
      <c r="I5207" s="3"/>
      <c r="J5207" s="3"/>
    </row>
    <row r="5208" spans="4:10" x14ac:dyDescent="0.25">
      <c r="D5208"/>
      <c r="E5208" s="4"/>
      <c r="F5208" s="3"/>
      <c r="G5208" s="3"/>
      <c r="H5208" s="3"/>
      <c r="I5208" s="3"/>
      <c r="J5208" s="3"/>
    </row>
    <row r="5209" spans="4:10" x14ac:dyDescent="0.25">
      <c r="D5209"/>
      <c r="E5209" s="4"/>
      <c r="F5209" s="3"/>
      <c r="G5209" s="3"/>
      <c r="H5209" s="3"/>
      <c r="I5209" s="3"/>
      <c r="J5209" s="3"/>
    </row>
    <row r="5210" spans="4:10" x14ac:dyDescent="0.25">
      <c r="D5210"/>
      <c r="E5210" s="4"/>
      <c r="F5210" s="3"/>
      <c r="G5210" s="3"/>
      <c r="H5210" s="3"/>
      <c r="I5210" s="3"/>
      <c r="J5210" s="3"/>
    </row>
    <row r="5211" spans="4:10" x14ac:dyDescent="0.25">
      <c r="D5211"/>
      <c r="E5211" s="4"/>
      <c r="F5211" s="3"/>
      <c r="G5211" s="3"/>
      <c r="H5211" s="3"/>
      <c r="I5211" s="3"/>
      <c r="J5211" s="3"/>
    </row>
    <row r="5212" spans="4:10" x14ac:dyDescent="0.25">
      <c r="D5212"/>
      <c r="E5212" s="4"/>
      <c r="F5212" s="3"/>
      <c r="G5212" s="3"/>
      <c r="H5212" s="3"/>
      <c r="I5212" s="3"/>
      <c r="J5212" s="3"/>
    </row>
    <row r="5213" spans="4:10" x14ac:dyDescent="0.25">
      <c r="D5213"/>
      <c r="E5213" s="4"/>
      <c r="F5213" s="3"/>
      <c r="G5213" s="3"/>
      <c r="H5213" s="3"/>
      <c r="I5213" s="3"/>
      <c r="J5213" s="3"/>
    </row>
    <row r="5214" spans="4:10" x14ac:dyDescent="0.25">
      <c r="D5214"/>
      <c r="E5214" s="4"/>
      <c r="F5214" s="3"/>
      <c r="G5214" s="3"/>
      <c r="H5214" s="3"/>
      <c r="I5214" s="3"/>
      <c r="J5214" s="3"/>
    </row>
    <row r="5215" spans="4:10" x14ac:dyDescent="0.25">
      <c r="D5215"/>
      <c r="E5215" s="4"/>
      <c r="F5215" s="3"/>
      <c r="G5215" s="3"/>
      <c r="H5215" s="3"/>
      <c r="I5215" s="3"/>
      <c r="J5215" s="3"/>
    </row>
    <row r="5216" spans="4:10" x14ac:dyDescent="0.25">
      <c r="D5216"/>
      <c r="E5216" s="4"/>
      <c r="F5216" s="3"/>
      <c r="G5216" s="3"/>
      <c r="H5216" s="3"/>
      <c r="I5216" s="3"/>
      <c r="J5216" s="3"/>
    </row>
    <row r="5217" spans="4:10" x14ac:dyDescent="0.25">
      <c r="D5217"/>
      <c r="E5217" s="4"/>
      <c r="F5217" s="3"/>
      <c r="G5217" s="3"/>
      <c r="H5217" s="3"/>
      <c r="I5217" s="3"/>
      <c r="J5217" s="3"/>
    </row>
    <row r="5218" spans="4:10" x14ac:dyDescent="0.25">
      <c r="D5218"/>
      <c r="E5218" s="4"/>
      <c r="F5218" s="3"/>
      <c r="G5218" s="3"/>
      <c r="H5218" s="3"/>
      <c r="I5218" s="3"/>
      <c r="J5218" s="3"/>
    </row>
    <row r="5219" spans="4:10" x14ac:dyDescent="0.25">
      <c r="D5219"/>
      <c r="E5219" s="4"/>
      <c r="F5219" s="3"/>
      <c r="G5219" s="3"/>
      <c r="H5219" s="3"/>
      <c r="I5219" s="3"/>
      <c r="J5219" s="3"/>
    </row>
    <row r="5220" spans="4:10" x14ac:dyDescent="0.25">
      <c r="D5220"/>
      <c r="E5220" s="4"/>
      <c r="F5220" s="3"/>
      <c r="G5220" s="3"/>
      <c r="H5220" s="3"/>
      <c r="I5220" s="3"/>
      <c r="J5220" s="3"/>
    </row>
    <row r="5221" spans="4:10" x14ac:dyDescent="0.25">
      <c r="D5221"/>
      <c r="E5221" s="4"/>
      <c r="F5221" s="3"/>
      <c r="G5221" s="3"/>
      <c r="H5221" s="3"/>
      <c r="I5221" s="3"/>
      <c r="J5221" s="3"/>
    </row>
    <row r="5222" spans="4:10" x14ac:dyDescent="0.25">
      <c r="D5222"/>
      <c r="E5222" s="4"/>
      <c r="F5222" s="3"/>
      <c r="G5222" s="3"/>
      <c r="H5222" s="3"/>
      <c r="I5222" s="3"/>
      <c r="J5222" s="3"/>
    </row>
    <row r="5223" spans="4:10" x14ac:dyDescent="0.25">
      <c r="D5223"/>
      <c r="E5223" s="4"/>
      <c r="F5223" s="3"/>
      <c r="G5223" s="3"/>
      <c r="H5223" s="3"/>
      <c r="I5223" s="3"/>
      <c r="J5223" s="3"/>
    </row>
    <row r="5224" spans="4:10" x14ac:dyDescent="0.25">
      <c r="D5224"/>
      <c r="E5224" s="4"/>
      <c r="F5224" s="3"/>
      <c r="G5224" s="3"/>
      <c r="H5224" s="3"/>
      <c r="I5224" s="3"/>
      <c r="J5224" s="3"/>
    </row>
    <row r="5225" spans="4:10" x14ac:dyDescent="0.25">
      <c r="D5225"/>
      <c r="E5225" s="4"/>
      <c r="F5225" s="3"/>
      <c r="G5225" s="3"/>
      <c r="H5225" s="3"/>
      <c r="I5225" s="3"/>
      <c r="J5225" s="3"/>
    </row>
    <row r="5226" spans="4:10" x14ac:dyDescent="0.25">
      <c r="D5226"/>
      <c r="E5226" s="4"/>
      <c r="F5226" s="3"/>
      <c r="G5226" s="3"/>
      <c r="H5226" s="3"/>
      <c r="I5226" s="3"/>
      <c r="J5226" s="3"/>
    </row>
    <row r="5227" spans="4:10" x14ac:dyDescent="0.25">
      <c r="D5227"/>
      <c r="E5227" s="4"/>
      <c r="F5227" s="3"/>
      <c r="G5227" s="3"/>
      <c r="H5227" s="3"/>
      <c r="I5227" s="3"/>
      <c r="J5227" s="3"/>
    </row>
    <row r="5228" spans="4:10" x14ac:dyDescent="0.25">
      <c r="D5228"/>
      <c r="E5228" s="4"/>
      <c r="F5228" s="3"/>
      <c r="G5228" s="3"/>
      <c r="H5228" s="3"/>
      <c r="I5228" s="3"/>
      <c r="J5228" s="3"/>
    </row>
    <row r="5229" spans="4:10" x14ac:dyDescent="0.25">
      <c r="D5229"/>
      <c r="E5229" s="4"/>
      <c r="F5229" s="3"/>
      <c r="G5229" s="3"/>
      <c r="H5229" s="3"/>
      <c r="I5229" s="3"/>
      <c r="J5229" s="3"/>
    </row>
    <row r="5230" spans="4:10" x14ac:dyDescent="0.25">
      <c r="D5230"/>
      <c r="E5230" s="4"/>
      <c r="F5230" s="3"/>
      <c r="G5230" s="3"/>
      <c r="H5230" s="3"/>
      <c r="I5230" s="3"/>
      <c r="J5230" s="3"/>
    </row>
    <row r="5231" spans="4:10" x14ac:dyDescent="0.25">
      <c r="D5231"/>
      <c r="E5231" s="4"/>
      <c r="F5231" s="3"/>
      <c r="G5231" s="3"/>
      <c r="H5231" s="3"/>
      <c r="I5231" s="3"/>
      <c r="J5231" s="3"/>
    </row>
    <row r="5232" spans="4:10" x14ac:dyDescent="0.25">
      <c r="D5232"/>
      <c r="E5232" s="4"/>
      <c r="F5232" s="3"/>
      <c r="G5232" s="3"/>
      <c r="H5232" s="3"/>
      <c r="I5232" s="3"/>
      <c r="J5232" s="3"/>
    </row>
    <row r="5233" spans="4:10" x14ac:dyDescent="0.25">
      <c r="D5233"/>
      <c r="E5233" s="4"/>
      <c r="F5233" s="3"/>
      <c r="G5233" s="3"/>
      <c r="H5233" s="3"/>
      <c r="I5233" s="3"/>
      <c r="J5233" s="3"/>
    </row>
    <row r="5234" spans="4:10" x14ac:dyDescent="0.25">
      <c r="D5234"/>
      <c r="E5234" s="4"/>
      <c r="F5234" s="3"/>
      <c r="G5234" s="3"/>
      <c r="H5234" s="3"/>
      <c r="I5234" s="3"/>
      <c r="J5234" s="3"/>
    </row>
    <row r="5235" spans="4:10" x14ac:dyDescent="0.25">
      <c r="D5235"/>
      <c r="E5235" s="4"/>
      <c r="F5235" s="3"/>
      <c r="G5235" s="3"/>
      <c r="H5235" s="3"/>
      <c r="I5235" s="3"/>
      <c r="J5235" s="3"/>
    </row>
    <row r="5236" spans="4:10" x14ac:dyDescent="0.25">
      <c r="D5236"/>
      <c r="E5236" s="4"/>
      <c r="F5236" s="3"/>
      <c r="G5236" s="3"/>
      <c r="H5236" s="3"/>
      <c r="I5236" s="3"/>
      <c r="J5236" s="3"/>
    </row>
    <row r="5237" spans="4:10" x14ac:dyDescent="0.25">
      <c r="D5237"/>
      <c r="E5237" s="4"/>
      <c r="F5237" s="3"/>
      <c r="G5237" s="3"/>
      <c r="H5237" s="3"/>
      <c r="I5237" s="3"/>
      <c r="J5237" s="3"/>
    </row>
    <row r="5238" spans="4:10" x14ac:dyDescent="0.25">
      <c r="D5238"/>
      <c r="E5238" s="4"/>
      <c r="F5238" s="3"/>
      <c r="G5238" s="3"/>
      <c r="H5238" s="3"/>
      <c r="I5238" s="3"/>
      <c r="J5238" s="3"/>
    </row>
    <row r="5239" spans="4:10" x14ac:dyDescent="0.25">
      <c r="D5239"/>
      <c r="E5239" s="4"/>
      <c r="F5239" s="3"/>
      <c r="G5239" s="3"/>
      <c r="H5239" s="3"/>
      <c r="I5239" s="3"/>
      <c r="J5239" s="3"/>
    </row>
    <row r="5240" spans="4:10" x14ac:dyDescent="0.25">
      <c r="D5240"/>
      <c r="E5240" s="4"/>
      <c r="F5240" s="3"/>
      <c r="G5240" s="3"/>
      <c r="H5240" s="3"/>
      <c r="I5240" s="3"/>
      <c r="J5240" s="3"/>
    </row>
    <row r="5241" spans="4:10" x14ac:dyDescent="0.25">
      <c r="D5241"/>
      <c r="E5241" s="4"/>
      <c r="F5241" s="3"/>
      <c r="G5241" s="3"/>
      <c r="H5241" s="3"/>
      <c r="I5241" s="3"/>
      <c r="J5241" s="3"/>
    </row>
    <row r="5242" spans="4:10" x14ac:dyDescent="0.25">
      <c r="D5242"/>
      <c r="E5242" s="4"/>
      <c r="F5242" s="3"/>
      <c r="G5242" s="3"/>
      <c r="H5242" s="3"/>
      <c r="I5242" s="3"/>
      <c r="J5242" s="3"/>
    </row>
    <row r="5243" spans="4:10" x14ac:dyDescent="0.25">
      <c r="D5243"/>
      <c r="E5243" s="4"/>
      <c r="F5243" s="3"/>
      <c r="G5243" s="3"/>
      <c r="H5243" s="3"/>
      <c r="I5243" s="3"/>
      <c r="J5243" s="3"/>
    </row>
    <row r="5244" spans="4:10" x14ac:dyDescent="0.25">
      <c r="D5244"/>
      <c r="E5244" s="4"/>
      <c r="F5244" s="3"/>
      <c r="G5244" s="3"/>
      <c r="H5244" s="3"/>
      <c r="I5244" s="3"/>
      <c r="J5244" s="3"/>
    </row>
    <row r="5245" spans="4:10" x14ac:dyDescent="0.25">
      <c r="D5245"/>
      <c r="E5245" s="4"/>
      <c r="F5245" s="3"/>
      <c r="G5245" s="3"/>
      <c r="H5245" s="3"/>
      <c r="I5245" s="3"/>
      <c r="J5245" s="3"/>
    </row>
    <row r="5246" spans="4:10" x14ac:dyDescent="0.25">
      <c r="D5246"/>
      <c r="E5246" s="4"/>
      <c r="F5246" s="3"/>
      <c r="G5246" s="3"/>
      <c r="H5246" s="3"/>
      <c r="I5246" s="3"/>
      <c r="J5246" s="3"/>
    </row>
    <row r="5247" spans="4:10" x14ac:dyDescent="0.25">
      <c r="D5247"/>
      <c r="E5247" s="4"/>
      <c r="F5247" s="3"/>
      <c r="G5247" s="3"/>
      <c r="H5247" s="3"/>
      <c r="I5247" s="3"/>
      <c r="J5247" s="3"/>
    </row>
    <row r="5248" spans="4:10" x14ac:dyDescent="0.25">
      <c r="D5248"/>
      <c r="E5248" s="4"/>
      <c r="F5248" s="3"/>
      <c r="G5248" s="3"/>
      <c r="H5248" s="3"/>
      <c r="I5248" s="3"/>
      <c r="J5248" s="3"/>
    </row>
    <row r="5249" spans="4:10" x14ac:dyDescent="0.25">
      <c r="D5249"/>
      <c r="E5249" s="4"/>
      <c r="F5249" s="3"/>
      <c r="G5249" s="3"/>
      <c r="H5249" s="3"/>
      <c r="I5249" s="3"/>
      <c r="J5249" s="3"/>
    </row>
    <row r="5250" spans="4:10" x14ac:dyDescent="0.25">
      <c r="D5250"/>
      <c r="E5250" s="4"/>
      <c r="F5250" s="3"/>
      <c r="G5250" s="3"/>
      <c r="H5250" s="3"/>
      <c r="I5250" s="3"/>
      <c r="J5250" s="3"/>
    </row>
    <row r="5251" spans="4:10" x14ac:dyDescent="0.25">
      <c r="D5251"/>
      <c r="E5251" s="4"/>
      <c r="F5251" s="3"/>
      <c r="G5251" s="3"/>
      <c r="H5251" s="3"/>
      <c r="I5251" s="3"/>
      <c r="J5251" s="3"/>
    </row>
    <row r="5252" spans="4:10" x14ac:dyDescent="0.25">
      <c r="D5252"/>
      <c r="E5252" s="4"/>
      <c r="F5252" s="3"/>
      <c r="G5252" s="3"/>
      <c r="H5252" s="3"/>
      <c r="I5252" s="3"/>
      <c r="J5252" s="3"/>
    </row>
    <row r="5253" spans="4:10" x14ac:dyDescent="0.25">
      <c r="D5253"/>
      <c r="E5253" s="4"/>
      <c r="F5253" s="3"/>
      <c r="G5253" s="3"/>
      <c r="H5253" s="3"/>
      <c r="I5253" s="3"/>
      <c r="J5253" s="3"/>
    </row>
    <row r="5254" spans="4:10" x14ac:dyDescent="0.25">
      <c r="D5254"/>
      <c r="E5254" s="4"/>
      <c r="F5254" s="3"/>
      <c r="G5254" s="3"/>
      <c r="H5254" s="3"/>
      <c r="I5254" s="3"/>
      <c r="J5254" s="3"/>
    </row>
    <row r="5255" spans="4:10" x14ac:dyDescent="0.25">
      <c r="D5255"/>
      <c r="E5255" s="4"/>
      <c r="F5255" s="3"/>
      <c r="G5255" s="3"/>
      <c r="H5255" s="3"/>
      <c r="I5255" s="3"/>
      <c r="J5255" s="3"/>
    </row>
    <row r="5256" spans="4:10" x14ac:dyDescent="0.25">
      <c r="D5256"/>
      <c r="E5256" s="4"/>
      <c r="F5256" s="3"/>
      <c r="G5256" s="3"/>
      <c r="H5256" s="3"/>
      <c r="I5256" s="3"/>
      <c r="J5256" s="3"/>
    </row>
    <row r="5257" spans="4:10" x14ac:dyDescent="0.25">
      <c r="D5257"/>
      <c r="E5257" s="4"/>
      <c r="F5257" s="3"/>
      <c r="G5257" s="3"/>
      <c r="H5257" s="3"/>
      <c r="I5257" s="3"/>
      <c r="J5257" s="3"/>
    </row>
    <row r="5258" spans="4:10" x14ac:dyDescent="0.25">
      <c r="D5258"/>
      <c r="E5258" s="4"/>
      <c r="F5258" s="3"/>
      <c r="G5258" s="3"/>
      <c r="H5258" s="3"/>
      <c r="I5258" s="3"/>
      <c r="J5258" s="3"/>
    </row>
    <row r="5259" spans="4:10" x14ac:dyDescent="0.25">
      <c r="D5259"/>
      <c r="E5259" s="4"/>
      <c r="F5259" s="3"/>
      <c r="G5259" s="3"/>
      <c r="H5259" s="3"/>
      <c r="I5259" s="3"/>
      <c r="J5259" s="3"/>
    </row>
    <row r="5260" spans="4:10" x14ac:dyDescent="0.25">
      <c r="D5260"/>
      <c r="E5260" s="4"/>
      <c r="F5260" s="3"/>
      <c r="G5260" s="3"/>
      <c r="H5260" s="3"/>
      <c r="I5260" s="3"/>
      <c r="J5260" s="3"/>
    </row>
    <row r="5261" spans="4:10" x14ac:dyDescent="0.25">
      <c r="D5261"/>
      <c r="E5261" s="4"/>
      <c r="F5261" s="3"/>
      <c r="G5261" s="3"/>
      <c r="H5261" s="3"/>
      <c r="I5261" s="3"/>
      <c r="J5261" s="3"/>
    </row>
    <row r="5262" spans="4:10" x14ac:dyDescent="0.25">
      <c r="D5262"/>
      <c r="E5262" s="4"/>
      <c r="F5262" s="3"/>
      <c r="G5262" s="3"/>
      <c r="H5262" s="3"/>
      <c r="I5262" s="3"/>
      <c r="J5262" s="3"/>
    </row>
    <row r="5263" spans="4:10" x14ac:dyDescent="0.25">
      <c r="D5263"/>
      <c r="E5263" s="4"/>
      <c r="F5263" s="3"/>
      <c r="G5263" s="3"/>
      <c r="H5263" s="3"/>
      <c r="I5263" s="3"/>
      <c r="J5263" s="3"/>
    </row>
    <row r="5264" spans="4:10" x14ac:dyDescent="0.25">
      <c r="D5264"/>
      <c r="E5264" s="4"/>
      <c r="F5264" s="3"/>
      <c r="G5264" s="3"/>
      <c r="H5264" s="3"/>
      <c r="I5264" s="3"/>
      <c r="J5264" s="3"/>
    </row>
    <row r="5265" spans="4:10" x14ac:dyDescent="0.25">
      <c r="D5265"/>
      <c r="E5265" s="4"/>
      <c r="F5265" s="3"/>
      <c r="G5265" s="3"/>
      <c r="H5265" s="3"/>
      <c r="I5265" s="3"/>
      <c r="J5265" s="3"/>
    </row>
    <row r="5266" spans="4:10" x14ac:dyDescent="0.25">
      <c r="D5266"/>
      <c r="E5266" s="4"/>
      <c r="F5266" s="3"/>
      <c r="G5266" s="3"/>
      <c r="H5266" s="3"/>
      <c r="I5266" s="3"/>
      <c r="J5266" s="3"/>
    </row>
    <row r="5267" spans="4:10" x14ac:dyDescent="0.25">
      <c r="D5267"/>
      <c r="E5267" s="4"/>
      <c r="F5267" s="3"/>
      <c r="G5267" s="3"/>
      <c r="H5267" s="3"/>
      <c r="I5267" s="3"/>
      <c r="J5267" s="3"/>
    </row>
    <row r="5268" spans="4:10" x14ac:dyDescent="0.25">
      <c r="D5268"/>
      <c r="E5268" s="4"/>
      <c r="F5268" s="3"/>
      <c r="G5268" s="3"/>
      <c r="H5268" s="3"/>
      <c r="I5268" s="3"/>
      <c r="J5268" s="3"/>
    </row>
    <row r="5269" spans="4:10" x14ac:dyDescent="0.25">
      <c r="D5269"/>
      <c r="E5269" s="4"/>
      <c r="F5269" s="3"/>
      <c r="G5269" s="3"/>
      <c r="H5269" s="3"/>
      <c r="I5269" s="3"/>
      <c r="J5269" s="3"/>
    </row>
    <row r="5270" spans="4:10" x14ac:dyDescent="0.25">
      <c r="D5270"/>
      <c r="E5270" s="4"/>
      <c r="F5270" s="3"/>
      <c r="G5270" s="3"/>
      <c r="H5270" s="3"/>
      <c r="I5270" s="3"/>
      <c r="J5270" s="3"/>
    </row>
    <row r="5271" spans="4:10" x14ac:dyDescent="0.25">
      <c r="D5271"/>
      <c r="E5271" s="4"/>
      <c r="F5271" s="3"/>
      <c r="G5271" s="3"/>
      <c r="H5271" s="3"/>
      <c r="I5271" s="3"/>
      <c r="J5271" s="3"/>
    </row>
    <row r="5272" spans="4:10" x14ac:dyDescent="0.25">
      <c r="D5272"/>
      <c r="E5272" s="4"/>
      <c r="F5272" s="3"/>
      <c r="G5272" s="3"/>
      <c r="H5272" s="3"/>
      <c r="I5272" s="3"/>
      <c r="J5272" s="3"/>
    </row>
    <row r="5273" spans="4:10" x14ac:dyDescent="0.25">
      <c r="D5273"/>
      <c r="E5273" s="4"/>
      <c r="F5273" s="3"/>
      <c r="G5273" s="3"/>
      <c r="H5273" s="3"/>
      <c r="I5273" s="3"/>
      <c r="J5273" s="3"/>
    </row>
    <row r="5274" spans="4:10" x14ac:dyDescent="0.25">
      <c r="D5274"/>
      <c r="E5274" s="4"/>
      <c r="F5274" s="3"/>
      <c r="G5274" s="3"/>
      <c r="H5274" s="3"/>
      <c r="I5274" s="3"/>
      <c r="J5274" s="3"/>
    </row>
    <row r="5275" spans="4:10" x14ac:dyDescent="0.25">
      <c r="D5275"/>
      <c r="E5275" s="4"/>
      <c r="F5275" s="3"/>
      <c r="G5275" s="3"/>
      <c r="H5275" s="3"/>
      <c r="I5275" s="3"/>
      <c r="J5275" s="3"/>
    </row>
    <row r="5276" spans="4:10" x14ac:dyDescent="0.25">
      <c r="D5276"/>
      <c r="E5276" s="4"/>
      <c r="F5276" s="3"/>
      <c r="G5276" s="3"/>
      <c r="H5276" s="3"/>
      <c r="I5276" s="3"/>
      <c r="J5276" s="3"/>
    </row>
    <row r="5277" spans="4:10" x14ac:dyDescent="0.25">
      <c r="D5277"/>
      <c r="E5277" s="4"/>
      <c r="F5277" s="3"/>
      <c r="G5277" s="3"/>
      <c r="H5277" s="3"/>
      <c r="I5277" s="3"/>
      <c r="J5277" s="3"/>
    </row>
    <row r="5278" spans="4:10" x14ac:dyDescent="0.25">
      <c r="D5278"/>
      <c r="E5278" s="4"/>
      <c r="F5278" s="3"/>
      <c r="G5278" s="3"/>
      <c r="H5278" s="3"/>
      <c r="I5278" s="3"/>
      <c r="J5278" s="3"/>
    </row>
    <row r="5279" spans="4:10" x14ac:dyDescent="0.25">
      <c r="D5279"/>
      <c r="E5279" s="4"/>
      <c r="F5279" s="3"/>
      <c r="G5279" s="3"/>
      <c r="H5279" s="3"/>
      <c r="I5279" s="3"/>
      <c r="J5279" s="3"/>
    </row>
    <row r="5280" spans="4:10" x14ac:dyDescent="0.25">
      <c r="D5280"/>
      <c r="E5280" s="4"/>
      <c r="F5280" s="3"/>
      <c r="G5280" s="3"/>
      <c r="H5280" s="3"/>
      <c r="I5280" s="3"/>
      <c r="J5280" s="3"/>
    </row>
    <row r="5281" spans="4:10" x14ac:dyDescent="0.25">
      <c r="D5281"/>
      <c r="E5281" s="4"/>
      <c r="F5281" s="3"/>
      <c r="G5281" s="3"/>
      <c r="H5281" s="3"/>
      <c r="I5281" s="3"/>
      <c r="J5281" s="3"/>
    </row>
    <row r="5282" spans="4:10" x14ac:dyDescent="0.25">
      <c r="D5282"/>
      <c r="E5282" s="4"/>
      <c r="F5282" s="3"/>
      <c r="G5282" s="3"/>
      <c r="H5282" s="3"/>
      <c r="I5282" s="3"/>
      <c r="J5282" s="3"/>
    </row>
    <row r="5283" spans="4:10" x14ac:dyDescent="0.25">
      <c r="D5283"/>
      <c r="E5283" s="4"/>
      <c r="F5283" s="3"/>
      <c r="G5283" s="3"/>
      <c r="H5283" s="3"/>
      <c r="I5283" s="3"/>
      <c r="J5283" s="3"/>
    </row>
    <row r="5284" spans="4:10" x14ac:dyDescent="0.25">
      <c r="D5284"/>
      <c r="E5284" s="4"/>
      <c r="F5284" s="3"/>
      <c r="G5284" s="3"/>
      <c r="H5284" s="3"/>
      <c r="I5284" s="3"/>
      <c r="J5284" s="3"/>
    </row>
    <row r="5285" spans="4:10" x14ac:dyDescent="0.25">
      <c r="D5285"/>
      <c r="E5285" s="4"/>
      <c r="F5285" s="3"/>
      <c r="G5285" s="3"/>
      <c r="H5285" s="3"/>
      <c r="I5285" s="3"/>
      <c r="J5285" s="3"/>
    </row>
    <row r="5286" spans="4:10" x14ac:dyDescent="0.25">
      <c r="D5286"/>
      <c r="E5286" s="4"/>
      <c r="F5286" s="3"/>
      <c r="G5286" s="3"/>
      <c r="H5286" s="3"/>
      <c r="I5286" s="3"/>
      <c r="J5286" s="3"/>
    </row>
    <row r="5287" spans="4:10" x14ac:dyDescent="0.25">
      <c r="D5287"/>
      <c r="E5287" s="4"/>
      <c r="F5287" s="3"/>
      <c r="G5287" s="3"/>
      <c r="H5287" s="3"/>
      <c r="I5287" s="3"/>
      <c r="J5287" s="3"/>
    </row>
    <row r="5288" spans="4:10" x14ac:dyDescent="0.25">
      <c r="D5288"/>
      <c r="E5288" s="4"/>
      <c r="F5288" s="3"/>
      <c r="G5288" s="3"/>
      <c r="H5288" s="3"/>
      <c r="I5288" s="3"/>
      <c r="J5288" s="3"/>
    </row>
    <row r="5289" spans="4:10" x14ac:dyDescent="0.25">
      <c r="D5289"/>
      <c r="E5289" s="4"/>
      <c r="F5289" s="3"/>
      <c r="G5289" s="3"/>
      <c r="H5289" s="3"/>
      <c r="I5289" s="3"/>
      <c r="J5289" s="3"/>
    </row>
    <row r="5290" spans="4:10" x14ac:dyDescent="0.25">
      <c r="D5290"/>
      <c r="E5290" s="4"/>
      <c r="F5290" s="3"/>
      <c r="G5290" s="3"/>
      <c r="H5290" s="3"/>
      <c r="I5290" s="3"/>
      <c r="J5290" s="3"/>
    </row>
    <row r="5291" spans="4:10" x14ac:dyDescent="0.25">
      <c r="D5291"/>
      <c r="E5291" s="4"/>
      <c r="F5291" s="3"/>
      <c r="G5291" s="3"/>
      <c r="H5291" s="3"/>
      <c r="I5291" s="3"/>
      <c r="J5291" s="3"/>
    </row>
    <row r="5292" spans="4:10" x14ac:dyDescent="0.25">
      <c r="D5292"/>
      <c r="E5292" s="4"/>
      <c r="F5292" s="3"/>
      <c r="G5292" s="3"/>
      <c r="H5292" s="3"/>
      <c r="I5292" s="3"/>
      <c r="J5292" s="3"/>
    </row>
    <row r="5293" spans="4:10" x14ac:dyDescent="0.25">
      <c r="D5293"/>
      <c r="E5293" s="4"/>
      <c r="F5293" s="3"/>
      <c r="G5293" s="3"/>
      <c r="H5293" s="3"/>
      <c r="I5293" s="3"/>
      <c r="J5293" s="3"/>
    </row>
    <row r="5294" spans="4:10" x14ac:dyDescent="0.25">
      <c r="D5294"/>
      <c r="E5294" s="4"/>
      <c r="F5294" s="3"/>
      <c r="G5294" s="3"/>
      <c r="H5294" s="3"/>
      <c r="I5294" s="3"/>
      <c r="J5294" s="3"/>
    </row>
    <row r="5295" spans="4:10" x14ac:dyDescent="0.25">
      <c r="D5295"/>
      <c r="E5295" s="4"/>
      <c r="F5295" s="3"/>
      <c r="G5295" s="3"/>
      <c r="H5295" s="3"/>
      <c r="I5295" s="3"/>
      <c r="J5295" s="3"/>
    </row>
    <row r="5296" spans="4:10" x14ac:dyDescent="0.25">
      <c r="D5296"/>
      <c r="E5296" s="4"/>
      <c r="F5296" s="3"/>
      <c r="G5296" s="3"/>
      <c r="H5296" s="3"/>
      <c r="I5296" s="3"/>
      <c r="J5296" s="3"/>
    </row>
    <row r="5297" spans="4:10" x14ac:dyDescent="0.25">
      <c r="D5297"/>
      <c r="E5297" s="4"/>
      <c r="F5297" s="3"/>
      <c r="G5297" s="3"/>
      <c r="H5297" s="3"/>
      <c r="I5297" s="3"/>
      <c r="J5297" s="3"/>
    </row>
    <row r="5298" spans="4:10" x14ac:dyDescent="0.25">
      <c r="D5298"/>
      <c r="E5298" s="4"/>
      <c r="F5298" s="3"/>
      <c r="G5298" s="3"/>
      <c r="H5298" s="3"/>
      <c r="I5298" s="3"/>
      <c r="J5298" s="3"/>
    </row>
    <row r="5299" spans="4:10" x14ac:dyDescent="0.25">
      <c r="D5299"/>
      <c r="E5299" s="4"/>
      <c r="F5299" s="3"/>
      <c r="G5299" s="3"/>
      <c r="H5299" s="3"/>
      <c r="I5299" s="3"/>
      <c r="J5299" s="3"/>
    </row>
    <row r="5300" spans="4:10" x14ac:dyDescent="0.25">
      <c r="D5300"/>
      <c r="E5300" s="4"/>
      <c r="F5300" s="3"/>
      <c r="G5300" s="3"/>
      <c r="H5300" s="3"/>
      <c r="I5300" s="3"/>
      <c r="J5300" s="3"/>
    </row>
    <row r="5301" spans="4:10" x14ac:dyDescent="0.25">
      <c r="D5301"/>
      <c r="E5301" s="4"/>
      <c r="F5301" s="3"/>
      <c r="G5301" s="3"/>
      <c r="H5301" s="3"/>
      <c r="I5301" s="3"/>
      <c r="J5301" s="3"/>
    </row>
    <row r="5302" spans="4:10" x14ac:dyDescent="0.25">
      <c r="D5302"/>
      <c r="E5302" s="4"/>
      <c r="F5302" s="3"/>
      <c r="G5302" s="3"/>
      <c r="H5302" s="3"/>
      <c r="I5302" s="3"/>
      <c r="J5302" s="3"/>
    </row>
    <row r="5303" spans="4:10" x14ac:dyDescent="0.25">
      <c r="D5303"/>
      <c r="E5303" s="4"/>
      <c r="F5303" s="3"/>
      <c r="G5303" s="3"/>
      <c r="H5303" s="3"/>
      <c r="I5303" s="3"/>
      <c r="J5303" s="3"/>
    </row>
    <row r="5304" spans="4:10" x14ac:dyDescent="0.25">
      <c r="D5304"/>
      <c r="E5304" s="4"/>
      <c r="F5304" s="3"/>
      <c r="G5304" s="3"/>
      <c r="H5304" s="3"/>
      <c r="I5304" s="3"/>
      <c r="J5304" s="3"/>
    </row>
    <row r="5305" spans="4:10" x14ac:dyDescent="0.25">
      <c r="D5305"/>
      <c r="E5305" s="4"/>
      <c r="F5305" s="3"/>
      <c r="G5305" s="3"/>
      <c r="H5305" s="3"/>
      <c r="I5305" s="3"/>
      <c r="J5305" s="3"/>
    </row>
    <row r="5306" spans="4:10" x14ac:dyDescent="0.25">
      <c r="D5306"/>
      <c r="E5306" s="4"/>
      <c r="F5306" s="3"/>
      <c r="G5306" s="3"/>
      <c r="H5306" s="3"/>
      <c r="I5306" s="3"/>
      <c r="J5306" s="3"/>
    </row>
    <row r="5307" spans="4:10" x14ac:dyDescent="0.25">
      <c r="D5307"/>
      <c r="E5307" s="4"/>
      <c r="F5307" s="3"/>
      <c r="G5307" s="3"/>
      <c r="H5307" s="3"/>
      <c r="I5307" s="3"/>
      <c r="J5307" s="3"/>
    </row>
    <row r="5308" spans="4:10" x14ac:dyDescent="0.25">
      <c r="D5308"/>
      <c r="E5308" s="4"/>
      <c r="F5308" s="3"/>
      <c r="G5308" s="3"/>
      <c r="H5308" s="3"/>
      <c r="I5308" s="3"/>
      <c r="J5308" s="3"/>
    </row>
    <row r="5309" spans="4:10" x14ac:dyDescent="0.25">
      <c r="D5309"/>
      <c r="E5309" s="4"/>
      <c r="F5309" s="3"/>
      <c r="G5309" s="3"/>
      <c r="H5309" s="3"/>
      <c r="I5309" s="3"/>
      <c r="J5309" s="3"/>
    </row>
    <row r="5310" spans="4:10" x14ac:dyDescent="0.25">
      <c r="D5310"/>
      <c r="E5310" s="4"/>
      <c r="F5310" s="3"/>
      <c r="G5310" s="3"/>
      <c r="H5310" s="3"/>
      <c r="I5310" s="3"/>
      <c r="J5310" s="3"/>
    </row>
    <row r="5311" spans="4:10" x14ac:dyDescent="0.25">
      <c r="D5311"/>
      <c r="E5311" s="4"/>
      <c r="F5311" s="3"/>
      <c r="G5311" s="3"/>
      <c r="H5311" s="3"/>
      <c r="I5311" s="3"/>
      <c r="J5311" s="3"/>
    </row>
    <row r="5312" spans="4:10" x14ac:dyDescent="0.25">
      <c r="D5312"/>
      <c r="E5312" s="4"/>
      <c r="F5312" s="3"/>
      <c r="G5312" s="3"/>
      <c r="H5312" s="3"/>
      <c r="I5312" s="3"/>
      <c r="J5312" s="3"/>
    </row>
    <row r="5313" spans="4:10" x14ac:dyDescent="0.25">
      <c r="D5313"/>
      <c r="E5313" s="4"/>
      <c r="F5313" s="3"/>
      <c r="G5313" s="3"/>
      <c r="H5313" s="3"/>
      <c r="I5313" s="3"/>
      <c r="J5313" s="3"/>
    </row>
    <row r="5314" spans="4:10" x14ac:dyDescent="0.25">
      <c r="D5314"/>
      <c r="E5314" s="4"/>
      <c r="F5314" s="3"/>
      <c r="G5314" s="3"/>
      <c r="H5314" s="3"/>
      <c r="I5314" s="3"/>
      <c r="J5314" s="3"/>
    </row>
    <row r="5315" spans="4:10" x14ac:dyDescent="0.25">
      <c r="D5315"/>
      <c r="E5315" s="4"/>
      <c r="F5315" s="3"/>
      <c r="G5315" s="3"/>
      <c r="H5315" s="3"/>
      <c r="I5315" s="3"/>
      <c r="J5315" s="3"/>
    </row>
    <row r="5316" spans="4:10" x14ac:dyDescent="0.25">
      <c r="D5316"/>
      <c r="E5316" s="4"/>
      <c r="F5316" s="3"/>
      <c r="G5316" s="3"/>
      <c r="H5316" s="3"/>
      <c r="I5316" s="3"/>
      <c r="J5316" s="3"/>
    </row>
    <row r="5317" spans="4:10" x14ac:dyDescent="0.25">
      <c r="D5317"/>
      <c r="E5317" s="4"/>
      <c r="F5317" s="3"/>
      <c r="G5317" s="3"/>
      <c r="H5317" s="3"/>
      <c r="I5317" s="3"/>
      <c r="J5317" s="3"/>
    </row>
    <row r="5318" spans="4:10" x14ac:dyDescent="0.25">
      <c r="D5318"/>
      <c r="E5318" s="4"/>
      <c r="F5318" s="3"/>
      <c r="G5318" s="3"/>
      <c r="H5318" s="3"/>
      <c r="I5318" s="3"/>
      <c r="J5318" s="3"/>
    </row>
    <row r="5319" spans="4:10" x14ac:dyDescent="0.25">
      <c r="D5319"/>
      <c r="E5319" s="4"/>
      <c r="F5319" s="3"/>
      <c r="G5319" s="3"/>
      <c r="H5319" s="3"/>
      <c r="I5319" s="3"/>
      <c r="J5319" s="3"/>
    </row>
    <row r="5320" spans="4:10" x14ac:dyDescent="0.25">
      <c r="D5320"/>
      <c r="E5320" s="4"/>
      <c r="F5320" s="3"/>
      <c r="G5320" s="3"/>
      <c r="H5320" s="3"/>
      <c r="I5320" s="3"/>
      <c r="J5320" s="3"/>
    </row>
    <row r="5321" spans="4:10" x14ac:dyDescent="0.25">
      <c r="D5321"/>
      <c r="E5321" s="4"/>
      <c r="F5321" s="3"/>
      <c r="G5321" s="3"/>
      <c r="H5321" s="3"/>
      <c r="I5321" s="3"/>
      <c r="J5321" s="3"/>
    </row>
    <row r="5322" spans="4:10" x14ac:dyDescent="0.25">
      <c r="D5322"/>
      <c r="E5322" s="4"/>
      <c r="F5322" s="3"/>
      <c r="G5322" s="3"/>
      <c r="H5322" s="3"/>
      <c r="I5322" s="3"/>
      <c r="J5322" s="3"/>
    </row>
    <row r="5323" spans="4:10" x14ac:dyDescent="0.25">
      <c r="D5323"/>
      <c r="E5323" s="4"/>
      <c r="F5323" s="3"/>
      <c r="G5323" s="3"/>
      <c r="H5323" s="3"/>
      <c r="I5323" s="3"/>
      <c r="J5323" s="3"/>
    </row>
    <row r="5324" spans="4:10" x14ac:dyDescent="0.25">
      <c r="D5324"/>
      <c r="E5324" s="4"/>
      <c r="F5324" s="3"/>
      <c r="G5324" s="3"/>
      <c r="H5324" s="3"/>
      <c r="I5324" s="3"/>
      <c r="J5324" s="3"/>
    </row>
    <row r="5325" spans="4:10" x14ac:dyDescent="0.25">
      <c r="D5325"/>
      <c r="E5325" s="4"/>
      <c r="F5325" s="3"/>
      <c r="G5325" s="3"/>
      <c r="H5325" s="3"/>
      <c r="I5325" s="3"/>
      <c r="J5325" s="3"/>
    </row>
    <row r="5326" spans="4:10" x14ac:dyDescent="0.25">
      <c r="D5326"/>
      <c r="E5326" s="4"/>
      <c r="F5326" s="3"/>
      <c r="G5326" s="3"/>
      <c r="H5326" s="3"/>
      <c r="I5326" s="3"/>
      <c r="J5326" s="3"/>
    </row>
    <row r="5327" spans="4:10" x14ac:dyDescent="0.25">
      <c r="D5327"/>
      <c r="E5327" s="4"/>
      <c r="F5327" s="3"/>
      <c r="G5327" s="3"/>
      <c r="H5327" s="3"/>
      <c r="I5327" s="3"/>
      <c r="J5327" s="3"/>
    </row>
    <row r="5328" spans="4:10" x14ac:dyDescent="0.25">
      <c r="D5328"/>
      <c r="E5328" s="4"/>
      <c r="F5328" s="3"/>
      <c r="G5328" s="3"/>
      <c r="H5328" s="3"/>
      <c r="I5328" s="3"/>
      <c r="J5328" s="3"/>
    </row>
    <row r="5329" spans="4:10" x14ac:dyDescent="0.25">
      <c r="D5329"/>
      <c r="E5329" s="4"/>
      <c r="F5329" s="3"/>
      <c r="G5329" s="3"/>
      <c r="H5329" s="3"/>
      <c r="I5329" s="3"/>
      <c r="J5329" s="3"/>
    </row>
    <row r="5330" spans="4:10" x14ac:dyDescent="0.25">
      <c r="D5330"/>
      <c r="E5330" s="4"/>
      <c r="F5330" s="3"/>
      <c r="G5330" s="3"/>
      <c r="H5330" s="3"/>
      <c r="I5330" s="3"/>
      <c r="J5330" s="3"/>
    </row>
    <row r="5331" spans="4:10" x14ac:dyDescent="0.25">
      <c r="D5331"/>
      <c r="E5331" s="4"/>
      <c r="F5331" s="3"/>
      <c r="G5331" s="3"/>
      <c r="H5331" s="3"/>
      <c r="I5331" s="3"/>
      <c r="J5331" s="3"/>
    </row>
    <row r="5332" spans="4:10" x14ac:dyDescent="0.25">
      <c r="D5332"/>
      <c r="E5332" s="4"/>
      <c r="F5332" s="3"/>
      <c r="G5332" s="3"/>
      <c r="H5332" s="3"/>
      <c r="I5332" s="3"/>
      <c r="J5332" s="3"/>
    </row>
    <row r="5333" spans="4:10" x14ac:dyDescent="0.25">
      <c r="D5333"/>
      <c r="E5333" s="4"/>
    </row>
    <row r="5334" spans="4:10" x14ac:dyDescent="0.25">
      <c r="D5334"/>
      <c r="E5334" s="4"/>
    </row>
    <row r="5335" spans="4:10" x14ac:dyDescent="0.25">
      <c r="D5335"/>
      <c r="E5335" s="4"/>
    </row>
    <row r="5336" spans="4:10" x14ac:dyDescent="0.25">
      <c r="D5336"/>
      <c r="E5336" s="4"/>
    </row>
    <row r="5337" spans="4:10" x14ac:dyDescent="0.25">
      <c r="D5337"/>
      <c r="E5337" s="4"/>
    </row>
    <row r="5338" spans="4:10" x14ac:dyDescent="0.25">
      <c r="D5338"/>
      <c r="E5338" s="4"/>
      <c r="F5338" s="3"/>
      <c r="G5338" s="3"/>
      <c r="H5338" s="3"/>
      <c r="I5338" s="3"/>
      <c r="J5338" s="3"/>
    </row>
    <row r="5339" spans="4:10" x14ac:dyDescent="0.25">
      <c r="D5339"/>
      <c r="E5339" s="4"/>
      <c r="F5339" s="3"/>
      <c r="G5339" s="3"/>
      <c r="H5339" s="3"/>
      <c r="I5339" s="3"/>
      <c r="J5339" s="3"/>
    </row>
    <row r="5340" spans="4:10" x14ac:dyDescent="0.25">
      <c r="D5340"/>
      <c r="E5340" s="4"/>
      <c r="F5340" s="3"/>
      <c r="G5340" s="3"/>
      <c r="H5340" s="3"/>
      <c r="I5340" s="3"/>
      <c r="J5340" s="3"/>
    </row>
    <row r="5341" spans="4:10" x14ac:dyDescent="0.25">
      <c r="D5341"/>
      <c r="E5341" s="4"/>
      <c r="F5341" s="3"/>
      <c r="G5341" s="3"/>
      <c r="H5341" s="3"/>
      <c r="I5341" s="3"/>
      <c r="J5341" s="3"/>
    </row>
    <row r="5342" spans="4:10" x14ac:dyDescent="0.25">
      <c r="D5342"/>
      <c r="E5342" s="4"/>
      <c r="F5342" s="3"/>
      <c r="G5342" s="3"/>
      <c r="H5342" s="3"/>
      <c r="I5342" s="3"/>
      <c r="J5342" s="3"/>
    </row>
    <row r="5343" spans="4:10" x14ac:dyDescent="0.25">
      <c r="D5343"/>
      <c r="E5343" s="4"/>
      <c r="F5343" s="3"/>
      <c r="G5343" s="3"/>
      <c r="H5343" s="3"/>
      <c r="I5343" s="3"/>
      <c r="J5343" s="3"/>
    </row>
    <row r="5344" spans="4:10" x14ac:dyDescent="0.25">
      <c r="D5344"/>
      <c r="E5344" s="4"/>
      <c r="F5344" s="3"/>
      <c r="G5344" s="3"/>
      <c r="H5344" s="3"/>
      <c r="I5344" s="3"/>
      <c r="J5344" s="3"/>
    </row>
    <row r="5345" spans="4:10" x14ac:dyDescent="0.25">
      <c r="D5345"/>
      <c r="E5345" s="4"/>
      <c r="F5345" s="3"/>
      <c r="G5345" s="3"/>
      <c r="H5345" s="3"/>
      <c r="I5345" s="3"/>
      <c r="J5345" s="3"/>
    </row>
    <row r="5346" spans="4:10" x14ac:dyDescent="0.25">
      <c r="D5346"/>
      <c r="E5346" s="4"/>
      <c r="F5346" s="3"/>
      <c r="G5346" s="3"/>
      <c r="H5346" s="3"/>
      <c r="I5346" s="3"/>
      <c r="J5346" s="3"/>
    </row>
    <row r="5347" spans="4:10" x14ac:dyDescent="0.25">
      <c r="D5347"/>
      <c r="E5347" s="4"/>
      <c r="F5347" s="3"/>
      <c r="G5347" s="3"/>
      <c r="H5347" s="3"/>
      <c r="I5347" s="3"/>
      <c r="J5347" s="3"/>
    </row>
    <row r="5348" spans="4:10" x14ac:dyDescent="0.25">
      <c r="D5348"/>
      <c r="E5348" s="4"/>
      <c r="F5348" s="3"/>
      <c r="G5348" s="3"/>
      <c r="H5348" s="3"/>
      <c r="I5348" s="3"/>
      <c r="J5348" s="3"/>
    </row>
    <row r="5349" spans="4:10" x14ac:dyDescent="0.25">
      <c r="D5349"/>
      <c r="E5349" s="4"/>
      <c r="F5349" s="3"/>
      <c r="G5349" s="3"/>
      <c r="H5349" s="3"/>
      <c r="I5349" s="3"/>
      <c r="J5349" s="3"/>
    </row>
    <row r="5350" spans="4:10" x14ac:dyDescent="0.25">
      <c r="D5350"/>
      <c r="E5350" s="4"/>
      <c r="F5350" s="3"/>
      <c r="G5350" s="3"/>
      <c r="H5350" s="3"/>
      <c r="I5350" s="3"/>
      <c r="J5350" s="3"/>
    </row>
    <row r="5351" spans="4:10" x14ac:dyDescent="0.25">
      <c r="D5351"/>
      <c r="E5351" s="4"/>
      <c r="F5351" s="3"/>
      <c r="G5351" s="3"/>
      <c r="H5351" s="3"/>
      <c r="I5351" s="3"/>
      <c r="J5351" s="3"/>
    </row>
    <row r="5352" spans="4:10" x14ac:dyDescent="0.25">
      <c r="D5352"/>
      <c r="E5352" s="4"/>
      <c r="F5352" s="3"/>
      <c r="G5352" s="3"/>
      <c r="H5352" s="3"/>
      <c r="I5352" s="3"/>
      <c r="J5352" s="3"/>
    </row>
    <row r="5353" spans="4:10" x14ac:dyDescent="0.25">
      <c r="D5353"/>
      <c r="E5353" s="4"/>
      <c r="F5353" s="3"/>
      <c r="G5353" s="3"/>
      <c r="H5353" s="3"/>
      <c r="I5353" s="3"/>
      <c r="J5353" s="3"/>
    </row>
    <row r="5354" spans="4:10" x14ac:dyDescent="0.25">
      <c r="D5354"/>
      <c r="E5354" s="4"/>
      <c r="F5354" s="3"/>
      <c r="G5354" s="3"/>
      <c r="H5354" s="3"/>
      <c r="I5354" s="3"/>
      <c r="J5354" s="3"/>
    </row>
    <row r="5355" spans="4:10" x14ac:dyDescent="0.25">
      <c r="D5355"/>
      <c r="E5355" s="4"/>
      <c r="F5355" s="3"/>
      <c r="G5355" s="3"/>
      <c r="H5355" s="3"/>
      <c r="I5355" s="3"/>
      <c r="J5355" s="3"/>
    </row>
    <row r="5356" spans="4:10" x14ac:dyDescent="0.25">
      <c r="D5356"/>
      <c r="E5356" s="4"/>
      <c r="F5356" s="3"/>
      <c r="G5356" s="3"/>
      <c r="H5356" s="3"/>
      <c r="I5356" s="3"/>
      <c r="J5356" s="3"/>
    </row>
    <row r="5357" spans="4:10" x14ac:dyDescent="0.25">
      <c r="D5357"/>
      <c r="E5357" s="4"/>
      <c r="F5357" s="3"/>
      <c r="G5357" s="3"/>
      <c r="H5357" s="3"/>
      <c r="I5357" s="3"/>
      <c r="J5357" s="3"/>
    </row>
    <row r="5358" spans="4:10" x14ac:dyDescent="0.25">
      <c r="D5358"/>
      <c r="E5358" s="4"/>
      <c r="F5358" s="3"/>
      <c r="G5358" s="3"/>
      <c r="H5358" s="3"/>
      <c r="I5358" s="3"/>
      <c r="J5358" s="3"/>
    </row>
    <row r="5359" spans="4:10" x14ac:dyDescent="0.25">
      <c r="D5359"/>
      <c r="E5359" s="4"/>
      <c r="F5359" s="3"/>
      <c r="G5359" s="3"/>
      <c r="H5359" s="3"/>
      <c r="I5359" s="3"/>
      <c r="J5359" s="3"/>
    </row>
    <row r="5360" spans="4:10" x14ac:dyDescent="0.25">
      <c r="D5360"/>
      <c r="E5360" s="4"/>
      <c r="F5360" s="3"/>
      <c r="G5360" s="3"/>
      <c r="H5360" s="3"/>
      <c r="I5360" s="3"/>
      <c r="J5360" s="3"/>
    </row>
    <row r="5361" spans="4:10" x14ac:dyDescent="0.25">
      <c r="D5361"/>
      <c r="E5361" s="4"/>
      <c r="F5361" s="3"/>
      <c r="G5361" s="3"/>
      <c r="H5361" s="3"/>
      <c r="I5361" s="3"/>
      <c r="J5361" s="3"/>
    </row>
    <row r="5362" spans="4:10" x14ac:dyDescent="0.25">
      <c r="D5362"/>
      <c r="E5362" s="4"/>
      <c r="F5362" s="3"/>
      <c r="G5362" s="3"/>
      <c r="H5362" s="3"/>
      <c r="I5362" s="3"/>
      <c r="J5362" s="3"/>
    </row>
    <row r="5363" spans="4:10" x14ac:dyDescent="0.25">
      <c r="D5363"/>
      <c r="E5363" s="4"/>
      <c r="F5363" s="3"/>
      <c r="G5363" s="3"/>
      <c r="H5363" s="3"/>
      <c r="I5363" s="3"/>
      <c r="J5363" s="3"/>
    </row>
    <row r="5364" spans="4:10" x14ac:dyDescent="0.25">
      <c r="D5364"/>
      <c r="E5364" s="4"/>
      <c r="F5364" s="3"/>
      <c r="G5364" s="3"/>
      <c r="H5364" s="3"/>
      <c r="I5364" s="3"/>
      <c r="J5364" s="3"/>
    </row>
    <row r="5365" spans="4:10" x14ac:dyDescent="0.25">
      <c r="D5365"/>
      <c r="E5365" s="4"/>
      <c r="F5365" s="3"/>
      <c r="G5365" s="3"/>
      <c r="H5365" s="3"/>
      <c r="I5365" s="3"/>
      <c r="J5365" s="3"/>
    </row>
    <row r="5366" spans="4:10" x14ac:dyDescent="0.25">
      <c r="D5366"/>
      <c r="E5366" s="4"/>
      <c r="F5366" s="3"/>
      <c r="G5366" s="3"/>
      <c r="H5366" s="3"/>
      <c r="I5366" s="3"/>
      <c r="J5366" s="3"/>
    </row>
    <row r="5367" spans="4:10" x14ac:dyDescent="0.25">
      <c r="D5367"/>
      <c r="E5367" s="4"/>
      <c r="F5367" s="3"/>
      <c r="G5367" s="3"/>
      <c r="H5367" s="3"/>
      <c r="I5367" s="3"/>
      <c r="J5367" s="3"/>
    </row>
    <row r="5368" spans="4:10" x14ac:dyDescent="0.25">
      <c r="D5368"/>
      <c r="E5368" s="4"/>
      <c r="F5368" s="3"/>
      <c r="G5368" s="3"/>
      <c r="H5368" s="3"/>
      <c r="I5368" s="3"/>
      <c r="J5368" s="3"/>
    </row>
    <row r="5369" spans="4:10" x14ac:dyDescent="0.25">
      <c r="D5369"/>
      <c r="E5369" s="4"/>
      <c r="F5369" s="3"/>
      <c r="G5369" s="3"/>
      <c r="H5369" s="3"/>
      <c r="I5369" s="3"/>
      <c r="J5369" s="3"/>
    </row>
    <row r="5370" spans="4:10" x14ac:dyDescent="0.25">
      <c r="D5370"/>
      <c r="E5370" s="4"/>
      <c r="F5370" s="3"/>
      <c r="G5370" s="3"/>
      <c r="H5370" s="3"/>
      <c r="I5370" s="3"/>
      <c r="J5370" s="3"/>
    </row>
    <row r="5371" spans="4:10" x14ac:dyDescent="0.25">
      <c r="D5371"/>
      <c r="E5371" s="4"/>
      <c r="F5371" s="3"/>
      <c r="G5371" s="3"/>
      <c r="H5371" s="3"/>
      <c r="I5371" s="3"/>
      <c r="J5371" s="3"/>
    </row>
    <row r="5372" spans="4:10" x14ac:dyDescent="0.25">
      <c r="D5372"/>
      <c r="E5372" s="4"/>
      <c r="F5372" s="3"/>
      <c r="G5372" s="3"/>
      <c r="H5372" s="3"/>
      <c r="I5372" s="3"/>
      <c r="J5372" s="3"/>
    </row>
    <row r="5373" spans="4:10" x14ac:dyDescent="0.25">
      <c r="D5373"/>
      <c r="E5373" s="4"/>
      <c r="F5373" s="3"/>
      <c r="G5373" s="3"/>
      <c r="H5373" s="3"/>
      <c r="I5373" s="3"/>
      <c r="J5373" s="3"/>
    </row>
    <row r="5374" spans="4:10" x14ac:dyDescent="0.25">
      <c r="D5374"/>
      <c r="E5374" s="4"/>
      <c r="F5374" s="3"/>
      <c r="G5374" s="3"/>
      <c r="H5374" s="3"/>
      <c r="I5374" s="3"/>
      <c r="J5374" s="3"/>
    </row>
    <row r="5375" spans="4:10" x14ac:dyDescent="0.25">
      <c r="D5375"/>
      <c r="E5375" s="4"/>
      <c r="F5375" s="3"/>
      <c r="G5375" s="3"/>
      <c r="H5375" s="3"/>
      <c r="I5375" s="3"/>
      <c r="J5375" s="3"/>
    </row>
    <row r="5376" spans="4:10" x14ac:dyDescent="0.25">
      <c r="D5376"/>
      <c r="E5376" s="4"/>
      <c r="F5376" s="3"/>
      <c r="G5376" s="3"/>
      <c r="H5376" s="3"/>
      <c r="I5376" s="3"/>
      <c r="J5376" s="3"/>
    </row>
    <row r="5377" spans="4:10" x14ac:dyDescent="0.25">
      <c r="D5377"/>
      <c r="E5377" s="4"/>
      <c r="F5377" s="3"/>
      <c r="G5377" s="3"/>
      <c r="H5377" s="3"/>
      <c r="I5377" s="3"/>
      <c r="J5377" s="3"/>
    </row>
    <row r="5378" spans="4:10" x14ac:dyDescent="0.25">
      <c r="D5378"/>
      <c r="E5378" s="4"/>
      <c r="F5378" s="3"/>
      <c r="G5378" s="3"/>
      <c r="H5378" s="3"/>
      <c r="I5378" s="3"/>
      <c r="J5378" s="3"/>
    </row>
    <row r="5379" spans="4:10" x14ac:dyDescent="0.25">
      <c r="D5379"/>
      <c r="E5379" s="4"/>
      <c r="F5379" s="3"/>
      <c r="G5379" s="3"/>
      <c r="H5379" s="3"/>
      <c r="I5379" s="3"/>
      <c r="J5379" s="3"/>
    </row>
    <row r="5380" spans="4:10" x14ac:dyDescent="0.25">
      <c r="D5380"/>
      <c r="E5380" s="4"/>
      <c r="F5380" s="3"/>
      <c r="G5380" s="3"/>
      <c r="H5380" s="3"/>
      <c r="I5380" s="3"/>
      <c r="J5380" s="3"/>
    </row>
    <row r="5381" spans="4:10" x14ac:dyDescent="0.25">
      <c r="D5381"/>
      <c r="E5381" s="4"/>
      <c r="F5381" s="3"/>
      <c r="G5381" s="3"/>
      <c r="H5381" s="3"/>
      <c r="I5381" s="3"/>
      <c r="J5381" s="3"/>
    </row>
    <row r="5382" spans="4:10" x14ac:dyDescent="0.25">
      <c r="D5382"/>
      <c r="E5382" s="4"/>
      <c r="F5382" s="3"/>
      <c r="G5382" s="3"/>
      <c r="H5382" s="3"/>
      <c r="I5382" s="3"/>
      <c r="J5382" s="3"/>
    </row>
    <row r="5383" spans="4:10" x14ac:dyDescent="0.25">
      <c r="D5383"/>
      <c r="E5383" s="4"/>
      <c r="F5383" s="3"/>
      <c r="G5383" s="3"/>
      <c r="H5383" s="3"/>
      <c r="I5383" s="3"/>
      <c r="J5383" s="3"/>
    </row>
    <row r="5384" spans="4:10" x14ac:dyDescent="0.25">
      <c r="D5384"/>
      <c r="E5384" s="4"/>
      <c r="F5384" s="3"/>
      <c r="G5384" s="3"/>
      <c r="H5384" s="3"/>
      <c r="I5384" s="3"/>
      <c r="J5384" s="3"/>
    </row>
    <row r="5385" spans="4:10" x14ac:dyDescent="0.25">
      <c r="D5385"/>
      <c r="E5385" s="4"/>
      <c r="F5385" s="3"/>
      <c r="G5385" s="3"/>
      <c r="H5385" s="3"/>
      <c r="I5385" s="3"/>
      <c r="J5385" s="3"/>
    </row>
    <row r="5386" spans="4:10" x14ac:dyDescent="0.25">
      <c r="D5386"/>
      <c r="E5386" s="4"/>
      <c r="F5386" s="3"/>
      <c r="G5386" s="3"/>
      <c r="H5386" s="3"/>
      <c r="I5386" s="3"/>
      <c r="J5386" s="3"/>
    </row>
    <row r="5387" spans="4:10" x14ac:dyDescent="0.25">
      <c r="D5387"/>
      <c r="E5387" s="4"/>
      <c r="F5387" s="3"/>
      <c r="G5387" s="3"/>
      <c r="H5387" s="3"/>
      <c r="I5387" s="3"/>
      <c r="J5387" s="3"/>
    </row>
    <row r="5388" spans="4:10" x14ac:dyDescent="0.25">
      <c r="D5388"/>
      <c r="E5388" s="4"/>
      <c r="F5388" s="3"/>
      <c r="G5388" s="3"/>
      <c r="H5388" s="3"/>
      <c r="I5388" s="3"/>
      <c r="J5388" s="3"/>
    </row>
    <row r="5389" spans="4:10" x14ac:dyDescent="0.25">
      <c r="D5389"/>
      <c r="E5389" s="4"/>
      <c r="F5389" s="3"/>
      <c r="G5389" s="3"/>
      <c r="H5389" s="3"/>
      <c r="I5389" s="3"/>
      <c r="J5389" s="3"/>
    </row>
    <row r="5390" spans="4:10" x14ac:dyDescent="0.25">
      <c r="D5390"/>
      <c r="E5390" s="4"/>
      <c r="F5390" s="3"/>
      <c r="G5390" s="3"/>
      <c r="H5390" s="3"/>
      <c r="I5390" s="3"/>
      <c r="J5390" s="3"/>
    </row>
    <row r="5391" spans="4:10" x14ac:dyDescent="0.25">
      <c r="D5391"/>
      <c r="E5391" s="4"/>
      <c r="F5391" s="3"/>
      <c r="G5391" s="3"/>
      <c r="H5391" s="3"/>
      <c r="I5391" s="3"/>
      <c r="J5391" s="3"/>
    </row>
    <row r="5392" spans="4:10" x14ac:dyDescent="0.25">
      <c r="D5392"/>
      <c r="E5392" s="4"/>
      <c r="F5392" s="3"/>
      <c r="G5392" s="3"/>
      <c r="H5392" s="3"/>
      <c r="I5392" s="3"/>
      <c r="J5392" s="3"/>
    </row>
    <row r="5393" spans="4:10" x14ac:dyDescent="0.25">
      <c r="D5393"/>
      <c r="E5393" s="4"/>
      <c r="F5393" s="3"/>
      <c r="G5393" s="3"/>
      <c r="H5393" s="3"/>
      <c r="I5393" s="3"/>
      <c r="J5393" s="3"/>
    </row>
    <row r="5394" spans="4:10" x14ac:dyDescent="0.25">
      <c r="D5394"/>
      <c r="E5394" s="4"/>
      <c r="F5394" s="3"/>
      <c r="G5394" s="3"/>
      <c r="H5394" s="3"/>
      <c r="I5394" s="3"/>
      <c r="J5394" s="3"/>
    </row>
    <row r="5395" spans="4:10" x14ac:dyDescent="0.25">
      <c r="D5395"/>
      <c r="E5395" s="4"/>
      <c r="F5395" s="3"/>
      <c r="G5395" s="3"/>
      <c r="H5395" s="3"/>
      <c r="I5395" s="3"/>
      <c r="J5395" s="3"/>
    </row>
    <row r="5396" spans="4:10" x14ac:dyDescent="0.25">
      <c r="D5396"/>
      <c r="E5396" s="4"/>
      <c r="F5396" s="3"/>
      <c r="G5396" s="3"/>
      <c r="H5396" s="3"/>
      <c r="I5396" s="3"/>
      <c r="J5396" s="3"/>
    </row>
    <row r="5397" spans="4:10" x14ac:dyDescent="0.25">
      <c r="D5397"/>
      <c r="E5397" s="4"/>
      <c r="F5397" s="3"/>
      <c r="G5397" s="3"/>
      <c r="H5397" s="3"/>
      <c r="I5397" s="3"/>
      <c r="J5397" s="3"/>
    </row>
    <row r="5398" spans="4:10" x14ac:dyDescent="0.25">
      <c r="D5398"/>
      <c r="E5398" s="4"/>
      <c r="F5398" s="3"/>
      <c r="G5398" s="3"/>
      <c r="H5398" s="3"/>
      <c r="I5398" s="3"/>
      <c r="J5398" s="3"/>
    </row>
    <row r="5399" spans="4:10" x14ac:dyDescent="0.25">
      <c r="D5399"/>
      <c r="E5399" s="4"/>
      <c r="F5399" s="3"/>
      <c r="G5399" s="3"/>
      <c r="H5399" s="3"/>
      <c r="I5399" s="3"/>
      <c r="J5399" s="3"/>
    </row>
    <row r="5400" spans="4:10" x14ac:dyDescent="0.25">
      <c r="D5400"/>
      <c r="E5400" s="4"/>
      <c r="F5400" s="3"/>
      <c r="G5400" s="3"/>
      <c r="H5400" s="3"/>
      <c r="I5400" s="3"/>
      <c r="J5400" s="3"/>
    </row>
    <row r="5401" spans="4:10" x14ac:dyDescent="0.25">
      <c r="D5401"/>
      <c r="E5401" s="4"/>
      <c r="F5401" s="3"/>
      <c r="G5401" s="3"/>
      <c r="H5401" s="3"/>
      <c r="I5401" s="3"/>
      <c r="J5401" s="3"/>
    </row>
    <row r="5402" spans="4:10" x14ac:dyDescent="0.25">
      <c r="D5402"/>
      <c r="E5402" s="4"/>
      <c r="F5402" s="3"/>
      <c r="G5402" s="3"/>
      <c r="H5402" s="3"/>
      <c r="I5402" s="3"/>
      <c r="J5402" s="3"/>
    </row>
    <row r="5403" spans="4:10" x14ac:dyDescent="0.25">
      <c r="D5403"/>
      <c r="E5403" s="4"/>
      <c r="F5403" s="3"/>
      <c r="G5403" s="3"/>
      <c r="H5403" s="3"/>
      <c r="I5403" s="3"/>
      <c r="J5403" s="3"/>
    </row>
    <row r="5404" spans="4:10" x14ac:dyDescent="0.25">
      <c r="D5404"/>
      <c r="E5404" s="4"/>
      <c r="F5404" s="3"/>
      <c r="G5404" s="3"/>
      <c r="H5404" s="3"/>
      <c r="I5404" s="3"/>
      <c r="J5404" s="3"/>
    </row>
    <row r="5405" spans="4:10" x14ac:dyDescent="0.25">
      <c r="D5405"/>
      <c r="E5405" s="4"/>
      <c r="F5405" s="3"/>
      <c r="G5405" s="3"/>
      <c r="H5405" s="3"/>
      <c r="I5405" s="3"/>
      <c r="J5405" s="3"/>
    </row>
    <row r="5406" spans="4:10" x14ac:dyDescent="0.25">
      <c r="D5406"/>
      <c r="E5406" s="4"/>
      <c r="F5406" s="3"/>
      <c r="G5406" s="3"/>
      <c r="H5406" s="3"/>
      <c r="I5406" s="3"/>
      <c r="J5406" s="3"/>
    </row>
    <row r="5407" spans="4:10" x14ac:dyDescent="0.25">
      <c r="D5407"/>
      <c r="E5407" s="4"/>
      <c r="F5407" s="3"/>
      <c r="G5407" s="3"/>
      <c r="H5407" s="3"/>
      <c r="I5407" s="3"/>
      <c r="J5407" s="3"/>
    </row>
    <row r="5408" spans="4:10" x14ac:dyDescent="0.25">
      <c r="D5408"/>
      <c r="E5408" s="4"/>
      <c r="F5408" s="3"/>
      <c r="G5408" s="3"/>
      <c r="H5408" s="3"/>
      <c r="I5408" s="3"/>
      <c r="J5408" s="3"/>
    </row>
    <row r="5409" spans="4:10" x14ac:dyDescent="0.25">
      <c r="D5409"/>
      <c r="E5409" s="4"/>
      <c r="F5409" s="3"/>
      <c r="G5409" s="3"/>
      <c r="H5409" s="3"/>
      <c r="I5409" s="3"/>
      <c r="J5409" s="3"/>
    </row>
    <row r="5410" spans="4:10" x14ac:dyDescent="0.25">
      <c r="D5410"/>
      <c r="E5410" s="4"/>
      <c r="F5410" s="3"/>
      <c r="G5410" s="3"/>
      <c r="H5410" s="3"/>
      <c r="I5410" s="3"/>
      <c r="J5410" s="3"/>
    </row>
    <row r="5411" spans="4:10" x14ac:dyDescent="0.25">
      <c r="D5411"/>
      <c r="E5411" s="4"/>
      <c r="F5411" s="3"/>
      <c r="G5411" s="3"/>
      <c r="H5411" s="3"/>
      <c r="I5411" s="3"/>
      <c r="J5411" s="3"/>
    </row>
    <row r="5412" spans="4:10" x14ac:dyDescent="0.25">
      <c r="D5412"/>
      <c r="E5412" s="4"/>
      <c r="F5412" s="3"/>
      <c r="G5412" s="3"/>
      <c r="H5412" s="3"/>
      <c r="I5412" s="3"/>
      <c r="J5412" s="3"/>
    </row>
    <row r="5413" spans="4:10" x14ac:dyDescent="0.25">
      <c r="D5413"/>
      <c r="E5413" s="4"/>
      <c r="F5413" s="3"/>
      <c r="G5413" s="3"/>
      <c r="H5413" s="3"/>
      <c r="I5413" s="3"/>
      <c r="J5413" s="3"/>
    </row>
    <row r="5414" spans="4:10" x14ac:dyDescent="0.25">
      <c r="D5414"/>
      <c r="E5414" s="4"/>
      <c r="F5414" s="3"/>
      <c r="G5414" s="3"/>
      <c r="H5414" s="3"/>
      <c r="I5414" s="3"/>
      <c r="J5414" s="3"/>
    </row>
    <row r="5415" spans="4:10" x14ac:dyDescent="0.25">
      <c r="D5415"/>
      <c r="E5415" s="4"/>
      <c r="F5415" s="3"/>
      <c r="G5415" s="3"/>
      <c r="H5415" s="3"/>
      <c r="I5415" s="3"/>
      <c r="J5415" s="3"/>
    </row>
    <row r="5416" spans="4:10" x14ac:dyDescent="0.25">
      <c r="D5416"/>
      <c r="E5416" s="4"/>
      <c r="F5416" s="3"/>
      <c r="G5416" s="3"/>
      <c r="H5416" s="3"/>
      <c r="I5416" s="3"/>
      <c r="J5416" s="3"/>
    </row>
    <row r="5417" spans="4:10" x14ac:dyDescent="0.25">
      <c r="D5417"/>
      <c r="E5417" s="4"/>
      <c r="F5417" s="3"/>
      <c r="G5417" s="3"/>
      <c r="H5417" s="3"/>
      <c r="I5417" s="3"/>
      <c r="J5417" s="3"/>
    </row>
    <row r="5418" spans="4:10" x14ac:dyDescent="0.25">
      <c r="D5418"/>
      <c r="E5418" s="4"/>
      <c r="F5418" s="3"/>
      <c r="G5418" s="3"/>
      <c r="H5418" s="3"/>
      <c r="I5418" s="3"/>
      <c r="J5418" s="3"/>
    </row>
    <row r="5419" spans="4:10" x14ac:dyDescent="0.25">
      <c r="D5419"/>
      <c r="E5419" s="4"/>
      <c r="F5419" s="3"/>
      <c r="G5419" s="3"/>
      <c r="H5419" s="3"/>
      <c r="I5419" s="3"/>
      <c r="J5419" s="3"/>
    </row>
    <row r="5420" spans="4:10" x14ac:dyDescent="0.25">
      <c r="D5420"/>
      <c r="E5420" s="4"/>
      <c r="F5420" s="3"/>
      <c r="G5420" s="3"/>
      <c r="H5420" s="3"/>
      <c r="I5420" s="3"/>
      <c r="J5420" s="3"/>
    </row>
    <row r="5421" spans="4:10" x14ac:dyDescent="0.25">
      <c r="D5421"/>
      <c r="E5421" s="4"/>
      <c r="F5421" s="3"/>
      <c r="G5421" s="3"/>
      <c r="H5421" s="3"/>
      <c r="I5421" s="3"/>
      <c r="J5421" s="3"/>
    </row>
    <row r="5422" spans="4:10" x14ac:dyDescent="0.25">
      <c r="D5422"/>
      <c r="E5422" s="4"/>
      <c r="F5422" s="3"/>
      <c r="G5422" s="3"/>
      <c r="H5422" s="3"/>
      <c r="I5422" s="3"/>
      <c r="J5422" s="3"/>
    </row>
    <row r="5423" spans="4:10" x14ac:dyDescent="0.25">
      <c r="D5423"/>
      <c r="E5423" s="4"/>
      <c r="F5423" s="3"/>
      <c r="G5423" s="3"/>
      <c r="H5423" s="3"/>
      <c r="I5423" s="3"/>
      <c r="J5423" s="3"/>
    </row>
    <row r="5424" spans="4:10" x14ac:dyDescent="0.25">
      <c r="D5424"/>
      <c r="E5424" s="4"/>
      <c r="F5424" s="3"/>
      <c r="G5424" s="3"/>
      <c r="H5424" s="3"/>
      <c r="I5424" s="3"/>
      <c r="J5424" s="3"/>
    </row>
    <row r="5425" spans="4:10" x14ac:dyDescent="0.25">
      <c r="D5425"/>
      <c r="E5425" s="4"/>
      <c r="F5425" s="3"/>
      <c r="G5425" s="3"/>
      <c r="H5425" s="3"/>
      <c r="I5425" s="3"/>
      <c r="J5425" s="3"/>
    </row>
    <row r="5426" spans="4:10" x14ac:dyDescent="0.25">
      <c r="D5426"/>
      <c r="E5426" s="4"/>
      <c r="F5426" s="3"/>
      <c r="G5426" s="3"/>
      <c r="H5426" s="3"/>
      <c r="I5426" s="3"/>
      <c r="J5426" s="3"/>
    </row>
    <row r="5427" spans="4:10" x14ac:dyDescent="0.25">
      <c r="D5427"/>
      <c r="E5427" s="4"/>
      <c r="F5427" s="3"/>
      <c r="G5427" s="3"/>
      <c r="H5427" s="3"/>
      <c r="I5427" s="3"/>
      <c r="J5427" s="3"/>
    </row>
    <row r="5428" spans="4:10" x14ac:dyDescent="0.25">
      <c r="D5428"/>
      <c r="E5428" s="4"/>
      <c r="F5428" s="3"/>
      <c r="G5428" s="3"/>
      <c r="H5428" s="3"/>
      <c r="I5428" s="3"/>
      <c r="J5428" s="3"/>
    </row>
    <row r="5429" spans="4:10" x14ac:dyDescent="0.25">
      <c r="D5429"/>
      <c r="E5429" s="4"/>
      <c r="F5429" s="3"/>
      <c r="G5429" s="3"/>
      <c r="H5429" s="3"/>
      <c r="I5429" s="3"/>
      <c r="J5429" s="3"/>
    </row>
    <row r="5430" spans="4:10" x14ac:dyDescent="0.25">
      <c r="D5430"/>
      <c r="E5430" s="4"/>
      <c r="F5430" s="3"/>
      <c r="G5430" s="3"/>
      <c r="H5430" s="3"/>
      <c r="I5430" s="3"/>
      <c r="J5430" s="3"/>
    </row>
    <row r="5431" spans="4:10" x14ac:dyDescent="0.25">
      <c r="D5431"/>
      <c r="E5431" s="4"/>
      <c r="F5431" s="3"/>
      <c r="G5431" s="3"/>
      <c r="H5431" s="3"/>
      <c r="I5431" s="3"/>
      <c r="J5431" s="3"/>
    </row>
    <row r="5432" spans="4:10" x14ac:dyDescent="0.25">
      <c r="D5432"/>
      <c r="E5432" s="4"/>
      <c r="F5432" s="3"/>
      <c r="G5432" s="3"/>
      <c r="H5432" s="3"/>
      <c r="I5432" s="3"/>
      <c r="J5432" s="3"/>
    </row>
    <row r="5433" spans="4:10" x14ac:dyDescent="0.25">
      <c r="D5433"/>
      <c r="E5433" s="4"/>
      <c r="F5433" s="3"/>
      <c r="G5433" s="3"/>
      <c r="H5433" s="3"/>
      <c r="I5433" s="3"/>
      <c r="J5433" s="3"/>
    </row>
    <row r="5434" spans="4:10" x14ac:dyDescent="0.25">
      <c r="D5434"/>
      <c r="E5434" s="4"/>
      <c r="F5434" s="3"/>
      <c r="G5434" s="3"/>
      <c r="H5434" s="3"/>
      <c r="I5434" s="3"/>
      <c r="J5434" s="3"/>
    </row>
    <row r="5435" spans="4:10" x14ac:dyDescent="0.25">
      <c r="D5435"/>
      <c r="E5435" s="4"/>
      <c r="F5435" s="3"/>
      <c r="G5435" s="3"/>
      <c r="H5435" s="3"/>
      <c r="I5435" s="3"/>
      <c r="J5435" s="3"/>
    </row>
    <row r="5436" spans="4:10" x14ac:dyDescent="0.25">
      <c r="D5436"/>
      <c r="E5436" s="4"/>
      <c r="F5436" s="3"/>
      <c r="G5436" s="3"/>
      <c r="H5436" s="3"/>
      <c r="I5436" s="3"/>
      <c r="J5436" s="3"/>
    </row>
    <row r="5437" spans="4:10" x14ac:dyDescent="0.25">
      <c r="D5437"/>
      <c r="E5437" s="4"/>
      <c r="F5437" s="3"/>
      <c r="G5437" s="3"/>
      <c r="H5437" s="3"/>
      <c r="I5437" s="3"/>
      <c r="J5437" s="3"/>
    </row>
    <row r="5438" spans="4:10" x14ac:dyDescent="0.25">
      <c r="D5438"/>
      <c r="E5438" s="4"/>
      <c r="F5438" s="3"/>
      <c r="G5438" s="3"/>
      <c r="H5438" s="3"/>
      <c r="I5438" s="3"/>
      <c r="J5438" s="3"/>
    </row>
    <row r="5439" spans="4:10" x14ac:dyDescent="0.25">
      <c r="D5439"/>
      <c r="E5439" s="4"/>
      <c r="F5439" s="3"/>
      <c r="G5439" s="3"/>
      <c r="H5439" s="3"/>
      <c r="I5439" s="3"/>
      <c r="J5439" s="3"/>
    </row>
    <row r="5440" spans="4:10" x14ac:dyDescent="0.25">
      <c r="D5440"/>
      <c r="E5440" s="4"/>
      <c r="F5440" s="3"/>
      <c r="G5440" s="3"/>
      <c r="H5440" s="3"/>
      <c r="I5440" s="3"/>
      <c r="J5440" s="3"/>
    </row>
    <row r="5441" spans="4:10" x14ac:dyDescent="0.25">
      <c r="D5441"/>
      <c r="E5441" s="4"/>
      <c r="F5441" s="3"/>
      <c r="G5441" s="3"/>
      <c r="H5441" s="3"/>
      <c r="I5441" s="3"/>
      <c r="J5441" s="3"/>
    </row>
    <row r="5442" spans="4:10" x14ac:dyDescent="0.25">
      <c r="D5442"/>
      <c r="E5442" s="4"/>
      <c r="F5442" s="3"/>
      <c r="G5442" s="3"/>
      <c r="H5442" s="3"/>
      <c r="I5442" s="3"/>
      <c r="J5442" s="3"/>
    </row>
    <row r="5443" spans="4:10" x14ac:dyDescent="0.25">
      <c r="D5443"/>
      <c r="E5443" s="4"/>
      <c r="F5443" s="3"/>
      <c r="G5443" s="3"/>
      <c r="H5443" s="3"/>
      <c r="I5443" s="3"/>
      <c r="J5443" s="3"/>
    </row>
    <row r="5444" spans="4:10" x14ac:dyDescent="0.25">
      <c r="D5444"/>
      <c r="E5444" s="4"/>
      <c r="F5444" s="3"/>
      <c r="G5444" s="3"/>
      <c r="H5444" s="3"/>
      <c r="I5444" s="3"/>
      <c r="J5444" s="3"/>
    </row>
    <row r="5445" spans="4:10" x14ac:dyDescent="0.25">
      <c r="D5445"/>
      <c r="E5445" s="4"/>
      <c r="F5445" s="3"/>
      <c r="G5445" s="3"/>
      <c r="H5445" s="3"/>
      <c r="I5445" s="3"/>
      <c r="J5445" s="3"/>
    </row>
    <row r="5446" spans="4:10" x14ac:dyDescent="0.25">
      <c r="D5446"/>
      <c r="E5446" s="4"/>
      <c r="F5446" s="3"/>
      <c r="G5446" s="3"/>
      <c r="H5446" s="3"/>
      <c r="I5446" s="3"/>
      <c r="J5446" s="3"/>
    </row>
    <row r="5447" spans="4:10" x14ac:dyDescent="0.25">
      <c r="D5447"/>
      <c r="E5447" s="4"/>
      <c r="F5447" s="3"/>
      <c r="G5447" s="3"/>
      <c r="H5447" s="3"/>
      <c r="I5447" s="3"/>
      <c r="J5447" s="3"/>
    </row>
    <row r="5448" spans="4:10" x14ac:dyDescent="0.25">
      <c r="D5448"/>
      <c r="E5448" s="4"/>
      <c r="F5448" s="3"/>
      <c r="G5448" s="3"/>
      <c r="H5448" s="3"/>
      <c r="I5448" s="3"/>
      <c r="J5448" s="3"/>
    </row>
    <row r="5449" spans="4:10" x14ac:dyDescent="0.25">
      <c r="D5449"/>
      <c r="E5449" s="4"/>
      <c r="F5449" s="3"/>
      <c r="G5449" s="3"/>
      <c r="H5449" s="3"/>
      <c r="I5449" s="3"/>
      <c r="J5449" s="3"/>
    </row>
    <row r="5450" spans="4:10" x14ac:dyDescent="0.25">
      <c r="D5450"/>
      <c r="E5450" s="4"/>
      <c r="F5450" s="3"/>
      <c r="G5450" s="3"/>
      <c r="H5450" s="3"/>
      <c r="I5450" s="3"/>
      <c r="J5450" s="3"/>
    </row>
    <row r="5451" spans="4:10" x14ac:dyDescent="0.25">
      <c r="D5451"/>
      <c r="E5451" s="4"/>
      <c r="F5451" s="3"/>
      <c r="G5451" s="3"/>
      <c r="H5451" s="3"/>
      <c r="I5451" s="3"/>
      <c r="J5451" s="3"/>
    </row>
    <row r="5452" spans="4:10" x14ac:dyDescent="0.25">
      <c r="D5452"/>
      <c r="E5452" s="4"/>
      <c r="F5452" s="3"/>
      <c r="G5452" s="3"/>
      <c r="H5452" s="3"/>
      <c r="I5452" s="3"/>
      <c r="J5452" s="3"/>
    </row>
    <row r="5453" spans="4:10" x14ac:dyDescent="0.25">
      <c r="D5453"/>
      <c r="E5453" s="4"/>
      <c r="F5453" s="3"/>
      <c r="G5453" s="3"/>
      <c r="H5453" s="3"/>
      <c r="I5453" s="3"/>
      <c r="J5453" s="3"/>
    </row>
    <row r="5454" spans="4:10" x14ac:dyDescent="0.25">
      <c r="D5454"/>
      <c r="E5454" s="4"/>
      <c r="F5454" s="3"/>
      <c r="G5454" s="3"/>
      <c r="H5454" s="3"/>
      <c r="I5454" s="3"/>
      <c r="J5454" s="3"/>
    </row>
    <row r="5455" spans="4:10" x14ac:dyDescent="0.25">
      <c r="D5455"/>
      <c r="E5455" s="4"/>
      <c r="F5455" s="3"/>
      <c r="G5455" s="3"/>
      <c r="H5455" s="3"/>
      <c r="I5455" s="3"/>
      <c r="J5455" s="3"/>
    </row>
    <row r="5456" spans="4:10" x14ac:dyDescent="0.25">
      <c r="D5456"/>
      <c r="E5456" s="4"/>
      <c r="F5456" s="3"/>
      <c r="G5456" s="3"/>
      <c r="H5456" s="3"/>
      <c r="I5456" s="3"/>
      <c r="J5456" s="3"/>
    </row>
    <row r="5457" spans="4:10" x14ac:dyDescent="0.25">
      <c r="D5457"/>
      <c r="E5457" s="4"/>
      <c r="F5457" s="3"/>
      <c r="G5457" s="3"/>
      <c r="H5457" s="3"/>
      <c r="I5457" s="3"/>
      <c r="J5457" s="3"/>
    </row>
    <row r="5458" spans="4:10" x14ac:dyDescent="0.25">
      <c r="D5458"/>
      <c r="E5458" s="4"/>
      <c r="F5458" s="3"/>
      <c r="G5458" s="3"/>
      <c r="H5458" s="3"/>
      <c r="I5458" s="3"/>
      <c r="J5458" s="3"/>
    </row>
    <row r="5459" spans="4:10" x14ac:dyDescent="0.25">
      <c r="D5459"/>
      <c r="E5459" s="4"/>
      <c r="F5459" s="3"/>
      <c r="G5459" s="3"/>
      <c r="H5459" s="3"/>
      <c r="I5459" s="3"/>
      <c r="J5459" s="3"/>
    </row>
    <row r="5460" spans="4:10" x14ac:dyDescent="0.25">
      <c r="D5460"/>
      <c r="E5460" s="4"/>
      <c r="F5460" s="3"/>
      <c r="G5460" s="3"/>
      <c r="H5460" s="3"/>
      <c r="I5460" s="3"/>
      <c r="J5460" s="3"/>
    </row>
    <row r="5461" spans="4:10" x14ac:dyDescent="0.25">
      <c r="D5461"/>
      <c r="E5461" s="4"/>
      <c r="F5461" s="3"/>
      <c r="G5461" s="3"/>
      <c r="H5461" s="3"/>
      <c r="I5461" s="3"/>
      <c r="J5461" s="3"/>
    </row>
    <row r="5462" spans="4:10" x14ac:dyDescent="0.25">
      <c r="D5462"/>
      <c r="E5462" s="4"/>
      <c r="F5462" s="3"/>
      <c r="G5462" s="3"/>
      <c r="H5462" s="3"/>
      <c r="I5462" s="3"/>
      <c r="J5462" s="3"/>
    </row>
    <row r="5463" spans="4:10" x14ac:dyDescent="0.25">
      <c r="D5463"/>
      <c r="E5463" s="4"/>
      <c r="F5463" s="3"/>
      <c r="G5463" s="3"/>
      <c r="H5463" s="3"/>
      <c r="I5463" s="3"/>
      <c r="J5463" s="3"/>
    </row>
    <row r="5464" spans="4:10" x14ac:dyDescent="0.25">
      <c r="D5464"/>
      <c r="E5464" s="4"/>
      <c r="F5464" s="3"/>
      <c r="G5464" s="3"/>
      <c r="H5464" s="3"/>
      <c r="I5464" s="3"/>
      <c r="J5464" s="3"/>
    </row>
    <row r="5465" spans="4:10" x14ac:dyDescent="0.25">
      <c r="D5465"/>
      <c r="E5465" s="4"/>
      <c r="F5465" s="3"/>
      <c r="G5465" s="3"/>
      <c r="H5465" s="3"/>
      <c r="I5465" s="3"/>
      <c r="J5465" s="3"/>
    </row>
    <row r="5466" spans="4:10" x14ac:dyDescent="0.25">
      <c r="D5466"/>
      <c r="E5466" s="4"/>
      <c r="F5466" s="3"/>
      <c r="G5466" s="3"/>
      <c r="H5466" s="3"/>
      <c r="I5466" s="3"/>
      <c r="J5466" s="3"/>
    </row>
    <row r="5467" spans="4:10" x14ac:dyDescent="0.25">
      <c r="D5467"/>
      <c r="E5467" s="4"/>
      <c r="F5467" s="3"/>
      <c r="G5467" s="3"/>
      <c r="H5467" s="3"/>
      <c r="I5467" s="3"/>
      <c r="J5467" s="3"/>
    </row>
    <row r="5468" spans="4:10" x14ac:dyDescent="0.25">
      <c r="D5468"/>
      <c r="E5468" s="4"/>
      <c r="F5468" s="3"/>
      <c r="G5468" s="3"/>
      <c r="H5468" s="3"/>
      <c r="I5468" s="3"/>
      <c r="J5468" s="3"/>
    </row>
    <row r="5469" spans="4:10" x14ac:dyDescent="0.25">
      <c r="D5469"/>
      <c r="E5469" s="4"/>
      <c r="F5469" s="3"/>
      <c r="G5469" s="3"/>
      <c r="H5469" s="3"/>
      <c r="I5469" s="3"/>
      <c r="J5469" s="3"/>
    </row>
    <row r="5470" spans="4:10" x14ac:dyDescent="0.25">
      <c r="D5470"/>
      <c r="E5470" s="4"/>
      <c r="F5470" s="3"/>
      <c r="G5470" s="3"/>
      <c r="H5470" s="3"/>
      <c r="I5470" s="3"/>
      <c r="J5470" s="3"/>
    </row>
    <row r="5471" spans="4:10" x14ac:dyDescent="0.25">
      <c r="D5471"/>
      <c r="E5471" s="4"/>
      <c r="F5471" s="3"/>
      <c r="G5471" s="3"/>
      <c r="H5471" s="3"/>
      <c r="I5471" s="3"/>
      <c r="J5471" s="3"/>
    </row>
    <row r="5472" spans="4:10" x14ac:dyDescent="0.25">
      <c r="D5472"/>
      <c r="E5472" s="4"/>
      <c r="F5472" s="3"/>
      <c r="G5472" s="3"/>
      <c r="H5472" s="3"/>
      <c r="I5472" s="3"/>
      <c r="J5472" s="3"/>
    </row>
    <row r="5473" spans="4:10" x14ac:dyDescent="0.25">
      <c r="D5473"/>
      <c r="E5473" s="4"/>
      <c r="F5473" s="3"/>
      <c r="G5473" s="3"/>
      <c r="H5473" s="3"/>
      <c r="I5473" s="3"/>
      <c r="J5473" s="3"/>
    </row>
    <row r="5474" spans="4:10" x14ac:dyDescent="0.25">
      <c r="D5474"/>
      <c r="E5474" s="4"/>
      <c r="F5474" s="3"/>
      <c r="G5474" s="3"/>
      <c r="H5474" s="3"/>
      <c r="I5474" s="3"/>
      <c r="J5474" s="3"/>
    </row>
    <row r="5475" spans="4:10" x14ac:dyDescent="0.25">
      <c r="D5475"/>
      <c r="E5475" s="4"/>
      <c r="F5475" s="3"/>
      <c r="G5475" s="3"/>
      <c r="H5475" s="3"/>
      <c r="I5475" s="3"/>
      <c r="J5475" s="3"/>
    </row>
    <row r="5476" spans="4:10" x14ac:dyDescent="0.25">
      <c r="D5476"/>
      <c r="E5476" s="4"/>
      <c r="F5476" s="3"/>
      <c r="G5476" s="3"/>
      <c r="H5476" s="3"/>
      <c r="I5476" s="3"/>
      <c r="J5476" s="3"/>
    </row>
    <row r="5477" spans="4:10" x14ac:dyDescent="0.25">
      <c r="D5477"/>
      <c r="E5477" s="4"/>
      <c r="F5477" s="3"/>
      <c r="G5477" s="3"/>
      <c r="H5477" s="3"/>
      <c r="I5477" s="3"/>
      <c r="J5477" s="3"/>
    </row>
    <row r="5478" spans="4:10" x14ac:dyDescent="0.25">
      <c r="D5478"/>
      <c r="E5478" s="4"/>
      <c r="F5478" s="3"/>
      <c r="G5478" s="3"/>
      <c r="H5478" s="3"/>
      <c r="I5478" s="3"/>
      <c r="J5478" s="3"/>
    </row>
    <row r="5479" spans="4:10" x14ac:dyDescent="0.25">
      <c r="D5479"/>
      <c r="E5479" s="4"/>
      <c r="F5479" s="3"/>
      <c r="G5479" s="3"/>
      <c r="H5479" s="3"/>
      <c r="I5479" s="3"/>
      <c r="J5479" s="3"/>
    </row>
    <row r="5480" spans="4:10" x14ac:dyDescent="0.25">
      <c r="D5480"/>
      <c r="E5480" s="4"/>
      <c r="F5480" s="3"/>
      <c r="G5480" s="3"/>
      <c r="H5480" s="3"/>
      <c r="I5480" s="3"/>
      <c r="J5480" s="3"/>
    </row>
    <row r="5481" spans="4:10" x14ac:dyDescent="0.25">
      <c r="D5481"/>
      <c r="E5481" s="4"/>
      <c r="F5481" s="3"/>
      <c r="G5481" s="3"/>
      <c r="H5481" s="3"/>
      <c r="I5481" s="3"/>
      <c r="J5481" s="3"/>
    </row>
    <row r="5482" spans="4:10" x14ac:dyDescent="0.25">
      <c r="D5482"/>
      <c r="E5482" s="4"/>
      <c r="F5482" s="3"/>
      <c r="G5482" s="3"/>
      <c r="H5482" s="3"/>
      <c r="I5482" s="3"/>
      <c r="J5482" s="3"/>
    </row>
    <row r="5483" spans="4:10" x14ac:dyDescent="0.25">
      <c r="D5483"/>
      <c r="E5483" s="4"/>
      <c r="F5483" s="3"/>
      <c r="G5483" s="3"/>
      <c r="H5483" s="3"/>
      <c r="I5483" s="3"/>
      <c r="J5483" s="3"/>
    </row>
    <row r="5484" spans="4:10" x14ac:dyDescent="0.25">
      <c r="D5484"/>
      <c r="E5484" s="4"/>
      <c r="F5484" s="3"/>
      <c r="G5484" s="3"/>
      <c r="H5484" s="3"/>
      <c r="I5484" s="3"/>
      <c r="J5484" s="3"/>
    </row>
    <row r="5485" spans="4:10" x14ac:dyDescent="0.25">
      <c r="D5485"/>
      <c r="E5485" s="4"/>
      <c r="F5485" s="3"/>
      <c r="G5485" s="3"/>
      <c r="H5485" s="3"/>
      <c r="I5485" s="3"/>
      <c r="J5485" s="3"/>
    </row>
    <row r="5486" spans="4:10" x14ac:dyDescent="0.25">
      <c r="D5486"/>
      <c r="E5486" s="4"/>
      <c r="F5486" s="3"/>
      <c r="G5486" s="3"/>
      <c r="H5486" s="3"/>
      <c r="I5486" s="3"/>
      <c r="J5486" s="3"/>
    </row>
    <row r="5487" spans="4:10" x14ac:dyDescent="0.25">
      <c r="D5487"/>
      <c r="E5487" s="4"/>
      <c r="F5487" s="3"/>
      <c r="G5487" s="3"/>
      <c r="H5487" s="3"/>
      <c r="I5487" s="3"/>
      <c r="J5487" s="3"/>
    </row>
    <row r="5488" spans="4:10" x14ac:dyDescent="0.25">
      <c r="D5488"/>
      <c r="E5488" s="4"/>
      <c r="F5488" s="3"/>
      <c r="G5488" s="3"/>
      <c r="H5488" s="3"/>
      <c r="I5488" s="3"/>
      <c r="J5488" s="3"/>
    </row>
    <row r="5489" spans="4:10" x14ac:dyDescent="0.25">
      <c r="D5489"/>
      <c r="E5489" s="4"/>
      <c r="F5489" s="3"/>
      <c r="G5489" s="3"/>
      <c r="H5489" s="3"/>
      <c r="I5489" s="3"/>
      <c r="J5489" s="3"/>
    </row>
    <row r="5490" spans="4:10" x14ac:dyDescent="0.25">
      <c r="D5490"/>
      <c r="E5490" s="4"/>
      <c r="F5490" s="3"/>
      <c r="G5490" s="3"/>
      <c r="H5490" s="3"/>
      <c r="I5490" s="3"/>
      <c r="J5490" s="3"/>
    </row>
    <row r="5491" spans="4:10" x14ac:dyDescent="0.25">
      <c r="D5491"/>
      <c r="E5491" s="4"/>
      <c r="F5491" s="3"/>
      <c r="G5491" s="3"/>
      <c r="H5491" s="3"/>
      <c r="I5491" s="3"/>
      <c r="J5491" s="3"/>
    </row>
    <row r="5492" spans="4:10" x14ac:dyDescent="0.25">
      <c r="D5492"/>
      <c r="E5492" s="4"/>
      <c r="F5492" s="3"/>
      <c r="G5492" s="3"/>
      <c r="H5492" s="3"/>
      <c r="I5492" s="3"/>
      <c r="J5492" s="3"/>
    </row>
    <row r="5493" spans="4:10" x14ac:dyDescent="0.25">
      <c r="D5493"/>
      <c r="E5493" s="4"/>
      <c r="F5493" s="3"/>
      <c r="G5493" s="3"/>
      <c r="H5493" s="3"/>
      <c r="I5493" s="3"/>
      <c r="J5493" s="3"/>
    </row>
    <row r="5494" spans="4:10" x14ac:dyDescent="0.25">
      <c r="D5494"/>
      <c r="E5494" s="4"/>
      <c r="F5494" s="3"/>
      <c r="G5494" s="3"/>
      <c r="H5494" s="3"/>
      <c r="I5494" s="3"/>
      <c r="J5494" s="3"/>
    </row>
    <row r="5495" spans="4:10" x14ac:dyDescent="0.25">
      <c r="D5495"/>
      <c r="E5495" s="4"/>
      <c r="F5495" s="3"/>
      <c r="G5495" s="3"/>
      <c r="H5495" s="3"/>
      <c r="I5495" s="3"/>
      <c r="J5495" s="3"/>
    </row>
    <row r="5496" spans="4:10" x14ac:dyDescent="0.25">
      <c r="D5496"/>
      <c r="E5496" s="4"/>
      <c r="F5496" s="3"/>
      <c r="G5496" s="3"/>
      <c r="H5496" s="3"/>
      <c r="I5496" s="3"/>
      <c r="J5496" s="3"/>
    </row>
    <row r="5497" spans="4:10" x14ac:dyDescent="0.25">
      <c r="D5497"/>
      <c r="E5497" s="4"/>
      <c r="F5497" s="3"/>
      <c r="G5497" s="3"/>
      <c r="H5497" s="3"/>
      <c r="I5497" s="3"/>
      <c r="J5497" s="3"/>
    </row>
    <row r="5498" spans="4:10" x14ac:dyDescent="0.25">
      <c r="D5498"/>
      <c r="E5498" s="4"/>
      <c r="F5498" s="3"/>
      <c r="G5498" s="3"/>
      <c r="H5498" s="3"/>
      <c r="I5498" s="3"/>
      <c r="J5498" s="3"/>
    </row>
    <row r="5499" spans="4:10" x14ac:dyDescent="0.25">
      <c r="D5499"/>
      <c r="E5499" s="4"/>
      <c r="F5499" s="3"/>
      <c r="G5499" s="3"/>
      <c r="H5499" s="3"/>
      <c r="I5499" s="3"/>
      <c r="J5499" s="3"/>
    </row>
    <row r="5500" spans="4:10" x14ac:dyDescent="0.25">
      <c r="D5500"/>
      <c r="E5500" s="4"/>
      <c r="F5500" s="3"/>
      <c r="G5500" s="3"/>
      <c r="H5500" s="3"/>
      <c r="I5500" s="3"/>
      <c r="J5500" s="3"/>
    </row>
    <row r="5501" spans="4:10" x14ac:dyDescent="0.25">
      <c r="D5501"/>
      <c r="E5501" s="4"/>
      <c r="F5501" s="3"/>
      <c r="G5501" s="3"/>
      <c r="H5501" s="3"/>
      <c r="I5501" s="3"/>
      <c r="J5501" s="3"/>
    </row>
    <row r="5502" spans="4:10" x14ac:dyDescent="0.25">
      <c r="D5502"/>
      <c r="E5502" s="4"/>
      <c r="F5502" s="3"/>
      <c r="G5502" s="3"/>
      <c r="H5502" s="3"/>
      <c r="I5502" s="3"/>
      <c r="J5502" s="3"/>
    </row>
    <row r="5503" spans="4:10" x14ac:dyDescent="0.25">
      <c r="D5503"/>
      <c r="E5503" s="4"/>
      <c r="F5503" s="3"/>
      <c r="G5503" s="3"/>
      <c r="H5503" s="3"/>
      <c r="I5503" s="3"/>
      <c r="J5503" s="3"/>
    </row>
    <row r="5504" spans="4:10" x14ac:dyDescent="0.25">
      <c r="D5504"/>
      <c r="E5504" s="4"/>
      <c r="F5504" s="3"/>
      <c r="G5504" s="3"/>
      <c r="H5504" s="3"/>
      <c r="I5504" s="3"/>
      <c r="J5504" s="3"/>
    </row>
    <row r="5505" spans="4:10" x14ac:dyDescent="0.25">
      <c r="D5505"/>
      <c r="E5505" s="4"/>
      <c r="F5505" s="3"/>
      <c r="G5505" s="3"/>
      <c r="H5505" s="3"/>
      <c r="I5505" s="3"/>
      <c r="J5505" s="3"/>
    </row>
    <row r="5506" spans="4:10" x14ac:dyDescent="0.25">
      <c r="D5506"/>
      <c r="E5506" s="4"/>
      <c r="F5506" s="3"/>
      <c r="G5506" s="3"/>
      <c r="H5506" s="3"/>
      <c r="I5506" s="3"/>
      <c r="J5506" s="3"/>
    </row>
    <row r="5507" spans="4:10" x14ac:dyDescent="0.25">
      <c r="D5507"/>
      <c r="E5507" s="4"/>
      <c r="F5507" s="3"/>
      <c r="G5507" s="3"/>
      <c r="H5507" s="3"/>
      <c r="I5507" s="3"/>
      <c r="J5507" s="3"/>
    </row>
    <row r="5508" spans="4:10" x14ac:dyDescent="0.25">
      <c r="D5508"/>
      <c r="E5508" s="4"/>
      <c r="F5508" s="3"/>
      <c r="G5508" s="3"/>
      <c r="H5508" s="3"/>
      <c r="I5508" s="3"/>
      <c r="J5508" s="3"/>
    </row>
    <row r="5509" spans="4:10" x14ac:dyDescent="0.25">
      <c r="D5509"/>
      <c r="E5509" s="4"/>
      <c r="F5509" s="3"/>
      <c r="G5509" s="3"/>
      <c r="H5509" s="3"/>
      <c r="I5509" s="3"/>
      <c r="J5509" s="3"/>
    </row>
    <row r="5510" spans="4:10" x14ac:dyDescent="0.25">
      <c r="D5510"/>
      <c r="E5510" s="4"/>
      <c r="F5510" s="3"/>
      <c r="G5510" s="3"/>
      <c r="H5510" s="3"/>
      <c r="I5510" s="3"/>
      <c r="J5510" s="3"/>
    </row>
    <row r="5511" spans="4:10" x14ac:dyDescent="0.25">
      <c r="D5511"/>
      <c r="E5511" s="4"/>
      <c r="F5511" s="3"/>
      <c r="G5511" s="3"/>
      <c r="H5511" s="3"/>
      <c r="I5511" s="3"/>
      <c r="J5511" s="3"/>
    </row>
    <row r="5512" spans="4:10" x14ac:dyDescent="0.25">
      <c r="D5512"/>
      <c r="E5512" s="4"/>
      <c r="F5512" s="3"/>
      <c r="G5512" s="3"/>
      <c r="H5512" s="3"/>
      <c r="I5512" s="3"/>
      <c r="J5512" s="3"/>
    </row>
    <row r="5513" spans="4:10" x14ac:dyDescent="0.25">
      <c r="D5513"/>
      <c r="E5513" s="4"/>
      <c r="F5513" s="3"/>
      <c r="G5513" s="3"/>
      <c r="H5513" s="3"/>
      <c r="I5513" s="3"/>
      <c r="J5513" s="3"/>
    </row>
    <row r="5514" spans="4:10" x14ac:dyDescent="0.25">
      <c r="D5514"/>
      <c r="E5514" s="4"/>
      <c r="F5514" s="3"/>
      <c r="G5514" s="3"/>
      <c r="H5514" s="3"/>
      <c r="I5514" s="3"/>
      <c r="J5514" s="3"/>
    </row>
    <row r="5515" spans="4:10" x14ac:dyDescent="0.25">
      <c r="D5515"/>
      <c r="E5515" s="4"/>
      <c r="F5515" s="3"/>
      <c r="G5515" s="3"/>
      <c r="H5515" s="3"/>
      <c r="I5515" s="3"/>
      <c r="J5515" s="3"/>
    </row>
    <row r="5516" spans="4:10" x14ac:dyDescent="0.25">
      <c r="D5516"/>
      <c r="E5516" s="4"/>
      <c r="F5516" s="3"/>
      <c r="G5516" s="3"/>
      <c r="H5516" s="3"/>
      <c r="I5516" s="3"/>
      <c r="J5516" s="3"/>
    </row>
    <row r="5517" spans="4:10" x14ac:dyDescent="0.25">
      <c r="D5517"/>
      <c r="E5517" s="4"/>
      <c r="F5517" s="3"/>
      <c r="G5517" s="3"/>
      <c r="H5517" s="3"/>
      <c r="I5517" s="3"/>
      <c r="J5517" s="3"/>
    </row>
    <row r="5518" spans="4:10" x14ac:dyDescent="0.25">
      <c r="D5518"/>
      <c r="E5518" s="4"/>
      <c r="F5518" s="3"/>
      <c r="G5518" s="3"/>
      <c r="H5518" s="3"/>
      <c r="I5518" s="3"/>
      <c r="J5518" s="3"/>
    </row>
    <row r="5519" spans="4:10" x14ac:dyDescent="0.25">
      <c r="D5519"/>
      <c r="E5519" s="4"/>
      <c r="F5519" s="3"/>
      <c r="G5519" s="3"/>
      <c r="H5519" s="3"/>
      <c r="I5519" s="3"/>
      <c r="J5519" s="3"/>
    </row>
    <row r="5520" spans="4:10" x14ac:dyDescent="0.25">
      <c r="D5520"/>
      <c r="E5520" s="4"/>
      <c r="F5520" s="3"/>
      <c r="G5520" s="3"/>
      <c r="H5520" s="3"/>
      <c r="I5520" s="3"/>
      <c r="J5520" s="3"/>
    </row>
    <row r="5521" spans="4:10" x14ac:dyDescent="0.25">
      <c r="D5521"/>
      <c r="E5521" s="4"/>
      <c r="F5521" s="3"/>
      <c r="G5521" s="3"/>
      <c r="H5521" s="3"/>
      <c r="I5521" s="3"/>
      <c r="J5521" s="3"/>
    </row>
    <row r="5522" spans="4:10" x14ac:dyDescent="0.25">
      <c r="D5522"/>
      <c r="E5522" s="4"/>
      <c r="F5522" s="3"/>
      <c r="G5522" s="3"/>
      <c r="H5522" s="3"/>
      <c r="I5522" s="3"/>
      <c r="J5522" s="3"/>
    </row>
    <row r="5523" spans="4:10" x14ac:dyDescent="0.25">
      <c r="D5523"/>
      <c r="E5523" s="4"/>
      <c r="F5523" s="3"/>
      <c r="G5523" s="3"/>
      <c r="H5523" s="3"/>
      <c r="I5523" s="3"/>
      <c r="J5523" s="3"/>
    </row>
    <row r="5524" spans="4:10" x14ac:dyDescent="0.25">
      <c r="D5524"/>
      <c r="E5524" s="4"/>
      <c r="F5524" s="3"/>
      <c r="G5524" s="3"/>
      <c r="H5524" s="3"/>
      <c r="I5524" s="3"/>
      <c r="J5524" s="3"/>
    </row>
    <row r="5525" spans="4:10" x14ac:dyDescent="0.25">
      <c r="D5525"/>
      <c r="E5525" s="4"/>
      <c r="F5525" s="3"/>
      <c r="G5525" s="3"/>
      <c r="H5525" s="3"/>
      <c r="I5525" s="3"/>
      <c r="J5525" s="3"/>
    </row>
    <row r="5526" spans="4:10" x14ac:dyDescent="0.25">
      <c r="D5526"/>
      <c r="E5526" s="4"/>
      <c r="F5526" s="3"/>
      <c r="G5526" s="3"/>
      <c r="H5526" s="3"/>
      <c r="I5526" s="3"/>
      <c r="J5526" s="3"/>
    </row>
    <row r="5527" spans="4:10" x14ac:dyDescent="0.25">
      <c r="D5527"/>
      <c r="E5527" s="4"/>
      <c r="F5527" s="3"/>
      <c r="G5527" s="3"/>
      <c r="H5527" s="3"/>
      <c r="I5527" s="3"/>
      <c r="J5527" s="3"/>
    </row>
    <row r="5528" spans="4:10" x14ac:dyDescent="0.25">
      <c r="D5528"/>
      <c r="E5528" s="4"/>
      <c r="F5528" s="3"/>
      <c r="G5528" s="3"/>
      <c r="H5528" s="3"/>
      <c r="I5528" s="3"/>
      <c r="J5528" s="3"/>
    </row>
    <row r="5529" spans="4:10" x14ac:dyDescent="0.25">
      <c r="D5529"/>
      <c r="E5529" s="4"/>
      <c r="F5529" s="3"/>
      <c r="G5529" s="3"/>
      <c r="H5529" s="3"/>
      <c r="I5529" s="3"/>
      <c r="J5529" s="3"/>
    </row>
    <row r="5530" spans="4:10" x14ac:dyDescent="0.25">
      <c r="D5530"/>
      <c r="E5530" s="4"/>
      <c r="F5530" s="3"/>
      <c r="G5530" s="3"/>
      <c r="H5530" s="3"/>
      <c r="I5530" s="3"/>
      <c r="J5530" s="3"/>
    </row>
    <row r="5531" spans="4:10" x14ac:dyDescent="0.25">
      <c r="D5531"/>
      <c r="E5531" s="4"/>
      <c r="F5531" s="3"/>
      <c r="G5531" s="3"/>
      <c r="H5531" s="3"/>
      <c r="I5531" s="3"/>
      <c r="J5531" s="3"/>
    </row>
    <row r="5532" spans="4:10" x14ac:dyDescent="0.25">
      <c r="D5532"/>
      <c r="E5532" s="4"/>
      <c r="F5532" s="3"/>
      <c r="G5532" s="3"/>
      <c r="H5532" s="3"/>
      <c r="I5532" s="3"/>
      <c r="J5532" s="3"/>
    </row>
    <row r="5533" spans="4:10" x14ac:dyDescent="0.25">
      <c r="D5533"/>
      <c r="E5533" s="4"/>
      <c r="F5533" s="3"/>
      <c r="G5533" s="3"/>
      <c r="H5533" s="3"/>
      <c r="I5533" s="3"/>
      <c r="J5533" s="3"/>
    </row>
    <row r="5534" spans="4:10" x14ac:dyDescent="0.25">
      <c r="D5534"/>
      <c r="E5534" s="4"/>
      <c r="F5534" s="3"/>
      <c r="G5534" s="3"/>
      <c r="H5534" s="3"/>
      <c r="I5534" s="3"/>
      <c r="J5534" s="3"/>
    </row>
    <row r="5535" spans="4:10" x14ac:dyDescent="0.25">
      <c r="D5535"/>
      <c r="E5535" s="4"/>
      <c r="F5535" s="3"/>
      <c r="G5535" s="3"/>
      <c r="H5535" s="3"/>
      <c r="I5535" s="3"/>
      <c r="J5535" s="3"/>
    </row>
    <row r="5536" spans="4:10" x14ac:dyDescent="0.25">
      <c r="D5536"/>
      <c r="E5536" s="4"/>
      <c r="F5536" s="3"/>
      <c r="G5536" s="3"/>
      <c r="H5536" s="3"/>
      <c r="I5536" s="3"/>
      <c r="J5536" s="3"/>
    </row>
    <row r="5537" spans="4:10" x14ac:dyDescent="0.25">
      <c r="D5537"/>
      <c r="E5537" s="4"/>
      <c r="F5537" s="3"/>
      <c r="G5537" s="3"/>
      <c r="H5537" s="3"/>
      <c r="I5537" s="3"/>
      <c r="J5537" s="3"/>
    </row>
    <row r="5538" spans="4:10" x14ac:dyDescent="0.25">
      <c r="D5538"/>
      <c r="E5538" s="4"/>
      <c r="F5538" s="3"/>
      <c r="G5538" s="3"/>
      <c r="H5538" s="3"/>
      <c r="I5538" s="3"/>
      <c r="J5538" s="3"/>
    </row>
    <row r="5539" spans="4:10" x14ac:dyDescent="0.25">
      <c r="D5539"/>
      <c r="E5539" s="4"/>
      <c r="F5539" s="3"/>
      <c r="G5539" s="3"/>
      <c r="H5539" s="3"/>
      <c r="I5539" s="3"/>
      <c r="J5539" s="3"/>
    </row>
    <row r="5540" spans="4:10" x14ac:dyDescent="0.25">
      <c r="D5540"/>
      <c r="E5540" s="4"/>
      <c r="F5540" s="3"/>
      <c r="G5540" s="3"/>
      <c r="H5540" s="3"/>
      <c r="I5540" s="3"/>
      <c r="J5540" s="3"/>
    </row>
    <row r="5541" spans="4:10" x14ac:dyDescent="0.25">
      <c r="D5541"/>
      <c r="E5541" s="4"/>
      <c r="F5541" s="3"/>
      <c r="G5541" s="3"/>
      <c r="H5541" s="3"/>
      <c r="I5541" s="3"/>
      <c r="J5541" s="3"/>
    </row>
    <row r="5542" spans="4:10" x14ac:dyDescent="0.25">
      <c r="D5542"/>
      <c r="E5542" s="4"/>
      <c r="F5542" s="3"/>
      <c r="G5542" s="3"/>
      <c r="H5542" s="3"/>
      <c r="I5542" s="3"/>
      <c r="J5542" s="3"/>
    </row>
    <row r="5543" spans="4:10" x14ac:dyDescent="0.25">
      <c r="D5543"/>
      <c r="E5543" s="4"/>
      <c r="F5543" s="3"/>
      <c r="G5543" s="3"/>
      <c r="H5543" s="3"/>
      <c r="I5543" s="3"/>
      <c r="J5543" s="3"/>
    </row>
    <row r="5544" spans="4:10" x14ac:dyDescent="0.25">
      <c r="D5544"/>
      <c r="E5544" s="4"/>
      <c r="F5544" s="3"/>
      <c r="G5544" s="3"/>
      <c r="H5544" s="3"/>
      <c r="I5544" s="3"/>
      <c r="J5544" s="3"/>
    </row>
    <row r="5545" spans="4:10" x14ac:dyDescent="0.25">
      <c r="D5545"/>
      <c r="E5545" s="4"/>
      <c r="F5545" s="3"/>
      <c r="G5545" s="3"/>
      <c r="H5545" s="3"/>
      <c r="I5545" s="3"/>
      <c r="J5545" s="3"/>
    </row>
    <row r="5546" spans="4:10" x14ac:dyDescent="0.25">
      <c r="D5546"/>
      <c r="E5546" s="4"/>
      <c r="F5546" s="3"/>
      <c r="G5546" s="3"/>
      <c r="H5546" s="3"/>
      <c r="I5546" s="3"/>
      <c r="J5546" s="3"/>
    </row>
    <row r="5547" spans="4:10" x14ac:dyDescent="0.25">
      <c r="D5547"/>
      <c r="E5547" s="4"/>
      <c r="F5547" s="3"/>
      <c r="G5547" s="3"/>
      <c r="H5547" s="3"/>
      <c r="I5547" s="3"/>
      <c r="J5547" s="3"/>
    </row>
    <row r="5548" spans="4:10" x14ac:dyDescent="0.25">
      <c r="D5548"/>
      <c r="E5548" s="4"/>
      <c r="F5548" s="3"/>
      <c r="G5548" s="3"/>
      <c r="H5548" s="3"/>
      <c r="I5548" s="3"/>
      <c r="J5548" s="3"/>
    </row>
    <row r="5549" spans="4:10" x14ac:dyDescent="0.25">
      <c r="D5549"/>
      <c r="E5549" s="4"/>
      <c r="F5549" s="3"/>
      <c r="G5549" s="3"/>
      <c r="H5549" s="3"/>
      <c r="I5549" s="3"/>
      <c r="J5549" s="3"/>
    </row>
    <row r="5550" spans="4:10" x14ac:dyDescent="0.25">
      <c r="D5550"/>
      <c r="E5550" s="4"/>
      <c r="F5550" s="3"/>
      <c r="G5550" s="3"/>
      <c r="H5550" s="3"/>
      <c r="I5550" s="3"/>
      <c r="J5550" s="3"/>
    </row>
    <row r="5551" spans="4:10" x14ac:dyDescent="0.25">
      <c r="D5551"/>
      <c r="E5551" s="4"/>
      <c r="F5551" s="3"/>
      <c r="G5551" s="3"/>
      <c r="H5551" s="3"/>
      <c r="I5551" s="3"/>
      <c r="J5551" s="3"/>
    </row>
    <row r="5552" spans="4:10" x14ac:dyDescent="0.25">
      <c r="D5552"/>
      <c r="E5552" s="4"/>
      <c r="F5552" s="3"/>
      <c r="G5552" s="3"/>
      <c r="H5552" s="3"/>
      <c r="I5552" s="3"/>
      <c r="J5552" s="3"/>
    </row>
    <row r="5553" spans="4:10" x14ac:dyDescent="0.25">
      <c r="D5553"/>
      <c r="E5553" s="4"/>
      <c r="F5553" s="3"/>
      <c r="G5553" s="3"/>
      <c r="H5553" s="3"/>
      <c r="I5553" s="3"/>
      <c r="J5553" s="3"/>
    </row>
    <row r="5554" spans="4:10" x14ac:dyDescent="0.25">
      <c r="D5554"/>
      <c r="E5554" s="4"/>
      <c r="F5554" s="3"/>
      <c r="G5554" s="3"/>
      <c r="H5554" s="3"/>
      <c r="I5554" s="3"/>
      <c r="J5554" s="3"/>
    </row>
    <row r="5555" spans="4:10" x14ac:dyDescent="0.25">
      <c r="D5555"/>
      <c r="E5555" s="4"/>
      <c r="F5555" s="3"/>
      <c r="G5555" s="3"/>
      <c r="H5555" s="3"/>
      <c r="I5555" s="3"/>
      <c r="J5555" s="3"/>
    </row>
    <row r="5556" spans="4:10" x14ac:dyDescent="0.25">
      <c r="D5556"/>
      <c r="E5556" s="4"/>
      <c r="F5556" s="3"/>
      <c r="G5556" s="3"/>
      <c r="H5556" s="3"/>
      <c r="I5556" s="3"/>
      <c r="J5556" s="3"/>
    </row>
    <row r="5557" spans="4:10" x14ac:dyDescent="0.25">
      <c r="D5557"/>
      <c r="E5557" s="4"/>
      <c r="F5557" s="3"/>
      <c r="G5557" s="3"/>
      <c r="H5557" s="3"/>
      <c r="I5557" s="3"/>
      <c r="J5557" s="3"/>
    </row>
    <row r="5558" spans="4:10" x14ac:dyDescent="0.25">
      <c r="D5558"/>
      <c r="E5558" s="4"/>
      <c r="F5558" s="3"/>
      <c r="G5558" s="3"/>
      <c r="H5558" s="3"/>
      <c r="I5558" s="3"/>
      <c r="J5558" s="3"/>
    </row>
    <row r="5559" spans="4:10" x14ac:dyDescent="0.25">
      <c r="D5559"/>
      <c r="E5559" s="4"/>
      <c r="F5559" s="3"/>
      <c r="G5559" s="3"/>
      <c r="H5559" s="3"/>
      <c r="I5559" s="3"/>
      <c r="J5559" s="3"/>
    </row>
    <row r="5560" spans="4:10" x14ac:dyDescent="0.25">
      <c r="D5560"/>
      <c r="E5560" s="4"/>
      <c r="F5560" s="3"/>
      <c r="G5560" s="3"/>
      <c r="H5560" s="3"/>
      <c r="I5560" s="3"/>
      <c r="J5560" s="3"/>
    </row>
    <row r="5561" spans="4:10" x14ac:dyDescent="0.25">
      <c r="D5561"/>
      <c r="E5561" s="4"/>
      <c r="F5561" s="3"/>
      <c r="G5561" s="3"/>
      <c r="H5561" s="3"/>
      <c r="I5561" s="3"/>
      <c r="J5561" s="3"/>
    </row>
    <row r="5562" spans="4:10" x14ac:dyDescent="0.25">
      <c r="D5562"/>
      <c r="E5562" s="4"/>
      <c r="F5562" s="3"/>
      <c r="G5562" s="3"/>
      <c r="H5562" s="3"/>
      <c r="I5562" s="3"/>
      <c r="J5562" s="3"/>
    </row>
    <row r="5563" spans="4:10" x14ac:dyDescent="0.25">
      <c r="D5563"/>
      <c r="E5563" s="4"/>
      <c r="F5563" s="3"/>
      <c r="G5563" s="3"/>
      <c r="H5563" s="3"/>
      <c r="I5563" s="3"/>
      <c r="J5563" s="3"/>
    </row>
    <row r="5564" spans="4:10" x14ac:dyDescent="0.25">
      <c r="D5564"/>
      <c r="E5564" s="4"/>
      <c r="F5564" s="3"/>
      <c r="G5564" s="3"/>
      <c r="H5564" s="3"/>
      <c r="I5564" s="3"/>
      <c r="J5564" s="3"/>
    </row>
    <row r="5565" spans="4:10" x14ac:dyDescent="0.25">
      <c r="D5565"/>
      <c r="E5565" s="4"/>
      <c r="F5565" s="3"/>
      <c r="G5565" s="3"/>
      <c r="H5565" s="3"/>
      <c r="I5565" s="3"/>
      <c r="J5565" s="3"/>
    </row>
    <row r="5566" spans="4:10" x14ac:dyDescent="0.25">
      <c r="D5566"/>
      <c r="E5566" s="4"/>
      <c r="F5566" s="3"/>
      <c r="G5566" s="3"/>
      <c r="H5566" s="3"/>
      <c r="I5566" s="3"/>
      <c r="J5566" s="3"/>
    </row>
    <row r="5567" spans="4:10" x14ac:dyDescent="0.25">
      <c r="D5567"/>
      <c r="E5567" s="4"/>
      <c r="F5567" s="3"/>
      <c r="G5567" s="3"/>
      <c r="H5567" s="3"/>
      <c r="I5567" s="3"/>
      <c r="J5567" s="3"/>
    </row>
    <row r="5568" spans="4:10" x14ac:dyDescent="0.25">
      <c r="D5568"/>
      <c r="E5568" s="4"/>
      <c r="F5568" s="3"/>
      <c r="G5568" s="3"/>
      <c r="H5568" s="3"/>
      <c r="I5568" s="3"/>
      <c r="J5568" s="3"/>
    </row>
    <row r="5569" spans="4:10" x14ac:dyDescent="0.25">
      <c r="D5569"/>
      <c r="E5569" s="4"/>
      <c r="F5569" s="3"/>
      <c r="G5569" s="3"/>
      <c r="H5569" s="3"/>
      <c r="I5569" s="3"/>
      <c r="J5569" s="3"/>
    </row>
    <row r="5570" spans="4:10" x14ac:dyDescent="0.25">
      <c r="D5570"/>
      <c r="E5570" s="4"/>
      <c r="F5570" s="3"/>
      <c r="G5570" s="3"/>
      <c r="H5570" s="3"/>
      <c r="I5570" s="3"/>
      <c r="J5570" s="3"/>
    </row>
    <row r="5571" spans="4:10" x14ac:dyDescent="0.25">
      <c r="D5571"/>
      <c r="E5571" s="4"/>
      <c r="F5571" s="3"/>
      <c r="G5571" s="3"/>
      <c r="H5571" s="3"/>
      <c r="I5571" s="3"/>
      <c r="J5571" s="3"/>
    </row>
    <row r="5572" spans="4:10" x14ac:dyDescent="0.25">
      <c r="D5572"/>
      <c r="E5572" s="4"/>
      <c r="F5572" s="3"/>
      <c r="G5572" s="3"/>
      <c r="H5572" s="3"/>
      <c r="I5572" s="3"/>
      <c r="J5572" s="3"/>
    </row>
    <row r="5573" spans="4:10" x14ac:dyDescent="0.25">
      <c r="D5573"/>
      <c r="E5573" s="4"/>
      <c r="F5573" s="3"/>
      <c r="G5573" s="3"/>
      <c r="H5573" s="3"/>
      <c r="I5573" s="3"/>
      <c r="J5573" s="3"/>
    </row>
    <row r="5574" spans="4:10" x14ac:dyDescent="0.25">
      <c r="D5574"/>
      <c r="E5574" s="4"/>
      <c r="F5574" s="3"/>
      <c r="G5574" s="3"/>
      <c r="H5574" s="3"/>
      <c r="I5574" s="3"/>
      <c r="J5574" s="3"/>
    </row>
    <row r="5575" spans="4:10" x14ac:dyDescent="0.25">
      <c r="D5575"/>
      <c r="E5575" s="4"/>
      <c r="F5575" s="3"/>
      <c r="G5575" s="3"/>
      <c r="H5575" s="3"/>
      <c r="I5575" s="3"/>
      <c r="J5575" s="3"/>
    </row>
    <row r="5576" spans="4:10" x14ac:dyDescent="0.25">
      <c r="D5576"/>
      <c r="E5576" s="4"/>
      <c r="F5576" s="3"/>
      <c r="G5576" s="3"/>
      <c r="H5576" s="3"/>
      <c r="I5576" s="3"/>
      <c r="J5576" s="3"/>
    </row>
    <row r="5577" spans="4:10" x14ac:dyDescent="0.25">
      <c r="D5577"/>
      <c r="E5577" s="4"/>
      <c r="F5577" s="3"/>
      <c r="G5577" s="3"/>
      <c r="H5577" s="3"/>
      <c r="I5577" s="3"/>
      <c r="J5577" s="3"/>
    </row>
    <row r="5578" spans="4:10" x14ac:dyDescent="0.25">
      <c r="D5578"/>
      <c r="E5578" s="4"/>
      <c r="F5578" s="3"/>
      <c r="G5578" s="3"/>
      <c r="H5578" s="3"/>
      <c r="I5578" s="3"/>
      <c r="J5578" s="3"/>
    </row>
    <row r="5579" spans="4:10" x14ac:dyDescent="0.25">
      <c r="D5579"/>
      <c r="E5579" s="4"/>
      <c r="F5579" s="3"/>
      <c r="G5579" s="3"/>
      <c r="H5579" s="3"/>
      <c r="I5579" s="3"/>
      <c r="J5579" s="3"/>
    </row>
    <row r="5580" spans="4:10" x14ac:dyDescent="0.25">
      <c r="D5580"/>
      <c r="E5580" s="4"/>
      <c r="F5580" s="3"/>
      <c r="G5580" s="3"/>
      <c r="H5580" s="3"/>
      <c r="I5580" s="3"/>
      <c r="J5580" s="3"/>
    </row>
    <row r="5581" spans="4:10" x14ac:dyDescent="0.25">
      <c r="D5581"/>
      <c r="E5581" s="4"/>
      <c r="F5581" s="3"/>
      <c r="G5581" s="3"/>
      <c r="H5581" s="3"/>
      <c r="I5581" s="3"/>
      <c r="J5581" s="3"/>
    </row>
    <row r="5582" spans="4:10" x14ac:dyDescent="0.25">
      <c r="D5582"/>
      <c r="E5582" s="4"/>
      <c r="F5582" s="3"/>
      <c r="G5582" s="3"/>
      <c r="H5582" s="3"/>
      <c r="I5582" s="3"/>
      <c r="J5582" s="3"/>
    </row>
    <row r="5583" spans="4:10" x14ac:dyDescent="0.25">
      <c r="D5583"/>
      <c r="E5583" s="4"/>
      <c r="F5583" s="3"/>
      <c r="G5583" s="3"/>
      <c r="H5583" s="3"/>
      <c r="I5583" s="3"/>
      <c r="J5583" s="3"/>
    </row>
    <row r="5584" spans="4:10" x14ac:dyDescent="0.25">
      <c r="D5584"/>
      <c r="E5584" s="4"/>
      <c r="F5584" s="3"/>
      <c r="G5584" s="3"/>
      <c r="H5584" s="3"/>
      <c r="I5584" s="3"/>
      <c r="J5584" s="3"/>
    </row>
    <row r="5585" spans="4:10" x14ac:dyDescent="0.25">
      <c r="D5585"/>
      <c r="E5585" s="4"/>
      <c r="F5585" s="3"/>
      <c r="G5585" s="3"/>
      <c r="H5585" s="3"/>
      <c r="I5585" s="3"/>
      <c r="J5585" s="3"/>
    </row>
    <row r="5586" spans="4:10" x14ac:dyDescent="0.25">
      <c r="D5586"/>
      <c r="E5586" s="4"/>
      <c r="F5586" s="3"/>
      <c r="G5586" s="3"/>
      <c r="H5586" s="3"/>
      <c r="I5586" s="3"/>
      <c r="J5586" s="3"/>
    </row>
    <row r="5587" spans="4:10" x14ac:dyDescent="0.25">
      <c r="D5587"/>
      <c r="E5587" s="4"/>
      <c r="F5587" s="3"/>
      <c r="G5587" s="3"/>
      <c r="H5587" s="3"/>
      <c r="I5587" s="3"/>
      <c r="J5587" s="3"/>
    </row>
    <row r="5588" spans="4:10" x14ac:dyDescent="0.25">
      <c r="D5588"/>
      <c r="E5588" s="4"/>
      <c r="F5588" s="3"/>
      <c r="G5588" s="3"/>
      <c r="H5588" s="3"/>
      <c r="I5588" s="3"/>
      <c r="J5588" s="3"/>
    </row>
    <row r="5589" spans="4:10" x14ac:dyDescent="0.25">
      <c r="D5589"/>
      <c r="E5589" s="4"/>
      <c r="F5589" s="3"/>
      <c r="G5589" s="3"/>
      <c r="H5589" s="3"/>
      <c r="I5589" s="3"/>
      <c r="J5589" s="3"/>
    </row>
    <row r="5590" spans="4:10" x14ac:dyDescent="0.25">
      <c r="D5590"/>
      <c r="E5590" s="4"/>
      <c r="F5590" s="3"/>
      <c r="G5590" s="3"/>
      <c r="H5590" s="3"/>
      <c r="I5590" s="3"/>
      <c r="J5590" s="3"/>
    </row>
    <row r="5591" spans="4:10" x14ac:dyDescent="0.25">
      <c r="D5591"/>
      <c r="E5591" s="4"/>
      <c r="F5591" s="3"/>
      <c r="G5591" s="3"/>
      <c r="H5591" s="3"/>
      <c r="I5591" s="3"/>
      <c r="J5591" s="3"/>
    </row>
    <row r="5592" spans="4:10" x14ac:dyDescent="0.25">
      <c r="D5592"/>
      <c r="E5592" s="4"/>
      <c r="F5592" s="3"/>
      <c r="G5592" s="3"/>
      <c r="H5592" s="3"/>
      <c r="I5592" s="3"/>
      <c r="J5592" s="3"/>
    </row>
    <row r="5593" spans="4:10" x14ac:dyDescent="0.25">
      <c r="D5593"/>
      <c r="E5593" s="4"/>
      <c r="F5593" s="3"/>
      <c r="G5593" s="3"/>
      <c r="H5593" s="3"/>
      <c r="I5593" s="3"/>
      <c r="J5593" s="3"/>
    </row>
    <row r="5594" spans="4:10" x14ac:dyDescent="0.25">
      <c r="D5594"/>
      <c r="E5594" s="4"/>
      <c r="F5594" s="3"/>
      <c r="G5594" s="3"/>
      <c r="H5594" s="3"/>
      <c r="I5594" s="3"/>
      <c r="J5594" s="3"/>
    </row>
    <row r="5595" spans="4:10" x14ac:dyDescent="0.25">
      <c r="D5595"/>
      <c r="E5595" s="4"/>
      <c r="F5595" s="3"/>
      <c r="G5595" s="3"/>
      <c r="H5595" s="3"/>
      <c r="I5595" s="3"/>
      <c r="J5595" s="3"/>
    </row>
    <row r="5596" spans="4:10" x14ac:dyDescent="0.25">
      <c r="D5596"/>
      <c r="E5596" s="4"/>
      <c r="F5596" s="3"/>
      <c r="G5596" s="3"/>
      <c r="H5596" s="3"/>
      <c r="I5596" s="3"/>
      <c r="J5596" s="3"/>
    </row>
    <row r="5597" spans="4:10" x14ac:dyDescent="0.25">
      <c r="D5597"/>
      <c r="E5597" s="4"/>
      <c r="F5597" s="3"/>
      <c r="G5597" s="3"/>
      <c r="H5597" s="3"/>
      <c r="I5597" s="3"/>
      <c r="J5597" s="3"/>
    </row>
    <row r="5598" spans="4:10" x14ac:dyDescent="0.25">
      <c r="D5598"/>
      <c r="E5598" s="4"/>
      <c r="F5598" s="3"/>
      <c r="G5598" s="3"/>
      <c r="H5598" s="3"/>
      <c r="I5598" s="3"/>
      <c r="J5598" s="3"/>
    </row>
    <row r="5599" spans="4:10" x14ac:dyDescent="0.25">
      <c r="D5599"/>
      <c r="E5599" s="4"/>
      <c r="F5599" s="3"/>
      <c r="G5599" s="3"/>
      <c r="H5599" s="3"/>
      <c r="I5599" s="3"/>
      <c r="J5599" s="3"/>
    </row>
    <row r="5600" spans="4:10" x14ac:dyDescent="0.25">
      <c r="D5600"/>
      <c r="E5600" s="4"/>
      <c r="F5600" s="3"/>
      <c r="G5600" s="3"/>
      <c r="H5600" s="3"/>
      <c r="I5600" s="3"/>
      <c r="J5600" s="3"/>
    </row>
    <row r="5601" spans="4:10" x14ac:dyDescent="0.25">
      <c r="D5601"/>
      <c r="E5601" s="4"/>
      <c r="F5601" s="3"/>
      <c r="G5601" s="3"/>
      <c r="H5601" s="3"/>
      <c r="I5601" s="3"/>
      <c r="J5601" s="3"/>
    </row>
    <row r="5602" spans="4:10" x14ac:dyDescent="0.25">
      <c r="D5602"/>
      <c r="E5602" s="4"/>
      <c r="F5602" s="3"/>
      <c r="G5602" s="3"/>
      <c r="H5602" s="3"/>
      <c r="I5602" s="3"/>
      <c r="J5602" s="3"/>
    </row>
    <row r="5603" spans="4:10" x14ac:dyDescent="0.25">
      <c r="D5603"/>
      <c r="E5603" s="4"/>
      <c r="F5603" s="3"/>
      <c r="G5603" s="3"/>
      <c r="H5603" s="3"/>
      <c r="I5603" s="3"/>
      <c r="J5603" s="3"/>
    </row>
    <row r="5604" spans="4:10" x14ac:dyDescent="0.25">
      <c r="D5604"/>
      <c r="E5604" s="4"/>
      <c r="F5604" s="3"/>
      <c r="G5604" s="3"/>
      <c r="H5604" s="3"/>
      <c r="I5604" s="3"/>
      <c r="J5604" s="3"/>
    </row>
    <row r="5605" spans="4:10" x14ac:dyDescent="0.25">
      <c r="D5605"/>
      <c r="E5605" s="4"/>
      <c r="F5605" s="3"/>
      <c r="G5605" s="3"/>
      <c r="H5605" s="3"/>
      <c r="I5605" s="3"/>
      <c r="J5605" s="3"/>
    </row>
    <row r="5606" spans="4:10" x14ac:dyDescent="0.25">
      <c r="D5606"/>
      <c r="E5606" s="4"/>
      <c r="F5606" s="3"/>
      <c r="G5606" s="3"/>
      <c r="H5606" s="3"/>
      <c r="I5606" s="3"/>
      <c r="J5606" s="3"/>
    </row>
    <row r="5607" spans="4:10" x14ac:dyDescent="0.25">
      <c r="D5607"/>
      <c r="E5607" s="4"/>
      <c r="F5607" s="3"/>
      <c r="G5607" s="3"/>
      <c r="H5607" s="3"/>
      <c r="I5607" s="3"/>
      <c r="J5607" s="3"/>
    </row>
    <row r="5608" spans="4:10" x14ac:dyDescent="0.25">
      <c r="D5608"/>
      <c r="E5608" s="4"/>
      <c r="F5608" s="3"/>
      <c r="G5608" s="3"/>
      <c r="H5608" s="3"/>
      <c r="I5608" s="3"/>
      <c r="J5608" s="3"/>
    </row>
    <row r="5609" spans="4:10" x14ac:dyDescent="0.25">
      <c r="D5609"/>
      <c r="E5609" s="4"/>
      <c r="F5609" s="3"/>
      <c r="G5609" s="3"/>
      <c r="H5609" s="3"/>
      <c r="I5609" s="3"/>
      <c r="J5609" s="3"/>
    </row>
    <row r="5610" spans="4:10" x14ac:dyDescent="0.25">
      <c r="D5610"/>
      <c r="E5610" s="4"/>
      <c r="F5610" s="3"/>
      <c r="G5610" s="3"/>
      <c r="H5610" s="3"/>
      <c r="I5610" s="3"/>
      <c r="J5610" s="3"/>
    </row>
    <row r="5611" spans="4:10" x14ac:dyDescent="0.25">
      <c r="D5611"/>
      <c r="E5611" s="4"/>
      <c r="F5611" s="3"/>
      <c r="G5611" s="3"/>
      <c r="H5611" s="3"/>
      <c r="I5611" s="3"/>
      <c r="J5611" s="3"/>
    </row>
    <row r="5612" spans="4:10" x14ac:dyDescent="0.25">
      <c r="D5612"/>
      <c r="E5612" s="4"/>
      <c r="F5612" s="3"/>
      <c r="G5612" s="3"/>
      <c r="H5612" s="3"/>
      <c r="I5612" s="3"/>
      <c r="J5612" s="3"/>
    </row>
    <row r="5613" spans="4:10" x14ac:dyDescent="0.25">
      <c r="D5613"/>
      <c r="E5613" s="4"/>
      <c r="F5613" s="3"/>
      <c r="G5613" s="3"/>
      <c r="H5613" s="3"/>
      <c r="I5613" s="3"/>
      <c r="J5613" s="3"/>
    </row>
    <row r="5614" spans="4:10" x14ac:dyDescent="0.25">
      <c r="D5614"/>
      <c r="E5614" s="4"/>
      <c r="F5614" s="3"/>
      <c r="G5614" s="3"/>
      <c r="H5614" s="3"/>
      <c r="I5614" s="3"/>
      <c r="J5614" s="3"/>
    </row>
    <row r="5615" spans="4:10" x14ac:dyDescent="0.25">
      <c r="D5615"/>
      <c r="E5615" s="4"/>
      <c r="F5615" s="3"/>
      <c r="G5615" s="3"/>
      <c r="H5615" s="3"/>
      <c r="I5615" s="3"/>
      <c r="J5615" s="3"/>
    </row>
    <row r="5616" spans="4:10" x14ac:dyDescent="0.25">
      <c r="D5616"/>
      <c r="E5616" s="4"/>
      <c r="F5616" s="3"/>
      <c r="G5616" s="3"/>
      <c r="H5616" s="3"/>
      <c r="I5616" s="3"/>
      <c r="J5616" s="3"/>
    </row>
    <row r="5617" spans="4:10" x14ac:dyDescent="0.25">
      <c r="D5617"/>
      <c r="E5617" s="4"/>
      <c r="F5617" s="3"/>
      <c r="G5617" s="3"/>
      <c r="H5617" s="3"/>
      <c r="I5617" s="3"/>
      <c r="J5617" s="3"/>
    </row>
    <row r="5618" spans="4:10" x14ac:dyDescent="0.25">
      <c r="D5618"/>
      <c r="E5618" s="4"/>
      <c r="F5618" s="3"/>
      <c r="G5618" s="3"/>
      <c r="H5618" s="3"/>
      <c r="I5618" s="3"/>
      <c r="J5618" s="3"/>
    </row>
    <row r="5619" spans="4:10" x14ac:dyDescent="0.25">
      <c r="D5619"/>
      <c r="E5619" s="4"/>
      <c r="F5619" s="3"/>
      <c r="G5619" s="3"/>
      <c r="H5619" s="3"/>
      <c r="I5619" s="3"/>
      <c r="J5619" s="3"/>
    </row>
    <row r="5620" spans="4:10" x14ac:dyDescent="0.25">
      <c r="D5620"/>
      <c r="E5620" s="4"/>
      <c r="F5620" s="3"/>
      <c r="G5620" s="3"/>
      <c r="H5620" s="3"/>
      <c r="I5620" s="3"/>
      <c r="J5620" s="3"/>
    </row>
    <row r="5621" spans="4:10" x14ac:dyDescent="0.25">
      <c r="D5621"/>
      <c r="E5621" s="4"/>
      <c r="F5621" s="3"/>
      <c r="G5621" s="3"/>
      <c r="H5621" s="3"/>
      <c r="I5621" s="3"/>
      <c r="J5621" s="3"/>
    </row>
    <row r="5622" spans="4:10" x14ac:dyDescent="0.25">
      <c r="D5622"/>
      <c r="E5622" s="4"/>
      <c r="F5622" s="3"/>
      <c r="G5622" s="3"/>
      <c r="H5622" s="3"/>
      <c r="I5622" s="3"/>
      <c r="J5622" s="3"/>
    </row>
    <row r="5623" spans="4:10" x14ac:dyDescent="0.25">
      <c r="D5623"/>
      <c r="E5623" s="4"/>
      <c r="F5623" s="3"/>
      <c r="G5623" s="3"/>
      <c r="H5623" s="3"/>
      <c r="I5623" s="3"/>
      <c r="J5623" s="3"/>
    </row>
    <row r="5624" spans="4:10" x14ac:dyDescent="0.25">
      <c r="D5624"/>
      <c r="E5624" s="4"/>
      <c r="F5624" s="3"/>
      <c r="G5624" s="3"/>
      <c r="H5624" s="3"/>
      <c r="I5624" s="3"/>
      <c r="J5624" s="3"/>
    </row>
    <row r="5625" spans="4:10" x14ac:dyDescent="0.25">
      <c r="D5625"/>
      <c r="E5625" s="4"/>
      <c r="F5625" s="3"/>
      <c r="G5625" s="3"/>
      <c r="H5625" s="3"/>
      <c r="I5625" s="3"/>
      <c r="J5625" s="3"/>
    </row>
    <row r="5626" spans="4:10" x14ac:dyDescent="0.25">
      <c r="D5626"/>
      <c r="E5626" s="4"/>
      <c r="F5626" s="3"/>
      <c r="G5626" s="3"/>
      <c r="H5626" s="3"/>
      <c r="I5626" s="3"/>
      <c r="J5626" s="3"/>
    </row>
    <row r="5627" spans="4:10" x14ac:dyDescent="0.25">
      <c r="D5627"/>
      <c r="E5627" s="4"/>
      <c r="F5627" s="3"/>
      <c r="G5627" s="3"/>
      <c r="H5627" s="3"/>
      <c r="I5627" s="3"/>
      <c r="J5627" s="3"/>
    </row>
    <row r="5628" spans="4:10" x14ac:dyDescent="0.25">
      <c r="D5628"/>
      <c r="E5628" s="4"/>
      <c r="F5628" s="3"/>
      <c r="G5628" s="3"/>
      <c r="H5628" s="3"/>
      <c r="I5628" s="3"/>
      <c r="J5628" s="3"/>
    </row>
    <row r="5629" spans="4:10" x14ac:dyDescent="0.25">
      <c r="D5629"/>
      <c r="E5629" s="4"/>
      <c r="F5629" s="3"/>
      <c r="G5629" s="3"/>
      <c r="H5629" s="3"/>
      <c r="I5629" s="3"/>
      <c r="J5629" s="3"/>
    </row>
    <row r="5630" spans="4:10" x14ac:dyDescent="0.25">
      <c r="D5630"/>
      <c r="E5630" s="4"/>
      <c r="F5630" s="3"/>
      <c r="G5630" s="3"/>
      <c r="H5630" s="3"/>
      <c r="I5630" s="3"/>
      <c r="J5630" s="3"/>
    </row>
    <row r="5631" spans="4:10" x14ac:dyDescent="0.25">
      <c r="D5631"/>
      <c r="E5631" s="4"/>
      <c r="F5631" s="3"/>
      <c r="G5631" s="3"/>
      <c r="H5631" s="3"/>
      <c r="I5631" s="3"/>
      <c r="J5631" s="3"/>
    </row>
    <row r="5632" spans="4:10" x14ac:dyDescent="0.25">
      <c r="D5632"/>
      <c r="E5632" s="4"/>
      <c r="F5632" s="3"/>
      <c r="G5632" s="3"/>
      <c r="H5632" s="3"/>
      <c r="I5632" s="3"/>
      <c r="J5632" s="3"/>
    </row>
    <row r="5633" spans="4:10" x14ac:dyDescent="0.25">
      <c r="D5633"/>
      <c r="E5633" s="4"/>
      <c r="F5633" s="3"/>
      <c r="G5633" s="3"/>
      <c r="H5633" s="3"/>
      <c r="I5633" s="3"/>
      <c r="J5633" s="3"/>
    </row>
    <row r="5634" spans="4:10" x14ac:dyDescent="0.25">
      <c r="D5634"/>
      <c r="E5634" s="4"/>
      <c r="F5634" s="3"/>
      <c r="G5634" s="3"/>
      <c r="H5634" s="3"/>
      <c r="I5634" s="3"/>
      <c r="J5634" s="3"/>
    </row>
    <row r="5635" spans="4:10" x14ac:dyDescent="0.25">
      <c r="D5635"/>
      <c r="E5635" s="4"/>
      <c r="F5635" s="3"/>
      <c r="G5635" s="3"/>
      <c r="H5635" s="3"/>
      <c r="I5635" s="3"/>
      <c r="J5635" s="3"/>
    </row>
    <row r="5636" spans="4:10" x14ac:dyDescent="0.25">
      <c r="D5636"/>
      <c r="E5636" s="4"/>
      <c r="F5636" s="3"/>
      <c r="G5636" s="3"/>
      <c r="H5636" s="3"/>
      <c r="I5636" s="3"/>
      <c r="J5636" s="3"/>
    </row>
    <row r="5637" spans="4:10" x14ac:dyDescent="0.25">
      <c r="D5637"/>
      <c r="E5637" s="4"/>
      <c r="F5637" s="3"/>
      <c r="G5637" s="3"/>
      <c r="H5637" s="3"/>
      <c r="I5637" s="3"/>
      <c r="J5637" s="3"/>
    </row>
    <row r="5638" spans="4:10" x14ac:dyDescent="0.25">
      <c r="D5638"/>
      <c r="E5638" s="4"/>
      <c r="F5638" s="3"/>
      <c r="G5638" s="3"/>
      <c r="H5638" s="3"/>
      <c r="I5638" s="3"/>
      <c r="J5638" s="3"/>
    </row>
    <row r="5639" spans="4:10" x14ac:dyDescent="0.25">
      <c r="D5639"/>
      <c r="E5639" s="4"/>
      <c r="F5639" s="3"/>
      <c r="G5639" s="3"/>
      <c r="H5639" s="3"/>
      <c r="I5639" s="3"/>
      <c r="J5639" s="3"/>
    </row>
    <row r="5640" spans="4:10" x14ac:dyDescent="0.25">
      <c r="D5640"/>
      <c r="E5640" s="4"/>
      <c r="F5640" s="3"/>
      <c r="G5640" s="3"/>
      <c r="H5640" s="3"/>
      <c r="I5640" s="3"/>
      <c r="J5640" s="3"/>
    </row>
    <row r="5641" spans="4:10" x14ac:dyDescent="0.25">
      <c r="D5641"/>
      <c r="E5641" s="4"/>
      <c r="F5641" s="3"/>
      <c r="G5641" s="3"/>
      <c r="H5641" s="3"/>
      <c r="I5641" s="3"/>
      <c r="J5641" s="3"/>
    </row>
    <row r="5642" spans="4:10" x14ac:dyDescent="0.25">
      <c r="D5642"/>
      <c r="E5642" s="4"/>
      <c r="F5642" s="3"/>
      <c r="G5642" s="3"/>
      <c r="H5642" s="3"/>
      <c r="I5642" s="3"/>
      <c r="J5642" s="3"/>
    </row>
    <row r="5643" spans="4:10" x14ac:dyDescent="0.25">
      <c r="D5643"/>
      <c r="E5643" s="4"/>
      <c r="F5643" s="3"/>
      <c r="G5643" s="3"/>
      <c r="H5643" s="3"/>
      <c r="I5643" s="3"/>
      <c r="J5643" s="3"/>
    </row>
    <row r="5644" spans="4:10" x14ac:dyDescent="0.25">
      <c r="D5644"/>
      <c r="E5644" s="4"/>
      <c r="F5644" s="3"/>
      <c r="G5644" s="3"/>
      <c r="H5644" s="3"/>
      <c r="I5644" s="3"/>
      <c r="J5644" s="3"/>
    </row>
    <row r="5645" spans="4:10" x14ac:dyDescent="0.25">
      <c r="D5645"/>
      <c r="E5645" s="4"/>
      <c r="F5645" s="3"/>
      <c r="G5645" s="3"/>
      <c r="H5645" s="3"/>
      <c r="I5645" s="3"/>
      <c r="J5645" s="3"/>
    </row>
    <row r="5646" spans="4:10" x14ac:dyDescent="0.25">
      <c r="D5646"/>
      <c r="E5646" s="4"/>
      <c r="F5646" s="3"/>
      <c r="G5646" s="3"/>
      <c r="H5646" s="3"/>
      <c r="I5646" s="3"/>
      <c r="J5646" s="3"/>
    </row>
    <row r="5647" spans="4:10" x14ac:dyDescent="0.25">
      <c r="D5647"/>
      <c r="E5647" s="4"/>
      <c r="F5647" s="3"/>
      <c r="G5647" s="3"/>
      <c r="H5647" s="3"/>
      <c r="I5647" s="3"/>
      <c r="J5647" s="3"/>
    </row>
    <row r="5648" spans="4:10" x14ac:dyDescent="0.25">
      <c r="D5648"/>
      <c r="E5648" s="4"/>
      <c r="F5648" s="3"/>
      <c r="G5648" s="3"/>
      <c r="H5648" s="3"/>
      <c r="I5648" s="3"/>
      <c r="J5648" s="3"/>
    </row>
    <row r="5649" spans="4:10" x14ac:dyDescent="0.25">
      <c r="D5649"/>
      <c r="E5649" s="4"/>
      <c r="F5649" s="3"/>
      <c r="G5649" s="3"/>
      <c r="H5649" s="3"/>
      <c r="I5649" s="3"/>
      <c r="J5649" s="3"/>
    </row>
    <row r="5650" spans="4:10" x14ac:dyDescent="0.25">
      <c r="D5650"/>
      <c r="E5650" s="4"/>
      <c r="F5650" s="3"/>
      <c r="G5650" s="3"/>
      <c r="H5650" s="3"/>
      <c r="I5650" s="3"/>
      <c r="J5650" s="3"/>
    </row>
    <row r="5651" spans="4:10" x14ac:dyDescent="0.25">
      <c r="D5651"/>
      <c r="E5651" s="4"/>
      <c r="F5651" s="3"/>
      <c r="G5651" s="3"/>
      <c r="H5651" s="3"/>
      <c r="I5651" s="3"/>
      <c r="J5651" s="3"/>
    </row>
    <row r="5652" spans="4:10" x14ac:dyDescent="0.25">
      <c r="D5652"/>
      <c r="E5652" s="4"/>
      <c r="F5652" s="3"/>
      <c r="G5652" s="3"/>
      <c r="H5652" s="3"/>
      <c r="I5652" s="3"/>
      <c r="J5652" s="3"/>
    </row>
    <row r="5653" spans="4:10" x14ac:dyDescent="0.25">
      <c r="D5653"/>
      <c r="E5653" s="4"/>
      <c r="F5653" s="3"/>
      <c r="G5653" s="3"/>
      <c r="H5653" s="3"/>
      <c r="I5653" s="3"/>
      <c r="J5653" s="3"/>
    </row>
    <row r="5654" spans="4:10" x14ac:dyDescent="0.25">
      <c r="D5654"/>
      <c r="E5654" s="4"/>
      <c r="F5654" s="3"/>
      <c r="G5654" s="3"/>
      <c r="H5654" s="3"/>
      <c r="I5654" s="3"/>
      <c r="J5654" s="3"/>
    </row>
    <row r="5655" spans="4:10" x14ac:dyDescent="0.25">
      <c r="D5655"/>
      <c r="E5655" s="4"/>
      <c r="F5655" s="3"/>
      <c r="G5655" s="3"/>
      <c r="H5655" s="3"/>
      <c r="I5655" s="3"/>
      <c r="J5655" s="3"/>
    </row>
    <row r="5656" spans="4:10" x14ac:dyDescent="0.25">
      <c r="D5656"/>
      <c r="E5656" s="4"/>
      <c r="F5656" s="3"/>
      <c r="G5656" s="3"/>
      <c r="H5656" s="3"/>
      <c r="I5656" s="3"/>
      <c r="J5656" s="3"/>
    </row>
    <row r="5657" spans="4:10" x14ac:dyDescent="0.25">
      <c r="D5657"/>
      <c r="E5657" s="4"/>
      <c r="F5657" s="3"/>
      <c r="G5657" s="3"/>
      <c r="H5657" s="3"/>
      <c r="I5657" s="3"/>
      <c r="J5657" s="3"/>
    </row>
    <row r="5658" spans="4:10" x14ac:dyDescent="0.25">
      <c r="D5658"/>
      <c r="E5658" s="4"/>
      <c r="F5658" s="3"/>
      <c r="G5658" s="3"/>
      <c r="H5658" s="3"/>
      <c r="I5658" s="3"/>
      <c r="J5658" s="3"/>
    </row>
    <row r="5659" spans="4:10" x14ac:dyDescent="0.25">
      <c r="D5659"/>
      <c r="E5659" s="4"/>
      <c r="F5659" s="3"/>
      <c r="G5659" s="3"/>
      <c r="H5659" s="3"/>
      <c r="I5659" s="3"/>
      <c r="J5659" s="3"/>
    </row>
    <row r="5660" spans="4:10" x14ac:dyDescent="0.25">
      <c r="D5660"/>
      <c r="E5660" s="4"/>
      <c r="F5660" s="3"/>
      <c r="G5660" s="3"/>
      <c r="H5660" s="3"/>
      <c r="I5660" s="3"/>
      <c r="J5660" s="3"/>
    </row>
    <row r="5661" spans="4:10" x14ac:dyDescent="0.25">
      <c r="D5661"/>
      <c r="E5661" s="4"/>
      <c r="F5661" s="3"/>
      <c r="G5661" s="3"/>
      <c r="H5661" s="3"/>
      <c r="I5661" s="3"/>
      <c r="J5661" s="3"/>
    </row>
    <row r="5662" spans="4:10" x14ac:dyDescent="0.25">
      <c r="D5662"/>
      <c r="E5662" s="4"/>
      <c r="F5662" s="3"/>
      <c r="G5662" s="3"/>
      <c r="H5662" s="3"/>
      <c r="I5662" s="3"/>
      <c r="J5662" s="3"/>
    </row>
    <row r="5663" spans="4:10" x14ac:dyDescent="0.25">
      <c r="D5663"/>
      <c r="E5663" s="4"/>
      <c r="F5663" s="3"/>
      <c r="G5663" s="3"/>
      <c r="H5663" s="3"/>
      <c r="I5663" s="3"/>
      <c r="J5663" s="3"/>
    </row>
    <row r="5664" spans="4:10" x14ac:dyDescent="0.25">
      <c r="D5664"/>
      <c r="E5664" s="4"/>
      <c r="F5664" s="3"/>
      <c r="G5664" s="3"/>
      <c r="H5664" s="3"/>
      <c r="I5664" s="3"/>
      <c r="J5664" s="3"/>
    </row>
    <row r="5665" spans="4:10" x14ac:dyDescent="0.25">
      <c r="D5665"/>
      <c r="E5665" s="4"/>
      <c r="F5665" s="3"/>
      <c r="G5665" s="3"/>
      <c r="H5665" s="3"/>
      <c r="I5665" s="3"/>
      <c r="J5665" s="3"/>
    </row>
    <row r="5666" spans="4:10" x14ac:dyDescent="0.25">
      <c r="D5666"/>
      <c r="E5666" s="4"/>
      <c r="F5666" s="3"/>
      <c r="G5666" s="3"/>
      <c r="H5666" s="3"/>
      <c r="I5666" s="3"/>
      <c r="J5666" s="3"/>
    </row>
    <row r="5667" spans="4:10" x14ac:dyDescent="0.25">
      <c r="D5667"/>
      <c r="E5667" s="4"/>
      <c r="F5667" s="3"/>
      <c r="G5667" s="3"/>
      <c r="H5667" s="3"/>
      <c r="I5667" s="3"/>
      <c r="J5667" s="3"/>
    </row>
    <row r="5668" spans="4:10" x14ac:dyDescent="0.25">
      <c r="D5668"/>
      <c r="E5668" s="4"/>
      <c r="F5668" s="3"/>
      <c r="G5668" s="3"/>
      <c r="H5668" s="3"/>
      <c r="I5668" s="3"/>
      <c r="J5668" s="3"/>
    </row>
    <row r="5669" spans="4:10" x14ac:dyDescent="0.25">
      <c r="D5669"/>
      <c r="E5669" s="4"/>
      <c r="F5669" s="3"/>
      <c r="G5669" s="3"/>
      <c r="H5669" s="3"/>
      <c r="I5669" s="3"/>
      <c r="J5669" s="3"/>
    </row>
    <row r="5670" spans="4:10" x14ac:dyDescent="0.25">
      <c r="D5670"/>
      <c r="E5670" s="4"/>
      <c r="F5670" s="3"/>
      <c r="G5670" s="3"/>
      <c r="H5670" s="3"/>
      <c r="I5670" s="3"/>
      <c r="J5670" s="3"/>
    </row>
    <row r="5671" spans="4:10" x14ac:dyDescent="0.25">
      <c r="D5671"/>
      <c r="E5671" s="4"/>
      <c r="F5671" s="3"/>
      <c r="G5671" s="3"/>
      <c r="H5671" s="3"/>
      <c r="I5671" s="3"/>
      <c r="J5671" s="3"/>
    </row>
    <row r="5672" spans="4:10" x14ac:dyDescent="0.25">
      <c r="D5672"/>
      <c r="E5672" s="4"/>
      <c r="F5672" s="3"/>
      <c r="G5672" s="3"/>
      <c r="H5672" s="3"/>
      <c r="I5672" s="3"/>
      <c r="J5672" s="3"/>
    </row>
    <row r="5673" spans="4:10" x14ac:dyDescent="0.25">
      <c r="D5673"/>
      <c r="E5673" s="4"/>
      <c r="F5673" s="3"/>
      <c r="G5673" s="3"/>
      <c r="H5673" s="3"/>
      <c r="I5673" s="3"/>
      <c r="J5673" s="3"/>
    </row>
    <row r="5674" spans="4:10" x14ac:dyDescent="0.25">
      <c r="D5674"/>
      <c r="E5674" s="4"/>
      <c r="F5674" s="3"/>
      <c r="G5674" s="3"/>
      <c r="H5674" s="3"/>
      <c r="I5674" s="3"/>
      <c r="J5674" s="3"/>
    </row>
    <row r="5675" spans="4:10" x14ac:dyDescent="0.25">
      <c r="D5675"/>
      <c r="E5675" s="4"/>
      <c r="F5675" s="3"/>
      <c r="G5675" s="3"/>
      <c r="H5675" s="3"/>
      <c r="I5675" s="3"/>
      <c r="J5675" s="3"/>
    </row>
    <row r="5676" spans="4:10" x14ac:dyDescent="0.25">
      <c r="D5676"/>
      <c r="E5676" s="4"/>
      <c r="F5676" s="3"/>
      <c r="G5676" s="3"/>
      <c r="H5676" s="3"/>
      <c r="I5676" s="3"/>
      <c r="J5676" s="3"/>
    </row>
    <row r="5677" spans="4:10" x14ac:dyDescent="0.25">
      <c r="D5677"/>
      <c r="E5677" s="4"/>
      <c r="F5677" s="3"/>
      <c r="G5677" s="3"/>
      <c r="H5677" s="3"/>
      <c r="I5677" s="3"/>
      <c r="J5677" s="3"/>
    </row>
    <row r="5678" spans="4:10" x14ac:dyDescent="0.25">
      <c r="D5678"/>
      <c r="E5678" s="4"/>
      <c r="F5678" s="3"/>
      <c r="G5678" s="3"/>
      <c r="H5678" s="3"/>
      <c r="I5678" s="3"/>
      <c r="J5678" s="3"/>
    </row>
    <row r="5679" spans="4:10" x14ac:dyDescent="0.25">
      <c r="D5679"/>
      <c r="E5679" s="4"/>
      <c r="F5679" s="3"/>
      <c r="G5679" s="3"/>
      <c r="H5679" s="3"/>
      <c r="I5679" s="3"/>
      <c r="J5679" s="3"/>
    </row>
    <row r="5680" spans="4:10" x14ac:dyDescent="0.25">
      <c r="D5680"/>
      <c r="E5680" s="4"/>
      <c r="F5680" s="3"/>
      <c r="G5680" s="3"/>
      <c r="H5680" s="3"/>
      <c r="I5680" s="3"/>
      <c r="J5680" s="3"/>
    </row>
    <row r="5681" spans="4:10" x14ac:dyDescent="0.25">
      <c r="D5681"/>
      <c r="E5681" s="4"/>
      <c r="F5681" s="3"/>
      <c r="G5681" s="3"/>
      <c r="H5681" s="3"/>
      <c r="I5681" s="3"/>
      <c r="J5681" s="3"/>
    </row>
    <row r="5682" spans="4:10" x14ac:dyDescent="0.25">
      <c r="D5682"/>
      <c r="E5682" s="4"/>
      <c r="F5682" s="3"/>
      <c r="G5682" s="3"/>
      <c r="H5682" s="3"/>
      <c r="I5682" s="3"/>
      <c r="J5682" s="3"/>
    </row>
    <row r="5683" spans="4:10" x14ac:dyDescent="0.25">
      <c r="D5683"/>
      <c r="E5683" s="4"/>
      <c r="F5683" s="3"/>
      <c r="G5683" s="3"/>
      <c r="H5683" s="3"/>
      <c r="I5683" s="3"/>
      <c r="J5683" s="3"/>
    </row>
    <row r="5684" spans="4:10" x14ac:dyDescent="0.25">
      <c r="D5684"/>
      <c r="E5684" s="4"/>
      <c r="F5684" s="3"/>
      <c r="G5684" s="3"/>
      <c r="H5684" s="3"/>
      <c r="I5684" s="3"/>
      <c r="J5684" s="3"/>
    </row>
    <row r="5685" spans="4:10" x14ac:dyDescent="0.25">
      <c r="D5685"/>
      <c r="E5685" s="4"/>
      <c r="F5685" s="3"/>
      <c r="G5685" s="3"/>
      <c r="H5685" s="3"/>
      <c r="I5685" s="3"/>
      <c r="J5685" s="3"/>
    </row>
    <row r="5686" spans="4:10" x14ac:dyDescent="0.25">
      <c r="D5686"/>
      <c r="E5686" s="4"/>
      <c r="F5686" s="3"/>
      <c r="G5686" s="3"/>
      <c r="H5686" s="3"/>
      <c r="I5686" s="3"/>
      <c r="J5686" s="3"/>
    </row>
    <row r="5687" spans="4:10" x14ac:dyDescent="0.25">
      <c r="D5687"/>
      <c r="E5687" s="4"/>
      <c r="F5687" s="3"/>
      <c r="G5687" s="3"/>
      <c r="H5687" s="3"/>
      <c r="I5687" s="3"/>
      <c r="J5687" s="3"/>
    </row>
    <row r="5688" spans="4:10" x14ac:dyDescent="0.25">
      <c r="D5688"/>
      <c r="E5688" s="4"/>
    </row>
    <row r="5689" spans="4:10" x14ac:dyDescent="0.25">
      <c r="D5689"/>
      <c r="E5689" s="4"/>
    </row>
    <row r="5690" spans="4:10" x14ac:dyDescent="0.25">
      <c r="D5690"/>
      <c r="E5690" s="4"/>
    </row>
    <row r="5691" spans="4:10" x14ac:dyDescent="0.25">
      <c r="D5691"/>
      <c r="E5691" s="4"/>
    </row>
    <row r="5692" spans="4:10" x14ac:dyDescent="0.25">
      <c r="D5692"/>
      <c r="E5692" s="4"/>
    </row>
    <row r="5693" spans="4:10" x14ac:dyDescent="0.25">
      <c r="D5693"/>
      <c r="E5693" s="4"/>
      <c r="F5693" s="3"/>
      <c r="G5693" s="3"/>
      <c r="H5693" s="3"/>
      <c r="I5693" s="3"/>
      <c r="J5693" s="3"/>
    </row>
    <row r="5694" spans="4:10" x14ac:dyDescent="0.25">
      <c r="D5694"/>
      <c r="E5694" s="4"/>
      <c r="F5694" s="3"/>
      <c r="G5694" s="3"/>
      <c r="H5694" s="3"/>
      <c r="I5694" s="3"/>
      <c r="J5694" s="3"/>
    </row>
    <row r="5695" spans="4:10" x14ac:dyDescent="0.25">
      <c r="D5695"/>
      <c r="E5695" s="4"/>
      <c r="F5695" s="3"/>
      <c r="G5695" s="3"/>
      <c r="H5695" s="3"/>
      <c r="I5695" s="3"/>
      <c r="J5695" s="3"/>
    </row>
    <row r="5696" spans="4:10" x14ac:dyDescent="0.25">
      <c r="D5696"/>
      <c r="E5696" s="4"/>
      <c r="F5696" s="3"/>
      <c r="G5696" s="3"/>
      <c r="H5696" s="3"/>
      <c r="I5696" s="3"/>
      <c r="J5696" s="3"/>
    </row>
    <row r="5697" spans="4:10" x14ac:dyDescent="0.25">
      <c r="D5697"/>
      <c r="E5697" s="4"/>
      <c r="F5697" s="3"/>
      <c r="G5697" s="3"/>
      <c r="H5697" s="3"/>
      <c r="I5697" s="3"/>
      <c r="J5697" s="3"/>
    </row>
    <row r="5698" spans="4:10" x14ac:dyDescent="0.25">
      <c r="D5698"/>
      <c r="E5698" s="4"/>
      <c r="F5698" s="3"/>
      <c r="G5698" s="3"/>
      <c r="H5698" s="3"/>
      <c r="I5698" s="3"/>
      <c r="J5698" s="3"/>
    </row>
    <row r="5699" spans="4:10" x14ac:dyDescent="0.25">
      <c r="D5699"/>
      <c r="E5699" s="4"/>
      <c r="F5699" s="3"/>
      <c r="G5699" s="3"/>
      <c r="H5699" s="3"/>
      <c r="I5699" s="3"/>
      <c r="J5699" s="3"/>
    </row>
    <row r="5700" spans="4:10" x14ac:dyDescent="0.25">
      <c r="D5700"/>
      <c r="E5700" s="4"/>
      <c r="F5700" s="3"/>
      <c r="G5700" s="3"/>
      <c r="H5700" s="3"/>
      <c r="I5700" s="3"/>
      <c r="J5700" s="3"/>
    </row>
    <row r="5701" spans="4:10" x14ac:dyDescent="0.25">
      <c r="D5701"/>
      <c r="E5701" s="4"/>
      <c r="F5701" s="3"/>
      <c r="G5701" s="3"/>
      <c r="H5701" s="3"/>
      <c r="I5701" s="3"/>
      <c r="J5701" s="3"/>
    </row>
    <row r="5702" spans="4:10" x14ac:dyDescent="0.25">
      <c r="D5702"/>
      <c r="E5702" s="4"/>
      <c r="F5702" s="3"/>
      <c r="G5702" s="3"/>
      <c r="H5702" s="3"/>
      <c r="I5702" s="3"/>
      <c r="J5702" s="3"/>
    </row>
    <row r="5703" spans="4:10" x14ac:dyDescent="0.25">
      <c r="D5703"/>
      <c r="E5703" s="4"/>
      <c r="F5703" s="3"/>
      <c r="G5703" s="3"/>
      <c r="H5703" s="3"/>
      <c r="I5703" s="3"/>
      <c r="J5703" s="3"/>
    </row>
    <row r="5704" spans="4:10" x14ac:dyDescent="0.25">
      <c r="D5704"/>
      <c r="E5704" s="4"/>
      <c r="F5704" s="3"/>
      <c r="G5704" s="3"/>
      <c r="H5704" s="3"/>
      <c r="I5704" s="3"/>
      <c r="J5704" s="3"/>
    </row>
    <row r="5705" spans="4:10" x14ac:dyDescent="0.25">
      <c r="D5705"/>
      <c r="E5705" s="4"/>
      <c r="F5705" s="3"/>
      <c r="G5705" s="3"/>
      <c r="H5705" s="3"/>
      <c r="I5705" s="3"/>
      <c r="J5705" s="3"/>
    </row>
    <row r="5706" spans="4:10" x14ac:dyDescent="0.25">
      <c r="D5706"/>
      <c r="E5706" s="4"/>
      <c r="F5706" s="3"/>
      <c r="G5706" s="3"/>
      <c r="H5706" s="3"/>
      <c r="I5706" s="3"/>
      <c r="J5706" s="3"/>
    </row>
    <row r="5707" spans="4:10" x14ac:dyDescent="0.25">
      <c r="D5707"/>
      <c r="E5707" s="4"/>
      <c r="F5707" s="3"/>
      <c r="G5707" s="3"/>
      <c r="H5707" s="3"/>
      <c r="I5707" s="3"/>
      <c r="J5707" s="3"/>
    </row>
    <row r="5708" spans="4:10" x14ac:dyDescent="0.25">
      <c r="D5708"/>
      <c r="E5708" s="4"/>
      <c r="F5708" s="3"/>
      <c r="G5708" s="3"/>
      <c r="H5708" s="3"/>
      <c r="I5708" s="3"/>
      <c r="J5708" s="3"/>
    </row>
    <row r="5709" spans="4:10" x14ac:dyDescent="0.25">
      <c r="D5709"/>
      <c r="E5709" s="4"/>
      <c r="F5709" s="3"/>
      <c r="G5709" s="3"/>
      <c r="H5709" s="3"/>
      <c r="I5709" s="3"/>
      <c r="J5709" s="3"/>
    </row>
    <row r="5710" spans="4:10" x14ac:dyDescent="0.25">
      <c r="D5710"/>
      <c r="E5710" s="4"/>
      <c r="F5710" s="3"/>
      <c r="G5710" s="3"/>
      <c r="H5710" s="3"/>
      <c r="I5710" s="3"/>
      <c r="J5710" s="3"/>
    </row>
    <row r="5711" spans="4:10" x14ac:dyDescent="0.25">
      <c r="D5711"/>
      <c r="E5711" s="4"/>
      <c r="F5711" s="3"/>
      <c r="G5711" s="3"/>
      <c r="H5711" s="3"/>
      <c r="I5711" s="3"/>
      <c r="J5711" s="3"/>
    </row>
    <row r="5712" spans="4:10" x14ac:dyDescent="0.25">
      <c r="D5712"/>
      <c r="E5712" s="4"/>
      <c r="F5712" s="3"/>
      <c r="G5712" s="3"/>
      <c r="H5712" s="3"/>
      <c r="I5712" s="3"/>
      <c r="J5712" s="3"/>
    </row>
    <row r="5713" spans="4:10" x14ac:dyDescent="0.25">
      <c r="D5713"/>
      <c r="E5713" s="4"/>
      <c r="F5713" s="3"/>
      <c r="G5713" s="3"/>
      <c r="H5713" s="3"/>
      <c r="I5713" s="3"/>
      <c r="J5713" s="3"/>
    </row>
    <row r="5714" spans="4:10" x14ac:dyDescent="0.25">
      <c r="D5714"/>
      <c r="E5714" s="4"/>
      <c r="F5714" s="3"/>
      <c r="G5714" s="3"/>
      <c r="H5714" s="3"/>
      <c r="I5714" s="3"/>
      <c r="J5714" s="3"/>
    </row>
    <row r="5715" spans="4:10" x14ac:dyDescent="0.25">
      <c r="D5715"/>
      <c r="E5715" s="4"/>
      <c r="F5715" s="3"/>
      <c r="G5715" s="3"/>
      <c r="H5715" s="3"/>
      <c r="I5715" s="3"/>
      <c r="J5715" s="3"/>
    </row>
    <row r="5716" spans="4:10" x14ac:dyDescent="0.25">
      <c r="D5716"/>
      <c r="E5716" s="4"/>
      <c r="F5716" s="3"/>
      <c r="G5716" s="3"/>
      <c r="H5716" s="3"/>
      <c r="I5716" s="3"/>
      <c r="J5716" s="3"/>
    </row>
    <row r="5717" spans="4:10" x14ac:dyDescent="0.25">
      <c r="D5717"/>
      <c r="E5717" s="4"/>
      <c r="F5717" s="3"/>
      <c r="G5717" s="3"/>
      <c r="H5717" s="3"/>
      <c r="I5717" s="3"/>
      <c r="J5717" s="3"/>
    </row>
    <row r="5718" spans="4:10" x14ac:dyDescent="0.25">
      <c r="D5718"/>
      <c r="E5718" s="4"/>
      <c r="F5718" s="3"/>
      <c r="G5718" s="3"/>
      <c r="H5718" s="3"/>
      <c r="I5718" s="3"/>
      <c r="J5718" s="3"/>
    </row>
    <row r="5719" spans="4:10" x14ac:dyDescent="0.25">
      <c r="D5719"/>
      <c r="E5719" s="4"/>
      <c r="F5719" s="3"/>
      <c r="G5719" s="3"/>
      <c r="H5719" s="3"/>
      <c r="I5719" s="3"/>
      <c r="J5719" s="3"/>
    </row>
    <row r="5720" spans="4:10" x14ac:dyDescent="0.25">
      <c r="D5720"/>
      <c r="E5720" s="4"/>
      <c r="F5720" s="3"/>
      <c r="G5720" s="3"/>
      <c r="H5720" s="3"/>
      <c r="I5720" s="3"/>
      <c r="J5720" s="3"/>
    </row>
    <row r="5721" spans="4:10" x14ac:dyDescent="0.25">
      <c r="D5721"/>
      <c r="E5721" s="4"/>
      <c r="F5721" s="3"/>
      <c r="G5721" s="3"/>
      <c r="H5721" s="3"/>
      <c r="I5721" s="3"/>
      <c r="J5721" s="3"/>
    </row>
    <row r="5722" spans="4:10" x14ac:dyDescent="0.25">
      <c r="D5722"/>
      <c r="E5722" s="4"/>
      <c r="F5722" s="3"/>
      <c r="G5722" s="3"/>
      <c r="H5722" s="3"/>
      <c r="I5722" s="3"/>
      <c r="J5722" s="3"/>
    </row>
    <row r="5723" spans="4:10" x14ac:dyDescent="0.25">
      <c r="D5723"/>
      <c r="E5723" s="4"/>
      <c r="F5723" s="3"/>
      <c r="G5723" s="3"/>
      <c r="H5723" s="3"/>
      <c r="I5723" s="3"/>
      <c r="J5723" s="3"/>
    </row>
    <row r="5724" spans="4:10" x14ac:dyDescent="0.25">
      <c r="D5724"/>
      <c r="E5724" s="4"/>
      <c r="F5724" s="3"/>
      <c r="G5724" s="3"/>
      <c r="H5724" s="3"/>
      <c r="I5724" s="3"/>
      <c r="J5724" s="3"/>
    </row>
    <row r="5725" spans="4:10" x14ac:dyDescent="0.25">
      <c r="D5725"/>
      <c r="E5725" s="4"/>
      <c r="F5725" s="3"/>
      <c r="G5725" s="3"/>
      <c r="H5725" s="3"/>
      <c r="I5725" s="3"/>
      <c r="J5725" s="3"/>
    </row>
    <row r="5726" spans="4:10" x14ac:dyDescent="0.25">
      <c r="D5726"/>
      <c r="E5726" s="4"/>
      <c r="F5726" s="3"/>
      <c r="G5726" s="3"/>
      <c r="H5726" s="3"/>
      <c r="I5726" s="3"/>
      <c r="J5726" s="3"/>
    </row>
    <row r="5727" spans="4:10" x14ac:dyDescent="0.25">
      <c r="D5727"/>
      <c r="E5727" s="4"/>
      <c r="F5727" s="3"/>
      <c r="G5727" s="3"/>
      <c r="H5727" s="3"/>
      <c r="I5727" s="3"/>
      <c r="J5727" s="3"/>
    </row>
    <row r="5728" spans="4:10" x14ac:dyDescent="0.25">
      <c r="D5728"/>
      <c r="E5728" s="4"/>
      <c r="F5728" s="3"/>
      <c r="G5728" s="3"/>
      <c r="H5728" s="3"/>
      <c r="I5728" s="3"/>
      <c r="J5728" s="3"/>
    </row>
    <row r="5729" spans="4:10" x14ac:dyDescent="0.25">
      <c r="D5729"/>
      <c r="E5729" s="4"/>
      <c r="F5729" s="3"/>
      <c r="G5729" s="3"/>
      <c r="H5729" s="3"/>
      <c r="I5729" s="3"/>
      <c r="J5729" s="3"/>
    </row>
    <row r="5730" spans="4:10" x14ac:dyDescent="0.25">
      <c r="D5730"/>
      <c r="E5730" s="4"/>
      <c r="F5730" s="3"/>
      <c r="G5730" s="3"/>
      <c r="H5730" s="3"/>
      <c r="I5730" s="3"/>
      <c r="J5730" s="3"/>
    </row>
    <row r="5731" spans="4:10" x14ac:dyDescent="0.25">
      <c r="D5731"/>
      <c r="E5731" s="4"/>
      <c r="F5731" s="3"/>
      <c r="G5731" s="3"/>
      <c r="H5731" s="3"/>
      <c r="I5731" s="3"/>
      <c r="J5731" s="3"/>
    </row>
    <row r="5732" spans="4:10" x14ac:dyDescent="0.25">
      <c r="D5732"/>
      <c r="E5732" s="4"/>
      <c r="F5732" s="3"/>
      <c r="G5732" s="3"/>
      <c r="H5732" s="3"/>
      <c r="I5732" s="3"/>
      <c r="J5732" s="3"/>
    </row>
    <row r="5733" spans="4:10" x14ac:dyDescent="0.25">
      <c r="D5733"/>
      <c r="E5733" s="4"/>
      <c r="F5733" s="3"/>
      <c r="G5733" s="3"/>
      <c r="H5733" s="3"/>
      <c r="I5733" s="3"/>
      <c r="J5733" s="3"/>
    </row>
    <row r="5734" spans="4:10" x14ac:dyDescent="0.25">
      <c r="D5734"/>
      <c r="E5734" s="4"/>
      <c r="F5734" s="3"/>
      <c r="G5734" s="3"/>
      <c r="H5734" s="3"/>
      <c r="I5734" s="3"/>
      <c r="J5734" s="3"/>
    </row>
    <row r="5735" spans="4:10" x14ac:dyDescent="0.25">
      <c r="D5735"/>
      <c r="E5735" s="4"/>
      <c r="F5735" s="3"/>
      <c r="G5735" s="3"/>
      <c r="H5735" s="3"/>
      <c r="I5735" s="3"/>
      <c r="J5735" s="3"/>
    </row>
    <row r="5736" spans="4:10" x14ac:dyDescent="0.25">
      <c r="D5736"/>
      <c r="E5736" s="4"/>
      <c r="F5736" s="3"/>
      <c r="G5736" s="3"/>
      <c r="H5736" s="3"/>
      <c r="I5736" s="3"/>
      <c r="J5736" s="3"/>
    </row>
    <row r="5737" spans="4:10" x14ac:dyDescent="0.25">
      <c r="D5737"/>
      <c r="E5737" s="4"/>
      <c r="F5737" s="3"/>
      <c r="G5737" s="3"/>
      <c r="H5737" s="3"/>
      <c r="I5737" s="3"/>
      <c r="J5737" s="3"/>
    </row>
    <row r="5738" spans="4:10" x14ac:dyDescent="0.25">
      <c r="D5738"/>
      <c r="E5738" s="4"/>
      <c r="F5738" s="3"/>
      <c r="G5738" s="3"/>
      <c r="H5738" s="3"/>
      <c r="I5738" s="3"/>
      <c r="J5738" s="3"/>
    </row>
    <row r="5739" spans="4:10" x14ac:dyDescent="0.25">
      <c r="D5739"/>
      <c r="E5739" s="4"/>
      <c r="F5739" s="3"/>
      <c r="G5739" s="3"/>
      <c r="H5739" s="3"/>
      <c r="I5739" s="3"/>
      <c r="J5739" s="3"/>
    </row>
    <row r="5740" spans="4:10" x14ac:dyDescent="0.25">
      <c r="D5740"/>
      <c r="E5740" s="4"/>
      <c r="F5740" s="3"/>
      <c r="G5740" s="3"/>
      <c r="H5740" s="3"/>
      <c r="I5740" s="3"/>
      <c r="J5740" s="3"/>
    </row>
    <row r="5741" spans="4:10" x14ac:dyDescent="0.25">
      <c r="D5741"/>
      <c r="E5741" s="4"/>
      <c r="F5741" s="3"/>
      <c r="G5741" s="3"/>
      <c r="H5741" s="3"/>
      <c r="I5741" s="3"/>
      <c r="J5741" s="3"/>
    </row>
    <row r="5742" spans="4:10" x14ac:dyDescent="0.25">
      <c r="D5742"/>
      <c r="E5742" s="4"/>
      <c r="F5742" s="3"/>
      <c r="G5742" s="3"/>
      <c r="H5742" s="3"/>
      <c r="I5742" s="3"/>
      <c r="J5742" s="3"/>
    </row>
    <row r="5743" spans="4:10" x14ac:dyDescent="0.25">
      <c r="D5743"/>
      <c r="E5743" s="4"/>
      <c r="F5743" s="3"/>
      <c r="G5743" s="3"/>
      <c r="H5743" s="3"/>
      <c r="I5743" s="3"/>
      <c r="J5743" s="3"/>
    </row>
    <row r="5744" spans="4:10" x14ac:dyDescent="0.25">
      <c r="D5744"/>
      <c r="E5744" s="4"/>
      <c r="F5744" s="3"/>
      <c r="G5744" s="3"/>
      <c r="H5744" s="3"/>
      <c r="I5744" s="3"/>
      <c r="J5744" s="3"/>
    </row>
    <row r="5745" spans="4:10" x14ac:dyDescent="0.25">
      <c r="D5745"/>
      <c r="E5745" s="4"/>
      <c r="F5745" s="3"/>
      <c r="G5745" s="3"/>
      <c r="H5745" s="3"/>
      <c r="I5745" s="3"/>
      <c r="J5745" s="3"/>
    </row>
    <row r="5746" spans="4:10" x14ac:dyDescent="0.25">
      <c r="D5746"/>
      <c r="E5746" s="4"/>
      <c r="F5746" s="3"/>
      <c r="G5746" s="3"/>
      <c r="H5746" s="3"/>
      <c r="I5746" s="3"/>
      <c r="J5746" s="3"/>
    </row>
    <row r="5747" spans="4:10" x14ac:dyDescent="0.25">
      <c r="D5747"/>
      <c r="E5747" s="4"/>
      <c r="F5747" s="3"/>
      <c r="G5747" s="3"/>
      <c r="H5747" s="3"/>
      <c r="I5747" s="3"/>
      <c r="J5747" s="3"/>
    </row>
    <row r="5748" spans="4:10" x14ac:dyDescent="0.25">
      <c r="D5748"/>
      <c r="E5748" s="4"/>
      <c r="F5748" s="3"/>
      <c r="G5748" s="3"/>
      <c r="H5748" s="3"/>
      <c r="I5748" s="3"/>
      <c r="J5748" s="3"/>
    </row>
    <row r="5749" spans="4:10" x14ac:dyDescent="0.25">
      <c r="D5749"/>
      <c r="E5749" s="4"/>
      <c r="F5749" s="3"/>
      <c r="G5749" s="3"/>
      <c r="H5749" s="3"/>
      <c r="I5749" s="3"/>
      <c r="J5749" s="3"/>
    </row>
    <row r="5750" spans="4:10" x14ac:dyDescent="0.25">
      <c r="D5750"/>
      <c r="E5750" s="4"/>
      <c r="F5750" s="3"/>
      <c r="G5750" s="3"/>
      <c r="H5750" s="3"/>
      <c r="I5750" s="3"/>
      <c r="J5750" s="3"/>
    </row>
    <row r="5751" spans="4:10" x14ac:dyDescent="0.25">
      <c r="D5751"/>
      <c r="E5751" s="4"/>
      <c r="F5751" s="3"/>
      <c r="G5751" s="3"/>
      <c r="H5751" s="3"/>
      <c r="I5751" s="3"/>
      <c r="J5751" s="3"/>
    </row>
    <row r="5752" spans="4:10" x14ac:dyDescent="0.25">
      <c r="D5752"/>
      <c r="E5752" s="4"/>
      <c r="F5752" s="3"/>
      <c r="G5752" s="3"/>
      <c r="H5752" s="3"/>
      <c r="I5752" s="3"/>
      <c r="J5752" s="3"/>
    </row>
    <row r="5753" spans="4:10" x14ac:dyDescent="0.25">
      <c r="D5753"/>
      <c r="E5753" s="4"/>
      <c r="F5753" s="3"/>
      <c r="G5753" s="3"/>
      <c r="H5753" s="3"/>
      <c r="I5753" s="3"/>
      <c r="J5753" s="3"/>
    </row>
    <row r="5754" spans="4:10" x14ac:dyDescent="0.25">
      <c r="D5754"/>
      <c r="E5754" s="4"/>
      <c r="F5754" s="3"/>
      <c r="G5754" s="3"/>
      <c r="H5754" s="3"/>
      <c r="I5754" s="3"/>
      <c r="J5754" s="3"/>
    </row>
    <row r="5755" spans="4:10" x14ac:dyDescent="0.25">
      <c r="D5755"/>
      <c r="E5755" s="4"/>
      <c r="F5755" s="3"/>
      <c r="G5755" s="3"/>
      <c r="H5755" s="3"/>
      <c r="I5755" s="3"/>
      <c r="J5755" s="3"/>
    </row>
    <row r="5756" spans="4:10" x14ac:dyDescent="0.25">
      <c r="D5756"/>
      <c r="E5756" s="4"/>
      <c r="F5756" s="3"/>
      <c r="G5756" s="3"/>
      <c r="H5756" s="3"/>
      <c r="I5756" s="3"/>
      <c r="J5756" s="3"/>
    </row>
    <row r="5757" spans="4:10" x14ac:dyDescent="0.25">
      <c r="D5757"/>
      <c r="E5757" s="4"/>
      <c r="F5757" s="3"/>
      <c r="G5757" s="3"/>
      <c r="H5757" s="3"/>
      <c r="I5757" s="3"/>
      <c r="J5757" s="3"/>
    </row>
    <row r="5758" spans="4:10" x14ac:dyDescent="0.25">
      <c r="D5758"/>
      <c r="E5758" s="4"/>
      <c r="F5758" s="3"/>
      <c r="G5758" s="3"/>
      <c r="H5758" s="3"/>
      <c r="I5758" s="3"/>
      <c r="J5758" s="3"/>
    </row>
    <row r="5759" spans="4:10" x14ac:dyDescent="0.25">
      <c r="D5759"/>
      <c r="E5759" s="4"/>
      <c r="F5759" s="3"/>
      <c r="G5759" s="3"/>
      <c r="H5759" s="3"/>
      <c r="I5759" s="3"/>
      <c r="J5759" s="3"/>
    </row>
    <row r="5760" spans="4:10" x14ac:dyDescent="0.25">
      <c r="D5760"/>
      <c r="E5760" s="4"/>
      <c r="F5760" s="3"/>
      <c r="G5760" s="3"/>
      <c r="H5760" s="3"/>
      <c r="I5760" s="3"/>
      <c r="J5760" s="3"/>
    </row>
    <row r="5761" spans="4:10" x14ac:dyDescent="0.25">
      <c r="D5761"/>
      <c r="E5761" s="4"/>
      <c r="F5761" s="3"/>
      <c r="G5761" s="3"/>
      <c r="H5761" s="3"/>
      <c r="I5761" s="3"/>
      <c r="J5761" s="3"/>
    </row>
    <row r="5762" spans="4:10" x14ac:dyDescent="0.25">
      <c r="D5762"/>
      <c r="E5762" s="4"/>
      <c r="F5762" s="3"/>
      <c r="G5762" s="3"/>
      <c r="H5762" s="3"/>
      <c r="I5762" s="3"/>
      <c r="J5762" s="3"/>
    </row>
    <row r="5763" spans="4:10" x14ac:dyDescent="0.25">
      <c r="D5763"/>
      <c r="E5763" s="4"/>
      <c r="F5763" s="3"/>
      <c r="G5763" s="3"/>
      <c r="H5763" s="3"/>
      <c r="I5763" s="3"/>
      <c r="J5763" s="3"/>
    </row>
    <row r="5764" spans="4:10" x14ac:dyDescent="0.25">
      <c r="D5764"/>
      <c r="E5764" s="4"/>
      <c r="F5764" s="3"/>
      <c r="G5764" s="3"/>
      <c r="H5764" s="3"/>
      <c r="I5764" s="3"/>
      <c r="J5764" s="3"/>
    </row>
    <row r="5765" spans="4:10" x14ac:dyDescent="0.25">
      <c r="D5765"/>
      <c r="E5765" s="4"/>
      <c r="F5765" s="3"/>
      <c r="G5765" s="3"/>
      <c r="H5765" s="3"/>
      <c r="I5765" s="3"/>
      <c r="J5765" s="3"/>
    </row>
    <row r="5766" spans="4:10" x14ac:dyDescent="0.25">
      <c r="D5766"/>
      <c r="E5766" s="4"/>
      <c r="F5766" s="3"/>
      <c r="G5766" s="3"/>
      <c r="H5766" s="3"/>
      <c r="I5766" s="3"/>
      <c r="J5766" s="3"/>
    </row>
    <row r="5767" spans="4:10" x14ac:dyDescent="0.25">
      <c r="D5767"/>
      <c r="E5767" s="4"/>
      <c r="F5767" s="3"/>
      <c r="G5767" s="3"/>
      <c r="H5767" s="3"/>
      <c r="I5767" s="3"/>
      <c r="J5767" s="3"/>
    </row>
    <row r="5768" spans="4:10" x14ac:dyDescent="0.25">
      <c r="D5768"/>
      <c r="E5768" s="4"/>
      <c r="F5768" s="3"/>
      <c r="G5768" s="3"/>
      <c r="H5768" s="3"/>
      <c r="I5768" s="3"/>
      <c r="J5768" s="3"/>
    </row>
    <row r="5769" spans="4:10" x14ac:dyDescent="0.25">
      <c r="D5769"/>
      <c r="E5769" s="4"/>
      <c r="F5769" s="3"/>
      <c r="G5769" s="3"/>
      <c r="H5769" s="3"/>
      <c r="I5769" s="3"/>
      <c r="J5769" s="3"/>
    </row>
    <row r="5770" spans="4:10" x14ac:dyDescent="0.25">
      <c r="D5770"/>
      <c r="E5770" s="4"/>
      <c r="F5770" s="3"/>
      <c r="G5770" s="3"/>
      <c r="H5770" s="3"/>
      <c r="I5770" s="3"/>
      <c r="J5770" s="3"/>
    </row>
    <row r="5771" spans="4:10" x14ac:dyDescent="0.25">
      <c r="D5771"/>
      <c r="E5771" s="4"/>
      <c r="F5771" s="3"/>
      <c r="G5771" s="3"/>
      <c r="H5771" s="3"/>
      <c r="I5771" s="3"/>
      <c r="J5771" s="3"/>
    </row>
    <row r="5772" spans="4:10" x14ac:dyDescent="0.25">
      <c r="D5772"/>
      <c r="E5772" s="4"/>
      <c r="F5772" s="3"/>
      <c r="G5772" s="3"/>
      <c r="H5772" s="3"/>
      <c r="I5772" s="3"/>
      <c r="J5772" s="3"/>
    </row>
    <row r="5773" spans="4:10" x14ac:dyDescent="0.25">
      <c r="D5773"/>
      <c r="E5773" s="4"/>
      <c r="F5773" s="3"/>
      <c r="G5773" s="3"/>
      <c r="H5773" s="3"/>
      <c r="I5773" s="3"/>
      <c r="J5773" s="3"/>
    </row>
    <row r="5774" spans="4:10" x14ac:dyDescent="0.25">
      <c r="D5774"/>
      <c r="E5774" s="4"/>
      <c r="F5774" s="3"/>
      <c r="G5774" s="3"/>
      <c r="H5774" s="3"/>
      <c r="I5774" s="3"/>
      <c r="J5774" s="3"/>
    </row>
    <row r="5775" spans="4:10" x14ac:dyDescent="0.25">
      <c r="D5775"/>
      <c r="E5775" s="4"/>
      <c r="F5775" s="3"/>
      <c r="G5775" s="3"/>
      <c r="H5775" s="3"/>
      <c r="I5775" s="3"/>
      <c r="J5775" s="3"/>
    </row>
    <row r="5776" spans="4:10" x14ac:dyDescent="0.25">
      <c r="D5776"/>
      <c r="E5776" s="4"/>
      <c r="F5776" s="3"/>
      <c r="G5776" s="3"/>
      <c r="H5776" s="3"/>
      <c r="I5776" s="3"/>
      <c r="J5776" s="3"/>
    </row>
    <row r="5777" spans="4:10" x14ac:dyDescent="0.25">
      <c r="D5777"/>
      <c r="E5777" s="4"/>
      <c r="F5777" s="3"/>
      <c r="G5777" s="3"/>
      <c r="H5777" s="3"/>
      <c r="I5777" s="3"/>
      <c r="J5777" s="3"/>
    </row>
    <row r="5778" spans="4:10" x14ac:dyDescent="0.25">
      <c r="D5778"/>
      <c r="E5778" s="4"/>
      <c r="F5778" s="3"/>
      <c r="G5778" s="3"/>
      <c r="H5778" s="3"/>
      <c r="I5778" s="3"/>
      <c r="J5778" s="3"/>
    </row>
    <row r="5779" spans="4:10" x14ac:dyDescent="0.25">
      <c r="D5779"/>
      <c r="E5779" s="4"/>
      <c r="F5779" s="3"/>
      <c r="G5779" s="3"/>
      <c r="H5779" s="3"/>
      <c r="I5779" s="3"/>
      <c r="J5779" s="3"/>
    </row>
    <row r="5780" spans="4:10" x14ac:dyDescent="0.25">
      <c r="D5780"/>
      <c r="E5780" s="4"/>
      <c r="F5780" s="3"/>
      <c r="G5780" s="3"/>
      <c r="H5780" s="3"/>
      <c r="I5780" s="3"/>
      <c r="J5780" s="3"/>
    </row>
    <row r="5781" spans="4:10" x14ac:dyDescent="0.25">
      <c r="D5781"/>
      <c r="E5781" s="4"/>
      <c r="F5781" s="3"/>
      <c r="G5781" s="3"/>
      <c r="H5781" s="3"/>
      <c r="I5781" s="3"/>
      <c r="J5781" s="3"/>
    </row>
    <row r="5782" spans="4:10" x14ac:dyDescent="0.25">
      <c r="D5782"/>
      <c r="E5782" s="4"/>
      <c r="F5782" s="3"/>
      <c r="G5782" s="3"/>
      <c r="H5782" s="3"/>
      <c r="I5782" s="3"/>
      <c r="J5782" s="3"/>
    </row>
    <row r="5783" spans="4:10" x14ac:dyDescent="0.25">
      <c r="D5783"/>
      <c r="E5783" s="4"/>
      <c r="F5783" s="3"/>
      <c r="G5783" s="3"/>
      <c r="H5783" s="3"/>
      <c r="I5783" s="3"/>
      <c r="J5783" s="3"/>
    </row>
    <row r="5784" spans="4:10" x14ac:dyDescent="0.25">
      <c r="D5784"/>
      <c r="E5784" s="4"/>
      <c r="F5784" s="3"/>
      <c r="G5784" s="3"/>
      <c r="H5784" s="3"/>
      <c r="I5784" s="3"/>
      <c r="J5784" s="3"/>
    </row>
    <row r="5785" spans="4:10" x14ac:dyDescent="0.25">
      <c r="D5785"/>
      <c r="E5785" s="4"/>
      <c r="F5785" s="3"/>
      <c r="G5785" s="3"/>
      <c r="H5785" s="3"/>
      <c r="I5785" s="3"/>
      <c r="J5785" s="3"/>
    </row>
    <row r="5786" spans="4:10" x14ac:dyDescent="0.25">
      <c r="D5786"/>
      <c r="E5786" s="4"/>
      <c r="F5786" s="3"/>
      <c r="G5786" s="3"/>
      <c r="H5786" s="3"/>
      <c r="I5786" s="3"/>
      <c r="J5786" s="3"/>
    </row>
    <row r="5787" spans="4:10" x14ac:dyDescent="0.25">
      <c r="D5787"/>
      <c r="E5787" s="4"/>
      <c r="F5787" s="3"/>
      <c r="G5787" s="3"/>
      <c r="H5787" s="3"/>
      <c r="I5787" s="3"/>
      <c r="J5787" s="3"/>
    </row>
    <row r="5788" spans="4:10" x14ac:dyDescent="0.25">
      <c r="D5788"/>
      <c r="E5788" s="4"/>
      <c r="F5788" s="3"/>
      <c r="G5788" s="3"/>
      <c r="H5788" s="3"/>
      <c r="I5788" s="3"/>
      <c r="J5788" s="3"/>
    </row>
    <row r="5789" spans="4:10" x14ac:dyDescent="0.25">
      <c r="D5789"/>
      <c r="E5789" s="4"/>
      <c r="F5789" s="3"/>
      <c r="G5789" s="3"/>
      <c r="H5789" s="3"/>
      <c r="I5789" s="3"/>
      <c r="J5789" s="3"/>
    </row>
    <row r="5790" spans="4:10" x14ac:dyDescent="0.25">
      <c r="D5790"/>
      <c r="E5790" s="4"/>
      <c r="F5790" s="3"/>
      <c r="G5790" s="3"/>
      <c r="H5790" s="3"/>
      <c r="I5790" s="3"/>
      <c r="J5790" s="3"/>
    </row>
    <row r="5791" spans="4:10" x14ac:dyDescent="0.25">
      <c r="D5791"/>
      <c r="E5791" s="4"/>
      <c r="F5791" s="3"/>
      <c r="G5791" s="3"/>
      <c r="H5791" s="3"/>
      <c r="I5791" s="3"/>
      <c r="J5791" s="3"/>
    </row>
    <row r="5792" spans="4:10" x14ac:dyDescent="0.25">
      <c r="D5792"/>
      <c r="E5792" s="4"/>
      <c r="F5792" s="3"/>
      <c r="G5792" s="3"/>
      <c r="H5792" s="3"/>
      <c r="I5792" s="3"/>
      <c r="J5792" s="3"/>
    </row>
    <row r="5793" spans="4:10" x14ac:dyDescent="0.25">
      <c r="D5793"/>
      <c r="E5793" s="4"/>
      <c r="F5793" s="3"/>
      <c r="G5793" s="3"/>
      <c r="H5793" s="3"/>
      <c r="I5793" s="3"/>
      <c r="J5793" s="3"/>
    </row>
    <row r="5794" spans="4:10" x14ac:dyDescent="0.25">
      <c r="D5794"/>
      <c r="E5794" s="4"/>
      <c r="F5794" s="3"/>
      <c r="G5794" s="3"/>
      <c r="H5794" s="3"/>
      <c r="I5794" s="3"/>
      <c r="J5794" s="3"/>
    </row>
    <row r="5795" spans="4:10" x14ac:dyDescent="0.25">
      <c r="D5795"/>
      <c r="E5795" s="4"/>
      <c r="F5795" s="3"/>
      <c r="G5795" s="3"/>
      <c r="H5795" s="3"/>
      <c r="I5795" s="3"/>
      <c r="J5795" s="3"/>
    </row>
    <row r="5796" spans="4:10" x14ac:dyDescent="0.25">
      <c r="D5796"/>
      <c r="E5796" s="4"/>
      <c r="F5796" s="3"/>
      <c r="G5796" s="3"/>
      <c r="H5796" s="3"/>
      <c r="I5796" s="3"/>
      <c r="J5796" s="3"/>
    </row>
    <row r="5797" spans="4:10" x14ac:dyDescent="0.25">
      <c r="D5797"/>
      <c r="E5797" s="4"/>
      <c r="F5797" s="3"/>
      <c r="G5797" s="3"/>
      <c r="H5797" s="3"/>
      <c r="I5797" s="3"/>
      <c r="J5797" s="3"/>
    </row>
    <row r="5798" spans="4:10" x14ac:dyDescent="0.25">
      <c r="D5798"/>
      <c r="E5798" s="4"/>
      <c r="F5798" s="3"/>
      <c r="G5798" s="3"/>
      <c r="H5798" s="3"/>
      <c r="I5798" s="3"/>
      <c r="J5798" s="3"/>
    </row>
    <row r="5799" spans="4:10" x14ac:dyDescent="0.25">
      <c r="D5799"/>
      <c r="E5799" s="4"/>
      <c r="F5799" s="3"/>
      <c r="G5799" s="3"/>
      <c r="H5799" s="3"/>
      <c r="I5799" s="3"/>
      <c r="J5799" s="3"/>
    </row>
    <row r="5800" spans="4:10" x14ac:dyDescent="0.25">
      <c r="D5800"/>
      <c r="E5800" s="4"/>
      <c r="F5800" s="3"/>
      <c r="G5800" s="3"/>
      <c r="H5800" s="3"/>
      <c r="I5800" s="3"/>
      <c r="J5800" s="3"/>
    </row>
    <row r="5801" spans="4:10" x14ac:dyDescent="0.25">
      <c r="D5801"/>
      <c r="E5801" s="4"/>
      <c r="F5801" s="3"/>
      <c r="G5801" s="3"/>
      <c r="H5801" s="3"/>
      <c r="I5801" s="3"/>
      <c r="J5801" s="3"/>
    </row>
    <row r="5802" spans="4:10" x14ac:dyDescent="0.25">
      <c r="D5802"/>
      <c r="E5802" s="4"/>
      <c r="F5802" s="3"/>
      <c r="G5802" s="3"/>
      <c r="H5802" s="3"/>
      <c r="I5802" s="3"/>
      <c r="J5802" s="3"/>
    </row>
    <row r="5803" spans="4:10" x14ac:dyDescent="0.25">
      <c r="D5803"/>
      <c r="E5803" s="4"/>
      <c r="F5803" s="3"/>
      <c r="G5803" s="3"/>
      <c r="H5803" s="3"/>
      <c r="I5803" s="3"/>
      <c r="J5803" s="3"/>
    </row>
    <row r="5804" spans="4:10" x14ac:dyDescent="0.25">
      <c r="D5804"/>
      <c r="E5804" s="4"/>
      <c r="F5804" s="3"/>
      <c r="G5804" s="3"/>
      <c r="H5804" s="3"/>
      <c r="I5804" s="3"/>
      <c r="J5804" s="3"/>
    </row>
    <row r="5805" spans="4:10" x14ac:dyDescent="0.25">
      <c r="D5805"/>
      <c r="E5805" s="4"/>
      <c r="F5805" s="3"/>
      <c r="G5805" s="3"/>
      <c r="H5805" s="3"/>
      <c r="I5805" s="3"/>
      <c r="J5805" s="3"/>
    </row>
    <row r="5806" spans="4:10" x14ac:dyDescent="0.25">
      <c r="D5806"/>
      <c r="E5806" s="4"/>
      <c r="F5806" s="3"/>
      <c r="G5806" s="3"/>
      <c r="H5806" s="3"/>
      <c r="I5806" s="3"/>
      <c r="J5806" s="3"/>
    </row>
    <row r="5807" spans="4:10" x14ac:dyDescent="0.25">
      <c r="D5807"/>
      <c r="E5807" s="4"/>
      <c r="F5807" s="3"/>
      <c r="G5807" s="3"/>
      <c r="H5807" s="3"/>
      <c r="I5807" s="3"/>
      <c r="J5807" s="3"/>
    </row>
    <row r="5808" spans="4:10" x14ac:dyDescent="0.25">
      <c r="D5808"/>
      <c r="E5808" s="4"/>
      <c r="F5808" s="3"/>
      <c r="G5808" s="3"/>
      <c r="H5808" s="3"/>
      <c r="I5808" s="3"/>
      <c r="J5808" s="3"/>
    </row>
    <row r="5809" spans="4:10" x14ac:dyDescent="0.25">
      <c r="D5809"/>
      <c r="E5809" s="4"/>
      <c r="F5809" s="3"/>
      <c r="G5809" s="3"/>
      <c r="H5809" s="3"/>
      <c r="I5809" s="3"/>
      <c r="J5809" s="3"/>
    </row>
    <row r="5810" spans="4:10" x14ac:dyDescent="0.25">
      <c r="D5810"/>
      <c r="E5810" s="4"/>
      <c r="F5810" s="3"/>
      <c r="G5810" s="3"/>
      <c r="H5810" s="3"/>
      <c r="I5810" s="3"/>
      <c r="J5810" s="3"/>
    </row>
    <row r="5811" spans="4:10" x14ac:dyDescent="0.25">
      <c r="D5811"/>
      <c r="E5811" s="4"/>
      <c r="F5811" s="3"/>
      <c r="G5811" s="3"/>
      <c r="H5811" s="3"/>
      <c r="I5811" s="3"/>
      <c r="J5811" s="3"/>
    </row>
    <row r="5812" spans="4:10" x14ac:dyDescent="0.25">
      <c r="D5812"/>
      <c r="E5812" s="4"/>
      <c r="F5812" s="3"/>
      <c r="G5812" s="3"/>
      <c r="H5812" s="3"/>
      <c r="I5812" s="3"/>
      <c r="J5812" s="3"/>
    </row>
    <row r="5813" spans="4:10" x14ac:dyDescent="0.25">
      <c r="D5813"/>
      <c r="E5813" s="4"/>
      <c r="F5813" s="3"/>
      <c r="G5813" s="3"/>
      <c r="H5813" s="3"/>
      <c r="I5813" s="3"/>
      <c r="J5813" s="3"/>
    </row>
    <row r="5814" spans="4:10" x14ac:dyDescent="0.25">
      <c r="D5814"/>
      <c r="E5814" s="4"/>
      <c r="F5814" s="3"/>
      <c r="G5814" s="3"/>
      <c r="H5814" s="3"/>
      <c r="I5814" s="3"/>
      <c r="J5814" s="3"/>
    </row>
    <row r="5815" spans="4:10" x14ac:dyDescent="0.25">
      <c r="D5815"/>
      <c r="E5815" s="4"/>
      <c r="F5815" s="3"/>
      <c r="G5815" s="3"/>
      <c r="H5815" s="3"/>
      <c r="I5815" s="3"/>
      <c r="J5815" s="3"/>
    </row>
    <row r="5816" spans="4:10" x14ac:dyDescent="0.25">
      <c r="D5816"/>
      <c r="E5816" s="4"/>
      <c r="F5816" s="3"/>
      <c r="G5816" s="3"/>
      <c r="H5816" s="3"/>
      <c r="I5816" s="3"/>
      <c r="J5816" s="3"/>
    </row>
    <row r="5817" spans="4:10" x14ac:dyDescent="0.25">
      <c r="D5817"/>
      <c r="E5817" s="4"/>
      <c r="F5817" s="3"/>
      <c r="G5817" s="3"/>
      <c r="H5817" s="3"/>
      <c r="I5817" s="3"/>
      <c r="J5817" s="3"/>
    </row>
    <row r="5818" spans="4:10" x14ac:dyDescent="0.25">
      <c r="D5818"/>
      <c r="E5818" s="4"/>
      <c r="F5818" s="3"/>
      <c r="G5818" s="3"/>
      <c r="H5818" s="3"/>
      <c r="I5818" s="3"/>
      <c r="J5818" s="3"/>
    </row>
    <row r="5819" spans="4:10" x14ac:dyDescent="0.25">
      <c r="D5819"/>
      <c r="E5819" s="4"/>
      <c r="F5819" s="3"/>
      <c r="G5819" s="3"/>
      <c r="H5819" s="3"/>
      <c r="I5819" s="3"/>
      <c r="J5819" s="3"/>
    </row>
    <row r="5820" spans="4:10" x14ac:dyDescent="0.25">
      <c r="D5820"/>
      <c r="E5820" s="4"/>
      <c r="F5820" s="3"/>
      <c r="G5820" s="3"/>
      <c r="H5820" s="3"/>
      <c r="I5820" s="3"/>
      <c r="J5820" s="3"/>
    </row>
    <row r="5821" spans="4:10" x14ac:dyDescent="0.25">
      <c r="D5821"/>
      <c r="E5821" s="4"/>
      <c r="F5821" s="3"/>
      <c r="G5821" s="3"/>
      <c r="H5821" s="3"/>
      <c r="I5821" s="3"/>
      <c r="J5821" s="3"/>
    </row>
    <row r="5822" spans="4:10" x14ac:dyDescent="0.25">
      <c r="D5822"/>
      <c r="E5822" s="4"/>
      <c r="F5822" s="3"/>
      <c r="G5822" s="3"/>
      <c r="H5822" s="3"/>
      <c r="I5822" s="3"/>
      <c r="J5822" s="3"/>
    </row>
    <row r="5823" spans="4:10" x14ac:dyDescent="0.25">
      <c r="D5823"/>
      <c r="E5823" s="4"/>
      <c r="F5823" s="3"/>
      <c r="G5823" s="3"/>
      <c r="H5823" s="3"/>
      <c r="I5823" s="3"/>
      <c r="J5823" s="3"/>
    </row>
    <row r="5824" spans="4:10" x14ac:dyDescent="0.25">
      <c r="D5824"/>
      <c r="E5824" s="4"/>
      <c r="F5824" s="3"/>
      <c r="G5824" s="3"/>
      <c r="H5824" s="3"/>
      <c r="I5824" s="3"/>
      <c r="J5824" s="3"/>
    </row>
    <row r="5825" spans="4:10" x14ac:dyDescent="0.25">
      <c r="D5825"/>
      <c r="E5825" s="4"/>
      <c r="F5825" s="3"/>
      <c r="G5825" s="3"/>
      <c r="H5825" s="3"/>
      <c r="I5825" s="3"/>
      <c r="J5825" s="3"/>
    </row>
    <row r="5826" spans="4:10" x14ac:dyDescent="0.25">
      <c r="D5826"/>
      <c r="E5826" s="4"/>
      <c r="F5826" s="3"/>
      <c r="G5826" s="3"/>
      <c r="H5826" s="3"/>
      <c r="I5826" s="3"/>
      <c r="J5826" s="3"/>
    </row>
    <row r="5827" spans="4:10" x14ac:dyDescent="0.25">
      <c r="D5827"/>
      <c r="E5827" s="4"/>
      <c r="F5827" s="3"/>
      <c r="G5827" s="3"/>
      <c r="H5827" s="3"/>
      <c r="I5827" s="3"/>
      <c r="J5827" s="3"/>
    </row>
    <row r="5828" spans="4:10" x14ac:dyDescent="0.25">
      <c r="D5828"/>
      <c r="E5828" s="4"/>
      <c r="F5828" s="3"/>
      <c r="G5828" s="3"/>
      <c r="H5828" s="3"/>
      <c r="I5828" s="3"/>
      <c r="J5828" s="3"/>
    </row>
    <row r="5829" spans="4:10" x14ac:dyDescent="0.25">
      <c r="D5829"/>
      <c r="E5829" s="4"/>
      <c r="F5829" s="3"/>
      <c r="G5829" s="3"/>
      <c r="H5829" s="3"/>
      <c r="I5829" s="3"/>
      <c r="J5829" s="3"/>
    </row>
    <row r="5830" spans="4:10" x14ac:dyDescent="0.25">
      <c r="D5830"/>
      <c r="E5830" s="4"/>
      <c r="F5830" s="3"/>
      <c r="G5830" s="3"/>
      <c r="H5830" s="3"/>
      <c r="I5830" s="3"/>
      <c r="J5830" s="3"/>
    </row>
    <row r="5831" spans="4:10" x14ac:dyDescent="0.25">
      <c r="D5831"/>
      <c r="E5831" s="4"/>
      <c r="F5831" s="3"/>
      <c r="G5831" s="3"/>
      <c r="H5831" s="3"/>
      <c r="I5831" s="3"/>
      <c r="J5831" s="3"/>
    </row>
    <row r="5832" spans="4:10" x14ac:dyDescent="0.25">
      <c r="D5832"/>
      <c r="E5832" s="4"/>
      <c r="F5832" s="3"/>
      <c r="G5832" s="3"/>
      <c r="H5832" s="3"/>
      <c r="I5832" s="3"/>
      <c r="J5832" s="3"/>
    </row>
    <row r="5833" spans="4:10" x14ac:dyDescent="0.25">
      <c r="D5833"/>
      <c r="E5833" s="4"/>
      <c r="F5833" s="3"/>
      <c r="G5833" s="3"/>
      <c r="H5833" s="3"/>
      <c r="I5833" s="3"/>
      <c r="J5833" s="3"/>
    </row>
    <row r="5834" spans="4:10" x14ac:dyDescent="0.25">
      <c r="D5834"/>
      <c r="E5834" s="4"/>
      <c r="F5834" s="3"/>
      <c r="G5834" s="3"/>
      <c r="H5834" s="3"/>
      <c r="I5834" s="3"/>
      <c r="J5834" s="3"/>
    </row>
    <row r="5835" spans="4:10" x14ac:dyDescent="0.25">
      <c r="D5835"/>
      <c r="E5835" s="4"/>
      <c r="F5835" s="3"/>
      <c r="G5835" s="3"/>
      <c r="H5835" s="3"/>
      <c r="I5835" s="3"/>
      <c r="J5835" s="3"/>
    </row>
    <row r="5836" spans="4:10" x14ac:dyDescent="0.25">
      <c r="D5836"/>
      <c r="E5836" s="4"/>
      <c r="F5836" s="3"/>
      <c r="G5836" s="3"/>
      <c r="H5836" s="3"/>
      <c r="I5836" s="3"/>
      <c r="J5836" s="3"/>
    </row>
    <row r="5837" spans="4:10" x14ac:dyDescent="0.25">
      <c r="D5837"/>
      <c r="E5837" s="4"/>
      <c r="F5837" s="3"/>
      <c r="G5837" s="3"/>
      <c r="H5837" s="3"/>
      <c r="I5837" s="3"/>
      <c r="J5837" s="3"/>
    </row>
    <row r="5838" spans="4:10" x14ac:dyDescent="0.25">
      <c r="D5838"/>
      <c r="E5838" s="4"/>
      <c r="F5838" s="3"/>
      <c r="G5838" s="3"/>
      <c r="H5838" s="3"/>
      <c r="I5838" s="3"/>
      <c r="J5838" s="3"/>
    </row>
    <row r="5839" spans="4:10" x14ac:dyDescent="0.25">
      <c r="D5839"/>
      <c r="E5839" s="4"/>
      <c r="F5839" s="3"/>
      <c r="G5839" s="3"/>
      <c r="H5839" s="3"/>
      <c r="I5839" s="3"/>
      <c r="J5839" s="3"/>
    </row>
    <row r="5840" spans="4:10" x14ac:dyDescent="0.25">
      <c r="D5840"/>
      <c r="E5840" s="4"/>
      <c r="F5840" s="3"/>
      <c r="G5840" s="3"/>
      <c r="H5840" s="3"/>
      <c r="I5840" s="3"/>
      <c r="J5840" s="3"/>
    </row>
    <row r="5841" spans="4:10" x14ac:dyDescent="0.25">
      <c r="D5841"/>
      <c r="E5841" s="4"/>
      <c r="F5841" s="3"/>
      <c r="G5841" s="3"/>
      <c r="H5841" s="3"/>
      <c r="I5841" s="3"/>
      <c r="J5841" s="3"/>
    </row>
    <row r="5842" spans="4:10" x14ac:dyDescent="0.25">
      <c r="D5842"/>
      <c r="E5842" s="4"/>
      <c r="F5842" s="3"/>
      <c r="G5842" s="3"/>
      <c r="H5842" s="3"/>
      <c r="I5842" s="3"/>
      <c r="J5842" s="3"/>
    </row>
    <row r="5843" spans="4:10" x14ac:dyDescent="0.25">
      <c r="D5843"/>
      <c r="E5843" s="4"/>
      <c r="F5843" s="3"/>
      <c r="G5843" s="3"/>
      <c r="H5843" s="3"/>
      <c r="I5843" s="3"/>
      <c r="J5843" s="3"/>
    </row>
    <row r="5844" spans="4:10" x14ac:dyDescent="0.25">
      <c r="D5844"/>
      <c r="E5844" s="4"/>
      <c r="F5844" s="3"/>
      <c r="G5844" s="3"/>
      <c r="H5844" s="3"/>
      <c r="I5844" s="3"/>
      <c r="J5844" s="3"/>
    </row>
    <row r="5845" spans="4:10" x14ac:dyDescent="0.25">
      <c r="D5845"/>
      <c r="E5845" s="4"/>
      <c r="F5845" s="3"/>
      <c r="G5845" s="3"/>
      <c r="H5845" s="3"/>
      <c r="I5845" s="3"/>
      <c r="J5845" s="3"/>
    </row>
    <row r="5846" spans="4:10" x14ac:dyDescent="0.25">
      <c r="D5846"/>
      <c r="E5846" s="4"/>
      <c r="F5846" s="3"/>
      <c r="G5846" s="3"/>
      <c r="H5846" s="3"/>
      <c r="I5846" s="3"/>
      <c r="J5846" s="3"/>
    </row>
    <row r="5847" spans="4:10" x14ac:dyDescent="0.25">
      <c r="D5847"/>
      <c r="E5847" s="4"/>
      <c r="F5847" s="3"/>
      <c r="G5847" s="3"/>
      <c r="H5847" s="3"/>
      <c r="I5847" s="3"/>
      <c r="J5847" s="3"/>
    </row>
    <row r="5848" spans="4:10" x14ac:dyDescent="0.25">
      <c r="D5848"/>
      <c r="E5848" s="4"/>
      <c r="F5848" s="3"/>
      <c r="G5848" s="3"/>
      <c r="H5848" s="3"/>
      <c r="I5848" s="3"/>
      <c r="J5848" s="3"/>
    </row>
    <row r="5849" spans="4:10" x14ac:dyDescent="0.25">
      <c r="D5849"/>
      <c r="E5849" s="4"/>
      <c r="F5849" s="3"/>
      <c r="G5849" s="3"/>
      <c r="H5849" s="3"/>
      <c r="I5849" s="3"/>
      <c r="J5849" s="3"/>
    </row>
    <row r="5850" spans="4:10" x14ac:dyDescent="0.25">
      <c r="D5850"/>
      <c r="E5850" s="4"/>
      <c r="F5850" s="3"/>
      <c r="G5850" s="3"/>
      <c r="H5850" s="3"/>
      <c r="I5850" s="3"/>
      <c r="J5850" s="3"/>
    </row>
    <row r="5851" spans="4:10" x14ac:dyDescent="0.25">
      <c r="D5851"/>
      <c r="E5851" s="4"/>
      <c r="F5851" s="3"/>
      <c r="G5851" s="3"/>
      <c r="H5851" s="3"/>
      <c r="I5851" s="3"/>
      <c r="J5851" s="3"/>
    </row>
    <row r="5852" spans="4:10" x14ac:dyDescent="0.25">
      <c r="D5852"/>
      <c r="E5852" s="4"/>
      <c r="F5852" s="3"/>
      <c r="G5852" s="3"/>
      <c r="H5852" s="3"/>
      <c r="I5852" s="3"/>
      <c r="J5852" s="3"/>
    </row>
    <row r="5853" spans="4:10" x14ac:dyDescent="0.25">
      <c r="D5853"/>
      <c r="E5853" s="4"/>
      <c r="F5853" s="3"/>
      <c r="G5853" s="3"/>
      <c r="H5853" s="3"/>
      <c r="I5853" s="3"/>
      <c r="J5853" s="3"/>
    </row>
    <row r="5854" spans="4:10" x14ac:dyDescent="0.25">
      <c r="D5854"/>
      <c r="E5854" s="4"/>
      <c r="F5854" s="3"/>
      <c r="G5854" s="3"/>
      <c r="H5854" s="3"/>
      <c r="I5854" s="3"/>
      <c r="J5854" s="3"/>
    </row>
    <row r="5855" spans="4:10" x14ac:dyDescent="0.25">
      <c r="D5855"/>
      <c r="E5855" s="4"/>
      <c r="F5855" s="3"/>
      <c r="G5855" s="3"/>
      <c r="H5855" s="3"/>
      <c r="I5855" s="3"/>
      <c r="J5855" s="3"/>
    </row>
    <row r="5856" spans="4:10" x14ac:dyDescent="0.25">
      <c r="D5856"/>
      <c r="E5856" s="4"/>
      <c r="F5856" s="3"/>
      <c r="G5856" s="3"/>
      <c r="H5856" s="3"/>
      <c r="I5856" s="3"/>
      <c r="J5856" s="3"/>
    </row>
    <row r="5857" spans="4:10" x14ac:dyDescent="0.25">
      <c r="D5857"/>
      <c r="E5857" s="4"/>
      <c r="F5857" s="3"/>
      <c r="G5857" s="3"/>
      <c r="H5857" s="3"/>
      <c r="I5857" s="3"/>
      <c r="J5857" s="3"/>
    </row>
    <row r="5858" spans="4:10" x14ac:dyDescent="0.25">
      <c r="D5858"/>
      <c r="E5858" s="4"/>
      <c r="F5858" s="3"/>
      <c r="G5858" s="3"/>
      <c r="H5858" s="3"/>
      <c r="I5858" s="3"/>
      <c r="J5858" s="3"/>
    </row>
    <row r="5859" spans="4:10" x14ac:dyDescent="0.25">
      <c r="D5859"/>
      <c r="E5859" s="4"/>
      <c r="F5859" s="3"/>
      <c r="G5859" s="3"/>
      <c r="H5859" s="3"/>
      <c r="I5859" s="3"/>
      <c r="J5859" s="3"/>
    </row>
    <row r="5860" spans="4:10" x14ac:dyDescent="0.25">
      <c r="D5860"/>
      <c r="E5860" s="4"/>
      <c r="F5860" s="3"/>
      <c r="G5860" s="3"/>
      <c r="H5860" s="3"/>
      <c r="I5860" s="3"/>
      <c r="J5860" s="3"/>
    </row>
    <row r="5861" spans="4:10" x14ac:dyDescent="0.25">
      <c r="D5861"/>
      <c r="E5861" s="4"/>
      <c r="F5861" s="3"/>
      <c r="G5861" s="3"/>
      <c r="H5861" s="3"/>
      <c r="I5861" s="3"/>
      <c r="J5861" s="3"/>
    </row>
    <row r="5862" spans="4:10" x14ac:dyDescent="0.25">
      <c r="D5862"/>
      <c r="E5862" s="4"/>
      <c r="F5862" s="3"/>
      <c r="G5862" s="3"/>
      <c r="H5862" s="3"/>
      <c r="I5862" s="3"/>
      <c r="J5862" s="3"/>
    </row>
    <row r="5863" spans="4:10" x14ac:dyDescent="0.25">
      <c r="D5863"/>
      <c r="E5863" s="4"/>
      <c r="F5863" s="3"/>
      <c r="G5863" s="3"/>
      <c r="H5863" s="3"/>
      <c r="I5863" s="3"/>
      <c r="J5863" s="3"/>
    </row>
    <row r="5864" spans="4:10" x14ac:dyDescent="0.25">
      <c r="D5864"/>
      <c r="E5864" s="4"/>
      <c r="F5864" s="3"/>
      <c r="G5864" s="3"/>
      <c r="H5864" s="3"/>
      <c r="I5864" s="3"/>
      <c r="J5864" s="3"/>
    </row>
    <row r="5865" spans="4:10" x14ac:dyDescent="0.25">
      <c r="D5865"/>
      <c r="E5865" s="4"/>
      <c r="F5865" s="3"/>
      <c r="G5865" s="3"/>
      <c r="H5865" s="3"/>
      <c r="I5865" s="3"/>
      <c r="J5865" s="3"/>
    </row>
    <row r="5866" spans="4:10" x14ac:dyDescent="0.25">
      <c r="D5866"/>
      <c r="E5866" s="4"/>
      <c r="F5866" s="3"/>
      <c r="G5866" s="3"/>
      <c r="H5866" s="3"/>
      <c r="I5866" s="3"/>
      <c r="J5866" s="3"/>
    </row>
    <row r="5867" spans="4:10" x14ac:dyDescent="0.25">
      <c r="D5867"/>
      <c r="E5867" s="4"/>
      <c r="F5867" s="3"/>
      <c r="G5867" s="3"/>
      <c r="H5867" s="3"/>
      <c r="I5867" s="3"/>
      <c r="J5867" s="3"/>
    </row>
    <row r="5868" spans="4:10" x14ac:dyDescent="0.25">
      <c r="D5868"/>
      <c r="E5868" s="4"/>
      <c r="F5868" s="3"/>
      <c r="G5868" s="3"/>
      <c r="H5868" s="3"/>
      <c r="I5868" s="3"/>
      <c r="J5868" s="3"/>
    </row>
    <row r="5869" spans="4:10" x14ac:dyDescent="0.25">
      <c r="D5869"/>
      <c r="E5869" s="4"/>
      <c r="F5869" s="3"/>
      <c r="G5869" s="3"/>
      <c r="H5869" s="3"/>
      <c r="I5869" s="3"/>
      <c r="J5869" s="3"/>
    </row>
    <row r="5870" spans="4:10" x14ac:dyDescent="0.25">
      <c r="D5870"/>
      <c r="E5870" s="4"/>
      <c r="F5870" s="3"/>
      <c r="G5870" s="3"/>
      <c r="H5870" s="3"/>
      <c r="I5870" s="3"/>
      <c r="J5870" s="3"/>
    </row>
    <row r="5871" spans="4:10" x14ac:dyDescent="0.25">
      <c r="D5871"/>
      <c r="E5871" s="4"/>
      <c r="F5871" s="3"/>
      <c r="G5871" s="3"/>
      <c r="H5871" s="3"/>
      <c r="I5871" s="3"/>
      <c r="J5871" s="3"/>
    </row>
    <row r="5872" spans="4:10" x14ac:dyDescent="0.25">
      <c r="D5872"/>
      <c r="E5872" s="4"/>
      <c r="F5872" s="3"/>
      <c r="G5872" s="3"/>
      <c r="H5872" s="3"/>
      <c r="I5872" s="3"/>
      <c r="J5872" s="3"/>
    </row>
    <row r="5873" spans="4:10" x14ac:dyDescent="0.25">
      <c r="D5873"/>
      <c r="E5873" s="4"/>
      <c r="F5873" s="3"/>
      <c r="G5873" s="3"/>
      <c r="H5873" s="3"/>
      <c r="I5873" s="3"/>
      <c r="J5873" s="3"/>
    </row>
    <row r="5874" spans="4:10" x14ac:dyDescent="0.25">
      <c r="D5874"/>
      <c r="E5874" s="4"/>
      <c r="F5874" s="3"/>
      <c r="G5874" s="3"/>
      <c r="H5874" s="3"/>
      <c r="I5874" s="3"/>
      <c r="J5874" s="3"/>
    </row>
    <row r="5875" spans="4:10" x14ac:dyDescent="0.25">
      <c r="D5875"/>
      <c r="E5875" s="4"/>
      <c r="F5875" s="3"/>
      <c r="G5875" s="3"/>
      <c r="H5875" s="3"/>
      <c r="I5875" s="3"/>
      <c r="J5875" s="3"/>
    </row>
    <row r="5876" spans="4:10" x14ac:dyDescent="0.25">
      <c r="D5876"/>
      <c r="E5876" s="4"/>
      <c r="F5876" s="3"/>
      <c r="G5876" s="3"/>
      <c r="H5876" s="3"/>
      <c r="I5876" s="3"/>
      <c r="J5876" s="3"/>
    </row>
    <row r="5877" spans="4:10" x14ac:dyDescent="0.25">
      <c r="D5877"/>
      <c r="E5877" s="4"/>
      <c r="F5877" s="3"/>
      <c r="G5877" s="3"/>
      <c r="H5877" s="3"/>
      <c r="I5877" s="3"/>
      <c r="J5877" s="3"/>
    </row>
    <row r="5878" spans="4:10" x14ac:dyDescent="0.25">
      <c r="D5878"/>
      <c r="E5878" s="4"/>
      <c r="F5878" s="3"/>
      <c r="G5878" s="3"/>
      <c r="H5878" s="3"/>
      <c r="I5878" s="3"/>
      <c r="J5878" s="3"/>
    </row>
    <row r="5879" spans="4:10" x14ac:dyDescent="0.25">
      <c r="D5879"/>
      <c r="E5879" s="4"/>
      <c r="F5879" s="3"/>
      <c r="G5879" s="3"/>
      <c r="H5879" s="3"/>
      <c r="I5879" s="3"/>
      <c r="J5879" s="3"/>
    </row>
    <row r="5880" spans="4:10" x14ac:dyDescent="0.25">
      <c r="D5880"/>
      <c r="E5880" s="4"/>
      <c r="F5880" s="3"/>
      <c r="G5880" s="3"/>
      <c r="H5880" s="3"/>
      <c r="I5880" s="3"/>
      <c r="J5880" s="3"/>
    </row>
    <row r="5881" spans="4:10" x14ac:dyDescent="0.25">
      <c r="D5881"/>
      <c r="E5881" s="4"/>
      <c r="F5881" s="3"/>
      <c r="G5881" s="3"/>
      <c r="H5881" s="3"/>
      <c r="I5881" s="3"/>
      <c r="J5881" s="3"/>
    </row>
    <row r="5882" spans="4:10" x14ac:dyDescent="0.25">
      <c r="D5882"/>
      <c r="E5882" s="4"/>
      <c r="F5882" s="3"/>
      <c r="G5882" s="3"/>
      <c r="H5882" s="3"/>
      <c r="I5882" s="3"/>
      <c r="J5882" s="3"/>
    </row>
    <row r="5883" spans="4:10" x14ac:dyDescent="0.25">
      <c r="D5883"/>
      <c r="E5883" s="4"/>
      <c r="F5883" s="3"/>
      <c r="G5883" s="3"/>
      <c r="H5883" s="3"/>
      <c r="I5883" s="3"/>
      <c r="J5883" s="3"/>
    </row>
    <row r="5884" spans="4:10" x14ac:dyDescent="0.25">
      <c r="D5884"/>
      <c r="E5884" s="4"/>
      <c r="F5884" s="3"/>
      <c r="G5884" s="3"/>
      <c r="H5884" s="3"/>
      <c r="I5884" s="3"/>
      <c r="J5884" s="3"/>
    </row>
    <row r="5885" spans="4:10" x14ac:dyDescent="0.25">
      <c r="D5885"/>
      <c r="E5885" s="4"/>
      <c r="F5885" s="3"/>
      <c r="G5885" s="3"/>
      <c r="H5885" s="3"/>
      <c r="I5885" s="3"/>
      <c r="J5885" s="3"/>
    </row>
    <row r="5886" spans="4:10" x14ac:dyDescent="0.25">
      <c r="D5886"/>
      <c r="E5886" s="4"/>
      <c r="F5886" s="3"/>
      <c r="G5886" s="3"/>
      <c r="H5886" s="3"/>
      <c r="I5886" s="3"/>
      <c r="J5886" s="3"/>
    </row>
    <row r="5887" spans="4:10" x14ac:dyDescent="0.25">
      <c r="D5887"/>
      <c r="E5887" s="4"/>
      <c r="F5887" s="3"/>
      <c r="G5887" s="3"/>
      <c r="H5887" s="3"/>
      <c r="I5887" s="3"/>
      <c r="J5887" s="3"/>
    </row>
    <row r="5888" spans="4:10" x14ac:dyDescent="0.25">
      <c r="D5888"/>
      <c r="E5888" s="4"/>
      <c r="F5888" s="3"/>
      <c r="G5888" s="3"/>
      <c r="H5888" s="3"/>
      <c r="I5888" s="3"/>
      <c r="J5888" s="3"/>
    </row>
    <row r="5889" spans="4:10" x14ac:dyDescent="0.25">
      <c r="D5889"/>
      <c r="E5889" s="4"/>
      <c r="F5889" s="3"/>
      <c r="G5889" s="3"/>
      <c r="H5889" s="3"/>
      <c r="I5889" s="3"/>
      <c r="J5889" s="3"/>
    </row>
    <row r="5890" spans="4:10" x14ac:dyDescent="0.25">
      <c r="D5890"/>
      <c r="E5890" s="4"/>
      <c r="F5890" s="3"/>
      <c r="G5890" s="3"/>
      <c r="H5890" s="3"/>
      <c r="I5890" s="3"/>
      <c r="J5890" s="3"/>
    </row>
    <row r="5891" spans="4:10" x14ac:dyDescent="0.25">
      <c r="D5891"/>
      <c r="E5891" s="4"/>
      <c r="F5891" s="3"/>
      <c r="G5891" s="3"/>
      <c r="H5891" s="3"/>
      <c r="I5891" s="3"/>
      <c r="J5891" s="3"/>
    </row>
    <row r="5892" spans="4:10" x14ac:dyDescent="0.25">
      <c r="D5892"/>
      <c r="E5892" s="4"/>
      <c r="F5892" s="3"/>
      <c r="G5892" s="3"/>
      <c r="H5892" s="3"/>
      <c r="I5892" s="3"/>
      <c r="J5892" s="3"/>
    </row>
    <row r="5893" spans="4:10" x14ac:dyDescent="0.25">
      <c r="D5893"/>
      <c r="E5893" s="4"/>
      <c r="F5893" s="3"/>
      <c r="G5893" s="3"/>
      <c r="H5893" s="3"/>
      <c r="I5893" s="3"/>
      <c r="J5893" s="3"/>
    </row>
    <row r="5894" spans="4:10" x14ac:dyDescent="0.25">
      <c r="D5894"/>
      <c r="E5894" s="4"/>
      <c r="F5894" s="3"/>
      <c r="G5894" s="3"/>
      <c r="H5894" s="3"/>
      <c r="I5894" s="3"/>
      <c r="J5894" s="3"/>
    </row>
    <row r="5895" spans="4:10" x14ac:dyDescent="0.25">
      <c r="D5895"/>
      <c r="E5895" s="4"/>
      <c r="F5895" s="3"/>
      <c r="G5895" s="3"/>
      <c r="H5895" s="3"/>
      <c r="I5895" s="3"/>
      <c r="J5895" s="3"/>
    </row>
    <row r="5896" spans="4:10" x14ac:dyDescent="0.25">
      <c r="D5896"/>
      <c r="E5896" s="4"/>
      <c r="F5896" s="3"/>
      <c r="G5896" s="3"/>
      <c r="H5896" s="3"/>
      <c r="I5896" s="3"/>
      <c r="J5896" s="3"/>
    </row>
    <row r="5897" spans="4:10" x14ac:dyDescent="0.25">
      <c r="D5897"/>
      <c r="E5897" s="4"/>
      <c r="F5897" s="3"/>
      <c r="G5897" s="3"/>
      <c r="H5897" s="3"/>
      <c r="I5897" s="3"/>
      <c r="J5897" s="3"/>
    </row>
    <row r="5898" spans="4:10" x14ac:dyDescent="0.25">
      <c r="D5898"/>
      <c r="E5898" s="4"/>
      <c r="F5898" s="3"/>
      <c r="G5898" s="3"/>
      <c r="H5898" s="3"/>
      <c r="I5898" s="3"/>
      <c r="J5898" s="3"/>
    </row>
    <row r="5899" spans="4:10" x14ac:dyDescent="0.25">
      <c r="D5899"/>
      <c r="E5899" s="4"/>
      <c r="F5899" s="3"/>
      <c r="G5899" s="3"/>
      <c r="H5899" s="3"/>
      <c r="I5899" s="3"/>
      <c r="J5899" s="3"/>
    </row>
    <row r="5900" spans="4:10" x14ac:dyDescent="0.25">
      <c r="D5900"/>
      <c r="E5900" s="4"/>
      <c r="F5900" s="3"/>
      <c r="G5900" s="3"/>
      <c r="H5900" s="3"/>
      <c r="I5900" s="3"/>
      <c r="J5900" s="3"/>
    </row>
    <row r="5901" spans="4:10" x14ac:dyDescent="0.25">
      <c r="D5901"/>
      <c r="E5901" s="4"/>
      <c r="F5901" s="3"/>
      <c r="G5901" s="3"/>
      <c r="H5901" s="3"/>
      <c r="I5901" s="3"/>
      <c r="J5901" s="3"/>
    </row>
    <row r="5902" spans="4:10" x14ac:dyDescent="0.25">
      <c r="D5902"/>
      <c r="E5902" s="4"/>
      <c r="F5902" s="3"/>
      <c r="G5902" s="3"/>
      <c r="H5902" s="3"/>
      <c r="I5902" s="3"/>
      <c r="J5902" s="3"/>
    </row>
    <row r="5903" spans="4:10" x14ac:dyDescent="0.25">
      <c r="D5903"/>
      <c r="E5903" s="4"/>
      <c r="F5903" s="3"/>
      <c r="G5903" s="3"/>
      <c r="H5903" s="3"/>
      <c r="I5903" s="3"/>
      <c r="J5903" s="3"/>
    </row>
    <row r="5904" spans="4:10" x14ac:dyDescent="0.25">
      <c r="D5904"/>
      <c r="E5904" s="4"/>
      <c r="F5904" s="3"/>
      <c r="G5904" s="3"/>
      <c r="H5904" s="3"/>
      <c r="I5904" s="3"/>
      <c r="J5904" s="3"/>
    </row>
    <row r="5905" spans="4:10" x14ac:dyDescent="0.25">
      <c r="D5905"/>
      <c r="E5905" s="4"/>
      <c r="F5905" s="3"/>
      <c r="G5905" s="3"/>
      <c r="H5905" s="3"/>
      <c r="I5905" s="3"/>
      <c r="J5905" s="3"/>
    </row>
    <row r="5906" spans="4:10" x14ac:dyDescent="0.25">
      <c r="D5906"/>
      <c r="E5906" s="4"/>
      <c r="F5906" s="3"/>
      <c r="G5906" s="3"/>
      <c r="H5906" s="3"/>
      <c r="I5906" s="3"/>
      <c r="J5906" s="3"/>
    </row>
    <row r="5907" spans="4:10" x14ac:dyDescent="0.25">
      <c r="D5907"/>
      <c r="E5907" s="4"/>
      <c r="F5907" s="3"/>
      <c r="G5907" s="3"/>
      <c r="H5907" s="3"/>
      <c r="I5907" s="3"/>
      <c r="J5907" s="3"/>
    </row>
    <row r="5908" spans="4:10" x14ac:dyDescent="0.25">
      <c r="D5908"/>
      <c r="E5908" s="4"/>
      <c r="F5908" s="3"/>
      <c r="G5908" s="3"/>
      <c r="H5908" s="3"/>
      <c r="I5908" s="3"/>
      <c r="J5908" s="3"/>
    </row>
    <row r="5909" spans="4:10" x14ac:dyDescent="0.25">
      <c r="D5909"/>
      <c r="E5909" s="4"/>
      <c r="F5909" s="3"/>
      <c r="G5909" s="3"/>
      <c r="H5909" s="3"/>
      <c r="I5909" s="3"/>
      <c r="J5909" s="3"/>
    </row>
    <row r="5910" spans="4:10" x14ac:dyDescent="0.25">
      <c r="D5910"/>
      <c r="E5910" s="4"/>
      <c r="F5910" s="3"/>
      <c r="G5910" s="3"/>
      <c r="H5910" s="3"/>
      <c r="I5910" s="3"/>
      <c r="J5910" s="3"/>
    </row>
    <row r="5911" spans="4:10" x14ac:dyDescent="0.25">
      <c r="D5911"/>
      <c r="E5911" s="4"/>
      <c r="F5911" s="3"/>
      <c r="G5911" s="3"/>
      <c r="H5911" s="3"/>
      <c r="I5911" s="3"/>
      <c r="J5911" s="3"/>
    </row>
    <row r="5912" spans="4:10" x14ac:dyDescent="0.25">
      <c r="D5912"/>
      <c r="E5912" s="4"/>
      <c r="F5912" s="3"/>
      <c r="G5912" s="3"/>
      <c r="H5912" s="3"/>
      <c r="I5912" s="3"/>
      <c r="J5912" s="3"/>
    </row>
    <row r="5913" spans="4:10" x14ac:dyDescent="0.25">
      <c r="D5913"/>
      <c r="E5913" s="4"/>
      <c r="F5913" s="3"/>
      <c r="G5913" s="3"/>
      <c r="H5913" s="3"/>
      <c r="I5913" s="3"/>
      <c r="J5913" s="3"/>
    </row>
    <row r="5914" spans="4:10" x14ac:dyDescent="0.25">
      <c r="D5914"/>
      <c r="E5914" s="4"/>
      <c r="F5914" s="3"/>
      <c r="G5914" s="3"/>
      <c r="H5914" s="3"/>
      <c r="I5914" s="3"/>
      <c r="J5914" s="3"/>
    </row>
    <row r="5915" spans="4:10" x14ac:dyDescent="0.25">
      <c r="D5915"/>
      <c r="E5915" s="4"/>
      <c r="F5915" s="3"/>
      <c r="G5915" s="3"/>
      <c r="H5915" s="3"/>
      <c r="I5915" s="3"/>
      <c r="J5915" s="3"/>
    </row>
    <row r="5916" spans="4:10" x14ac:dyDescent="0.25">
      <c r="D5916"/>
      <c r="E5916" s="4"/>
      <c r="F5916" s="3"/>
      <c r="G5916" s="3"/>
      <c r="H5916" s="3"/>
      <c r="I5916" s="3"/>
      <c r="J5916" s="3"/>
    </row>
    <row r="5917" spans="4:10" x14ac:dyDescent="0.25">
      <c r="D5917"/>
      <c r="E5917" s="4"/>
      <c r="F5917" s="3"/>
      <c r="G5917" s="3"/>
      <c r="H5917" s="3"/>
      <c r="I5917" s="3"/>
      <c r="J5917" s="3"/>
    </row>
    <row r="5918" spans="4:10" x14ac:dyDescent="0.25">
      <c r="D5918"/>
      <c r="E5918" s="4"/>
      <c r="F5918" s="3"/>
      <c r="G5918" s="3"/>
      <c r="H5918" s="3"/>
      <c r="I5918" s="3"/>
      <c r="J5918" s="3"/>
    </row>
    <row r="5919" spans="4:10" x14ac:dyDescent="0.25">
      <c r="D5919"/>
      <c r="E5919" s="4"/>
      <c r="F5919" s="3"/>
      <c r="G5919" s="3"/>
      <c r="H5919" s="3"/>
      <c r="I5919" s="3"/>
      <c r="J5919" s="3"/>
    </row>
    <row r="5920" spans="4:10" x14ac:dyDescent="0.25">
      <c r="D5920"/>
      <c r="E5920" s="4"/>
      <c r="F5920" s="3"/>
      <c r="G5920" s="3"/>
      <c r="H5920" s="3"/>
      <c r="I5920" s="3"/>
      <c r="J5920" s="3"/>
    </row>
    <row r="5921" spans="4:10" x14ac:dyDescent="0.25">
      <c r="D5921"/>
      <c r="E5921" s="4"/>
      <c r="F5921" s="3"/>
      <c r="G5921" s="3"/>
      <c r="H5921" s="3"/>
      <c r="I5921" s="3"/>
      <c r="J5921" s="3"/>
    </row>
    <row r="5922" spans="4:10" x14ac:dyDescent="0.25">
      <c r="D5922"/>
      <c r="E5922" s="4"/>
      <c r="F5922" s="3"/>
      <c r="G5922" s="3"/>
      <c r="H5922" s="3"/>
      <c r="I5922" s="3"/>
      <c r="J5922" s="3"/>
    </row>
    <row r="5923" spans="4:10" x14ac:dyDescent="0.25">
      <c r="D5923"/>
      <c r="E5923" s="4"/>
      <c r="F5923" s="3"/>
      <c r="G5923" s="3"/>
      <c r="H5923" s="3"/>
      <c r="I5923" s="3"/>
      <c r="J5923" s="3"/>
    </row>
    <row r="5924" spans="4:10" x14ac:dyDescent="0.25">
      <c r="D5924"/>
      <c r="E5924" s="4"/>
      <c r="F5924" s="3"/>
      <c r="G5924" s="3"/>
      <c r="H5924" s="3"/>
      <c r="I5924" s="3"/>
      <c r="J5924" s="3"/>
    </row>
    <row r="5925" spans="4:10" x14ac:dyDescent="0.25">
      <c r="D5925"/>
      <c r="E5925" s="4"/>
      <c r="F5925" s="3"/>
      <c r="G5925" s="3"/>
      <c r="H5925" s="3"/>
      <c r="I5925" s="3"/>
      <c r="J5925" s="3"/>
    </row>
    <row r="5926" spans="4:10" x14ac:dyDescent="0.25">
      <c r="D5926"/>
      <c r="E5926" s="4"/>
      <c r="F5926" s="3"/>
      <c r="G5926" s="3"/>
      <c r="H5926" s="3"/>
      <c r="I5926" s="3"/>
      <c r="J5926" s="3"/>
    </row>
    <row r="5927" spans="4:10" x14ac:dyDescent="0.25">
      <c r="D5927"/>
      <c r="E5927" s="4"/>
      <c r="F5927" s="3"/>
      <c r="G5927" s="3"/>
      <c r="H5927" s="3"/>
      <c r="I5927" s="3"/>
      <c r="J5927" s="3"/>
    </row>
    <row r="5928" spans="4:10" x14ac:dyDescent="0.25">
      <c r="D5928"/>
      <c r="E5928" s="4"/>
      <c r="F5928" s="3"/>
      <c r="G5928" s="3"/>
      <c r="H5928" s="3"/>
      <c r="I5928" s="3"/>
      <c r="J5928" s="3"/>
    </row>
    <row r="5929" spans="4:10" x14ac:dyDescent="0.25">
      <c r="D5929"/>
      <c r="E5929" s="4"/>
      <c r="F5929" s="3"/>
      <c r="G5929" s="3"/>
      <c r="H5929" s="3"/>
      <c r="I5929" s="3"/>
      <c r="J5929" s="3"/>
    </row>
    <row r="5930" spans="4:10" x14ac:dyDescent="0.25">
      <c r="D5930"/>
      <c r="E5930" s="4"/>
      <c r="F5930" s="3"/>
      <c r="G5930" s="3"/>
      <c r="H5930" s="3"/>
      <c r="I5930" s="3"/>
      <c r="J5930" s="3"/>
    </row>
    <row r="5931" spans="4:10" x14ac:dyDescent="0.25">
      <c r="D5931"/>
      <c r="E5931" s="4"/>
      <c r="F5931" s="3"/>
      <c r="G5931" s="3"/>
      <c r="H5931" s="3"/>
      <c r="I5931" s="3"/>
      <c r="J5931" s="3"/>
    </row>
    <row r="5932" spans="4:10" x14ac:dyDescent="0.25">
      <c r="D5932"/>
      <c r="E5932" s="4"/>
      <c r="F5932" s="3"/>
      <c r="G5932" s="3"/>
      <c r="H5932" s="3"/>
      <c r="I5932" s="3"/>
      <c r="J5932" s="3"/>
    </row>
    <row r="5933" spans="4:10" x14ac:dyDescent="0.25">
      <c r="D5933"/>
      <c r="E5933" s="4"/>
      <c r="F5933" s="3"/>
      <c r="G5933" s="3"/>
      <c r="H5933" s="3"/>
      <c r="I5933" s="3"/>
      <c r="J5933" s="3"/>
    </row>
    <row r="5934" spans="4:10" x14ac:dyDescent="0.25">
      <c r="D5934"/>
      <c r="E5934" s="4"/>
      <c r="F5934" s="3"/>
      <c r="G5934" s="3"/>
      <c r="H5934" s="3"/>
      <c r="I5934" s="3"/>
      <c r="J5934" s="3"/>
    </row>
    <row r="5935" spans="4:10" x14ac:dyDescent="0.25">
      <c r="D5935"/>
      <c r="E5935" s="4"/>
      <c r="F5935" s="3"/>
      <c r="G5935" s="3"/>
      <c r="H5935" s="3"/>
      <c r="I5935" s="3"/>
      <c r="J5935" s="3"/>
    </row>
    <row r="5936" spans="4:10" x14ac:dyDescent="0.25">
      <c r="D5936"/>
      <c r="E5936" s="4"/>
      <c r="F5936" s="3"/>
      <c r="G5936" s="3"/>
      <c r="H5936" s="3"/>
      <c r="I5936" s="3"/>
      <c r="J5936" s="3"/>
    </row>
    <row r="5937" spans="4:10" x14ac:dyDescent="0.25">
      <c r="D5937"/>
      <c r="E5937" s="4"/>
      <c r="F5937" s="3"/>
      <c r="G5937" s="3"/>
      <c r="H5937" s="3"/>
      <c r="I5937" s="3"/>
      <c r="J5937" s="3"/>
    </row>
    <row r="5938" spans="4:10" x14ac:dyDescent="0.25">
      <c r="D5938"/>
      <c r="E5938" s="4"/>
      <c r="F5938" s="3"/>
      <c r="G5938" s="3"/>
      <c r="H5938" s="3"/>
      <c r="I5938" s="3"/>
      <c r="J5938" s="3"/>
    </row>
    <row r="5939" spans="4:10" x14ac:dyDescent="0.25">
      <c r="D5939"/>
      <c r="E5939" s="4"/>
      <c r="F5939" s="3"/>
      <c r="G5939" s="3"/>
      <c r="H5939" s="3"/>
      <c r="I5939" s="3"/>
      <c r="J5939" s="3"/>
    </row>
    <row r="5940" spans="4:10" x14ac:dyDescent="0.25">
      <c r="D5940"/>
      <c r="E5940" s="4"/>
      <c r="F5940" s="3"/>
      <c r="G5940" s="3"/>
      <c r="H5940" s="3"/>
      <c r="I5940" s="3"/>
      <c r="J5940" s="3"/>
    </row>
    <row r="5941" spans="4:10" x14ac:dyDescent="0.25">
      <c r="D5941"/>
      <c r="E5941" s="4"/>
      <c r="F5941" s="3"/>
      <c r="G5941" s="3"/>
      <c r="H5941" s="3"/>
      <c r="I5941" s="3"/>
      <c r="J5941" s="3"/>
    </row>
    <row r="5942" spans="4:10" x14ac:dyDescent="0.25">
      <c r="D5942"/>
      <c r="E5942" s="4"/>
      <c r="F5942" s="3"/>
      <c r="G5942" s="3"/>
      <c r="H5942" s="3"/>
      <c r="I5942" s="3"/>
      <c r="J5942" s="3"/>
    </row>
    <row r="5943" spans="4:10" x14ac:dyDescent="0.25">
      <c r="D5943"/>
      <c r="E5943" s="4"/>
      <c r="F5943" s="3"/>
      <c r="G5943" s="3"/>
      <c r="H5943" s="3"/>
      <c r="I5943" s="3"/>
      <c r="J5943" s="3"/>
    </row>
    <row r="5944" spans="4:10" x14ac:dyDescent="0.25">
      <c r="D5944"/>
      <c r="E5944" s="4"/>
      <c r="F5944" s="3"/>
      <c r="G5944" s="3"/>
      <c r="H5944" s="3"/>
      <c r="I5944" s="3"/>
      <c r="J5944" s="3"/>
    </row>
    <row r="5945" spans="4:10" x14ac:dyDescent="0.25">
      <c r="D5945"/>
      <c r="E5945" s="4"/>
      <c r="F5945" s="3"/>
      <c r="G5945" s="3"/>
      <c r="H5945" s="3"/>
      <c r="I5945" s="3"/>
      <c r="J5945" s="3"/>
    </row>
    <row r="5946" spans="4:10" x14ac:dyDescent="0.25">
      <c r="D5946"/>
      <c r="E5946" s="4"/>
      <c r="F5946" s="3"/>
      <c r="G5946" s="3"/>
      <c r="H5946" s="3"/>
      <c r="I5946" s="3"/>
      <c r="J5946" s="3"/>
    </row>
    <row r="5947" spans="4:10" x14ac:dyDescent="0.25">
      <c r="D5947"/>
      <c r="E5947" s="4"/>
      <c r="F5947" s="3"/>
      <c r="G5947" s="3"/>
      <c r="H5947" s="3"/>
      <c r="I5947" s="3"/>
      <c r="J5947" s="3"/>
    </row>
    <row r="5948" spans="4:10" x14ac:dyDescent="0.25">
      <c r="D5948"/>
      <c r="E5948" s="4"/>
      <c r="F5948" s="3"/>
      <c r="G5948" s="3"/>
      <c r="H5948" s="3"/>
      <c r="I5948" s="3"/>
      <c r="J5948" s="3"/>
    </row>
    <row r="5949" spans="4:10" x14ac:dyDescent="0.25">
      <c r="D5949"/>
      <c r="E5949" s="4"/>
      <c r="F5949" s="3"/>
      <c r="G5949" s="3"/>
      <c r="H5949" s="3"/>
      <c r="I5949" s="3"/>
      <c r="J5949" s="3"/>
    </row>
    <row r="5950" spans="4:10" x14ac:dyDescent="0.25">
      <c r="D5950"/>
      <c r="E5950" s="4"/>
      <c r="F5950" s="3"/>
      <c r="G5950" s="3"/>
      <c r="H5950" s="3"/>
      <c r="I5950" s="3"/>
      <c r="J5950" s="3"/>
    </row>
    <row r="5951" spans="4:10" x14ac:dyDescent="0.25">
      <c r="D5951"/>
      <c r="E5951" s="4"/>
      <c r="F5951" s="3"/>
      <c r="G5951" s="3"/>
      <c r="H5951" s="3"/>
      <c r="I5951" s="3"/>
      <c r="J5951" s="3"/>
    </row>
    <row r="5952" spans="4:10" x14ac:dyDescent="0.25">
      <c r="D5952"/>
      <c r="E5952" s="4"/>
      <c r="F5952" s="3"/>
      <c r="G5952" s="3"/>
      <c r="H5952" s="3"/>
      <c r="I5952" s="3"/>
      <c r="J5952" s="3"/>
    </row>
    <row r="5953" spans="4:10" x14ac:dyDescent="0.25">
      <c r="D5953"/>
      <c r="E5953" s="4"/>
      <c r="F5953" s="3"/>
      <c r="G5953" s="3"/>
      <c r="H5953" s="3"/>
      <c r="I5953" s="3"/>
      <c r="J5953" s="3"/>
    </row>
    <row r="5954" spans="4:10" x14ac:dyDescent="0.25">
      <c r="D5954"/>
      <c r="E5954" s="4"/>
      <c r="F5954" s="3"/>
      <c r="G5954" s="3"/>
      <c r="H5954" s="3"/>
      <c r="I5954" s="3"/>
      <c r="J5954" s="3"/>
    </row>
    <row r="5955" spans="4:10" x14ac:dyDescent="0.25">
      <c r="D5955"/>
      <c r="E5955" s="4"/>
      <c r="F5955" s="3"/>
      <c r="G5955" s="3"/>
      <c r="H5955" s="3"/>
      <c r="I5955" s="3"/>
      <c r="J5955" s="3"/>
    </row>
    <row r="5956" spans="4:10" x14ac:dyDescent="0.25">
      <c r="D5956"/>
      <c r="E5956" s="4"/>
      <c r="F5956" s="3"/>
      <c r="G5956" s="3"/>
      <c r="H5956" s="3"/>
      <c r="I5956" s="3"/>
      <c r="J5956" s="3"/>
    </row>
    <row r="5957" spans="4:10" x14ac:dyDescent="0.25">
      <c r="D5957"/>
      <c r="E5957" s="4"/>
      <c r="F5957" s="3"/>
      <c r="G5957" s="3"/>
      <c r="H5957" s="3"/>
      <c r="I5957" s="3"/>
      <c r="J5957" s="3"/>
    </row>
    <row r="5958" spans="4:10" x14ac:dyDescent="0.25">
      <c r="D5958"/>
      <c r="E5958" s="4"/>
      <c r="F5958" s="3"/>
      <c r="G5958" s="3"/>
      <c r="H5958" s="3"/>
      <c r="I5958" s="3"/>
      <c r="J5958" s="3"/>
    </row>
    <row r="5959" spans="4:10" x14ac:dyDescent="0.25">
      <c r="D5959"/>
      <c r="E5959" s="4"/>
      <c r="F5959" s="3"/>
      <c r="G5959" s="3"/>
      <c r="H5959" s="3"/>
      <c r="I5959" s="3"/>
      <c r="J5959" s="3"/>
    </row>
    <row r="5960" spans="4:10" x14ac:dyDescent="0.25">
      <c r="D5960"/>
      <c r="E5960" s="4"/>
      <c r="F5960" s="3"/>
      <c r="G5960" s="3"/>
      <c r="H5960" s="3"/>
      <c r="I5960" s="3"/>
      <c r="J5960" s="3"/>
    </row>
    <row r="5961" spans="4:10" x14ac:dyDescent="0.25">
      <c r="D5961"/>
      <c r="E5961" s="4"/>
      <c r="F5961" s="3"/>
      <c r="G5961" s="3"/>
      <c r="H5961" s="3"/>
      <c r="I5961" s="3"/>
      <c r="J5961" s="3"/>
    </row>
    <row r="5962" spans="4:10" x14ac:dyDescent="0.25">
      <c r="D5962"/>
      <c r="E5962" s="4"/>
      <c r="F5962" s="3"/>
      <c r="G5962" s="3"/>
      <c r="H5962" s="3"/>
      <c r="I5962" s="3"/>
      <c r="J5962" s="3"/>
    </row>
    <row r="5963" spans="4:10" x14ac:dyDescent="0.25">
      <c r="D5963"/>
      <c r="E5963" s="4"/>
      <c r="F5963" s="3"/>
      <c r="G5963" s="3"/>
      <c r="H5963" s="3"/>
      <c r="I5963" s="3"/>
      <c r="J5963" s="3"/>
    </row>
    <row r="5964" spans="4:10" x14ac:dyDescent="0.25">
      <c r="D5964"/>
      <c r="E5964" s="4"/>
      <c r="F5964" s="3"/>
      <c r="G5964" s="3"/>
      <c r="H5964" s="3"/>
      <c r="I5964" s="3"/>
      <c r="J5964" s="3"/>
    </row>
    <row r="5965" spans="4:10" x14ac:dyDescent="0.25">
      <c r="D5965"/>
      <c r="E5965" s="4"/>
      <c r="F5965" s="3"/>
      <c r="G5965" s="3"/>
      <c r="H5965" s="3"/>
      <c r="I5965" s="3"/>
      <c r="J5965" s="3"/>
    </row>
    <row r="5966" spans="4:10" x14ac:dyDescent="0.25">
      <c r="D5966"/>
      <c r="E5966" s="4"/>
      <c r="F5966" s="3"/>
      <c r="G5966" s="3"/>
      <c r="H5966" s="3"/>
      <c r="I5966" s="3"/>
      <c r="J5966" s="3"/>
    </row>
    <row r="5967" spans="4:10" x14ac:dyDescent="0.25">
      <c r="D5967"/>
      <c r="E5967" s="4"/>
      <c r="F5967" s="3"/>
      <c r="G5967" s="3"/>
      <c r="H5967" s="3"/>
      <c r="I5967" s="3"/>
      <c r="J5967" s="3"/>
    </row>
    <row r="5968" spans="4:10" x14ac:dyDescent="0.25">
      <c r="D5968"/>
      <c r="E5968" s="4"/>
      <c r="F5968" s="3"/>
      <c r="G5968" s="3"/>
      <c r="H5968" s="3"/>
      <c r="I5968" s="3"/>
      <c r="J5968" s="3"/>
    </row>
    <row r="5969" spans="4:10" x14ac:dyDescent="0.25">
      <c r="D5969"/>
      <c r="E5969" s="4"/>
      <c r="F5969" s="3"/>
      <c r="G5969" s="3"/>
      <c r="H5969" s="3"/>
      <c r="I5969" s="3"/>
      <c r="J5969" s="3"/>
    </row>
    <row r="5970" spans="4:10" x14ac:dyDescent="0.25">
      <c r="D5970"/>
      <c r="E5970" s="4"/>
      <c r="F5970" s="3"/>
      <c r="G5970" s="3"/>
      <c r="H5970" s="3"/>
      <c r="I5970" s="3"/>
      <c r="J5970" s="3"/>
    </row>
    <row r="5971" spans="4:10" x14ac:dyDescent="0.25">
      <c r="D5971"/>
      <c r="E5971" s="4"/>
      <c r="F5971" s="3"/>
      <c r="G5971" s="3"/>
      <c r="H5971" s="3"/>
      <c r="I5971" s="3"/>
      <c r="J5971" s="3"/>
    </row>
    <row r="5972" spans="4:10" x14ac:dyDescent="0.25">
      <c r="D5972"/>
      <c r="E5972" s="4"/>
      <c r="F5972" s="3"/>
      <c r="G5972" s="3"/>
      <c r="H5972" s="3"/>
      <c r="I5972" s="3"/>
      <c r="J5972" s="3"/>
    </row>
    <row r="5973" spans="4:10" x14ac:dyDescent="0.25">
      <c r="D5973"/>
      <c r="E5973" s="4"/>
      <c r="F5973" s="3"/>
      <c r="G5973" s="3"/>
      <c r="H5973" s="3"/>
      <c r="I5973" s="3"/>
      <c r="J5973" s="3"/>
    </row>
    <row r="5974" spans="4:10" x14ac:dyDescent="0.25">
      <c r="D5974"/>
      <c r="E5974" s="4"/>
      <c r="F5974" s="3"/>
      <c r="G5974" s="3"/>
      <c r="H5974" s="3"/>
      <c r="I5974" s="3"/>
      <c r="J5974" s="3"/>
    </row>
    <row r="5975" spans="4:10" x14ac:dyDescent="0.25">
      <c r="D5975"/>
      <c r="E5975" s="4"/>
      <c r="F5975" s="3"/>
      <c r="G5975" s="3"/>
      <c r="H5975" s="3"/>
      <c r="I5975" s="3"/>
      <c r="J5975" s="3"/>
    </row>
    <row r="5976" spans="4:10" x14ac:dyDescent="0.25">
      <c r="D5976"/>
      <c r="E5976" s="4"/>
      <c r="F5976" s="3"/>
      <c r="G5976" s="3"/>
      <c r="H5976" s="3"/>
      <c r="I5976" s="3"/>
      <c r="J5976" s="3"/>
    </row>
    <row r="5977" spans="4:10" x14ac:dyDescent="0.25">
      <c r="D5977"/>
      <c r="E5977" s="4"/>
      <c r="F5977" s="3"/>
      <c r="G5977" s="3"/>
      <c r="H5977" s="3"/>
      <c r="I5977" s="3"/>
      <c r="J5977" s="3"/>
    </row>
    <row r="5978" spans="4:10" x14ac:dyDescent="0.25">
      <c r="D5978"/>
      <c r="E5978" s="4"/>
      <c r="F5978" s="3"/>
      <c r="G5978" s="3"/>
      <c r="H5978" s="3"/>
      <c r="I5978" s="3"/>
      <c r="J5978" s="3"/>
    </row>
    <row r="5979" spans="4:10" x14ac:dyDescent="0.25">
      <c r="D5979"/>
      <c r="E5979" s="4"/>
      <c r="F5979" s="3"/>
      <c r="G5979" s="3"/>
      <c r="H5979" s="3"/>
      <c r="I5979" s="3"/>
      <c r="J5979" s="3"/>
    </row>
    <row r="5980" spans="4:10" x14ac:dyDescent="0.25">
      <c r="D5980"/>
      <c r="E5980" s="4"/>
      <c r="F5980" s="3"/>
      <c r="G5980" s="3"/>
      <c r="H5980" s="3"/>
      <c r="I5980" s="3"/>
      <c r="J5980" s="3"/>
    </row>
    <row r="5981" spans="4:10" x14ac:dyDescent="0.25">
      <c r="D5981"/>
      <c r="E5981" s="4"/>
      <c r="F5981" s="3"/>
      <c r="G5981" s="3"/>
      <c r="H5981" s="3"/>
      <c r="I5981" s="3"/>
      <c r="J5981" s="3"/>
    </row>
    <row r="5982" spans="4:10" x14ac:dyDescent="0.25">
      <c r="D5982"/>
      <c r="E5982" s="4"/>
      <c r="F5982" s="3"/>
      <c r="G5982" s="3"/>
      <c r="H5982" s="3"/>
      <c r="I5982" s="3"/>
      <c r="J5982" s="3"/>
    </row>
    <row r="5983" spans="4:10" x14ac:dyDescent="0.25">
      <c r="D5983"/>
      <c r="E5983" s="4"/>
      <c r="F5983" s="3"/>
      <c r="G5983" s="3"/>
      <c r="H5983" s="3"/>
      <c r="I5983" s="3"/>
      <c r="J5983" s="3"/>
    </row>
    <row r="5984" spans="4:10" x14ac:dyDescent="0.25">
      <c r="D5984"/>
      <c r="E5984" s="4"/>
      <c r="F5984" s="3"/>
      <c r="G5984" s="3"/>
      <c r="H5984" s="3"/>
      <c r="I5984" s="3"/>
      <c r="J5984" s="3"/>
    </row>
    <row r="5985" spans="4:10" x14ac:dyDescent="0.25">
      <c r="D5985"/>
      <c r="E5985" s="4"/>
      <c r="F5985" s="3"/>
      <c r="G5985" s="3"/>
      <c r="H5985" s="3"/>
      <c r="I5985" s="3"/>
      <c r="J5985" s="3"/>
    </row>
    <row r="5986" spans="4:10" x14ac:dyDescent="0.25">
      <c r="D5986"/>
      <c r="E5986" s="4"/>
      <c r="F5986" s="3"/>
      <c r="G5986" s="3"/>
      <c r="H5986" s="3"/>
      <c r="I5986" s="3"/>
      <c r="J5986" s="3"/>
    </row>
    <row r="5987" spans="4:10" x14ac:dyDescent="0.25">
      <c r="D5987"/>
      <c r="E5987" s="4"/>
      <c r="F5987" s="3"/>
      <c r="G5987" s="3"/>
      <c r="H5987" s="3"/>
      <c r="I5987" s="3"/>
      <c r="J5987" s="3"/>
    </row>
    <row r="5988" spans="4:10" x14ac:dyDescent="0.25">
      <c r="D5988"/>
      <c r="E5988" s="4"/>
      <c r="F5988" s="3"/>
      <c r="G5988" s="3"/>
      <c r="H5988" s="3"/>
      <c r="I5988" s="3"/>
      <c r="J5988" s="3"/>
    </row>
    <row r="5989" spans="4:10" x14ac:dyDescent="0.25">
      <c r="D5989"/>
      <c r="E5989" s="4"/>
      <c r="F5989" s="3"/>
      <c r="G5989" s="3"/>
      <c r="H5989" s="3"/>
      <c r="I5989" s="3"/>
      <c r="J5989" s="3"/>
    </row>
    <row r="5990" spans="4:10" x14ac:dyDescent="0.25">
      <c r="D5990"/>
      <c r="E5990" s="4"/>
      <c r="F5990" s="3"/>
      <c r="G5990" s="3"/>
      <c r="H5990" s="3"/>
      <c r="I5990" s="3"/>
      <c r="J5990" s="3"/>
    </row>
    <row r="5991" spans="4:10" x14ac:dyDescent="0.25">
      <c r="D5991"/>
      <c r="E5991" s="4"/>
      <c r="F5991" s="3"/>
      <c r="G5991" s="3"/>
      <c r="H5991" s="3"/>
      <c r="I5991" s="3"/>
      <c r="J5991" s="3"/>
    </row>
    <row r="5992" spans="4:10" x14ac:dyDescent="0.25">
      <c r="D5992"/>
      <c r="E5992" s="4"/>
      <c r="F5992" s="3"/>
      <c r="G5992" s="3"/>
      <c r="H5992" s="3"/>
      <c r="I5992" s="3"/>
      <c r="J5992" s="3"/>
    </row>
    <row r="5993" spans="4:10" x14ac:dyDescent="0.25">
      <c r="D5993"/>
      <c r="E5993" s="4"/>
      <c r="F5993" s="3"/>
      <c r="G5993" s="3"/>
      <c r="H5993" s="3"/>
      <c r="I5993" s="3"/>
      <c r="J5993" s="3"/>
    </row>
    <row r="5994" spans="4:10" x14ac:dyDescent="0.25">
      <c r="D5994"/>
      <c r="E5994" s="4"/>
      <c r="F5994" s="3"/>
      <c r="G5994" s="3"/>
      <c r="H5994" s="3"/>
      <c r="I5994" s="3"/>
      <c r="J5994" s="3"/>
    </row>
    <row r="5995" spans="4:10" x14ac:dyDescent="0.25">
      <c r="D5995"/>
      <c r="E5995" s="4"/>
      <c r="F5995" s="3"/>
      <c r="G5995" s="3"/>
      <c r="H5995" s="3"/>
      <c r="I5995" s="3"/>
      <c r="J5995" s="3"/>
    </row>
    <row r="5996" spans="4:10" x14ac:dyDescent="0.25">
      <c r="D5996"/>
      <c r="E5996" s="4"/>
      <c r="F5996" s="3"/>
      <c r="G5996" s="3"/>
      <c r="H5996" s="3"/>
      <c r="I5996" s="3"/>
      <c r="J5996" s="3"/>
    </row>
    <row r="5997" spans="4:10" x14ac:dyDescent="0.25">
      <c r="D5997"/>
      <c r="E5997" s="4"/>
      <c r="F5997" s="3"/>
      <c r="G5997" s="3"/>
      <c r="H5997" s="3"/>
      <c r="I5997" s="3"/>
      <c r="J5997" s="3"/>
    </row>
    <row r="5998" spans="4:10" x14ac:dyDescent="0.25">
      <c r="D5998"/>
      <c r="E5998" s="4"/>
      <c r="F5998" s="3"/>
      <c r="G5998" s="3"/>
      <c r="H5998" s="3"/>
      <c r="I5998" s="3"/>
      <c r="J5998" s="3"/>
    </row>
    <row r="5999" spans="4:10" x14ac:dyDescent="0.25">
      <c r="D5999"/>
      <c r="E5999" s="4"/>
      <c r="F5999" s="3"/>
      <c r="G5999" s="3"/>
      <c r="H5999" s="3"/>
      <c r="I5999" s="3"/>
      <c r="J5999" s="3"/>
    </row>
    <row r="6000" spans="4:10" x14ac:dyDescent="0.25">
      <c r="D6000"/>
      <c r="E6000" s="4"/>
      <c r="F6000" s="3"/>
      <c r="G6000" s="3"/>
      <c r="H6000" s="3"/>
      <c r="I6000" s="3"/>
      <c r="J6000" s="3"/>
    </row>
    <row r="6001" spans="4:10" x14ac:dyDescent="0.25">
      <c r="D6001"/>
      <c r="E6001" s="4"/>
      <c r="F6001" s="3"/>
      <c r="G6001" s="3"/>
      <c r="H6001" s="3"/>
      <c r="I6001" s="3"/>
      <c r="J6001" s="3"/>
    </row>
    <row r="6002" spans="4:10" x14ac:dyDescent="0.25">
      <c r="D6002"/>
      <c r="E6002" s="4"/>
      <c r="F6002" s="3"/>
      <c r="G6002" s="3"/>
      <c r="H6002" s="3"/>
      <c r="I6002" s="3"/>
      <c r="J6002" s="3"/>
    </row>
    <row r="6003" spans="4:10" x14ac:dyDescent="0.25">
      <c r="D6003"/>
      <c r="E6003" s="4"/>
      <c r="F6003" s="3"/>
      <c r="G6003" s="3"/>
      <c r="H6003" s="3"/>
      <c r="I6003" s="3"/>
      <c r="J6003" s="3"/>
    </row>
    <row r="6004" spans="4:10" x14ac:dyDescent="0.25">
      <c r="D6004"/>
      <c r="E6004" s="4"/>
      <c r="F6004" s="3"/>
      <c r="G6004" s="3"/>
      <c r="H6004" s="3"/>
      <c r="I6004" s="3"/>
      <c r="J6004" s="3"/>
    </row>
    <row r="6005" spans="4:10" x14ac:dyDescent="0.25">
      <c r="D6005"/>
      <c r="E6005" s="4"/>
      <c r="F6005" s="3"/>
      <c r="G6005" s="3"/>
      <c r="H6005" s="3"/>
      <c r="I6005" s="3"/>
      <c r="J6005" s="3"/>
    </row>
    <row r="6006" spans="4:10" x14ac:dyDescent="0.25">
      <c r="D6006"/>
      <c r="E6006" s="4"/>
      <c r="F6006" s="3"/>
      <c r="G6006" s="3"/>
      <c r="H6006" s="3"/>
      <c r="I6006" s="3"/>
      <c r="J6006" s="3"/>
    </row>
    <row r="6007" spans="4:10" x14ac:dyDescent="0.25">
      <c r="D6007"/>
      <c r="E6007" s="4"/>
      <c r="F6007" s="3"/>
      <c r="G6007" s="3"/>
      <c r="H6007" s="3"/>
      <c r="I6007" s="3"/>
      <c r="J6007" s="3"/>
    </row>
    <row r="6008" spans="4:10" x14ac:dyDescent="0.25">
      <c r="D6008"/>
      <c r="E6008" s="4"/>
      <c r="F6008" s="3"/>
      <c r="G6008" s="3"/>
      <c r="H6008" s="3"/>
      <c r="I6008" s="3"/>
      <c r="J6008" s="3"/>
    </row>
    <row r="6009" spans="4:10" x14ac:dyDescent="0.25">
      <c r="D6009"/>
      <c r="E6009" s="4"/>
      <c r="F6009" s="3"/>
      <c r="G6009" s="3"/>
      <c r="H6009" s="3"/>
      <c r="I6009" s="3"/>
      <c r="J6009" s="3"/>
    </row>
    <row r="6010" spans="4:10" x14ac:dyDescent="0.25">
      <c r="D6010"/>
      <c r="E6010" s="4"/>
      <c r="F6010" s="3"/>
      <c r="G6010" s="3"/>
      <c r="H6010" s="3"/>
      <c r="I6010" s="3"/>
      <c r="J6010" s="3"/>
    </row>
    <row r="6011" spans="4:10" x14ac:dyDescent="0.25">
      <c r="D6011"/>
      <c r="E6011" s="4"/>
      <c r="F6011" s="3"/>
      <c r="G6011" s="3"/>
      <c r="H6011" s="3"/>
      <c r="I6011" s="3"/>
      <c r="J6011" s="3"/>
    </row>
    <row r="6012" spans="4:10" x14ac:dyDescent="0.25">
      <c r="D6012"/>
      <c r="E6012" s="4"/>
      <c r="F6012" s="3"/>
      <c r="G6012" s="3"/>
      <c r="H6012" s="3"/>
      <c r="I6012" s="3"/>
      <c r="J6012" s="3"/>
    </row>
    <row r="6013" spans="4:10" x14ac:dyDescent="0.25">
      <c r="D6013"/>
      <c r="E6013" s="4"/>
      <c r="F6013" s="3"/>
      <c r="G6013" s="3"/>
      <c r="H6013" s="3"/>
      <c r="I6013" s="3"/>
      <c r="J6013" s="3"/>
    </row>
    <row r="6014" spans="4:10" x14ac:dyDescent="0.25">
      <c r="D6014"/>
      <c r="E6014" s="4"/>
      <c r="F6014" s="3"/>
      <c r="G6014" s="3"/>
      <c r="H6014" s="3"/>
      <c r="I6014" s="3"/>
      <c r="J6014" s="3"/>
    </row>
    <row r="6015" spans="4:10" x14ac:dyDescent="0.25">
      <c r="D6015"/>
      <c r="E6015" s="4"/>
      <c r="F6015" s="3"/>
      <c r="G6015" s="3"/>
      <c r="H6015" s="3"/>
      <c r="I6015" s="3"/>
      <c r="J6015" s="3"/>
    </row>
    <row r="6016" spans="4:10" x14ac:dyDescent="0.25">
      <c r="D6016"/>
      <c r="E6016" s="4"/>
      <c r="F6016" s="3"/>
      <c r="G6016" s="3"/>
      <c r="H6016" s="3"/>
      <c r="I6016" s="3"/>
      <c r="J6016" s="3"/>
    </row>
    <row r="6017" spans="4:10" x14ac:dyDescent="0.25">
      <c r="D6017"/>
      <c r="E6017" s="4"/>
      <c r="F6017" s="3"/>
      <c r="G6017" s="3"/>
      <c r="H6017" s="3"/>
      <c r="I6017" s="3"/>
      <c r="J6017" s="3"/>
    </row>
    <row r="6018" spans="4:10" x14ac:dyDescent="0.25">
      <c r="D6018"/>
      <c r="E6018" s="4"/>
      <c r="F6018" s="3"/>
      <c r="G6018" s="3"/>
      <c r="H6018" s="3"/>
      <c r="I6018" s="3"/>
      <c r="J6018" s="3"/>
    </row>
    <row r="6019" spans="4:10" x14ac:dyDescent="0.25">
      <c r="D6019"/>
      <c r="E6019" s="4"/>
      <c r="F6019" s="3"/>
      <c r="G6019" s="3"/>
      <c r="H6019" s="3"/>
      <c r="I6019" s="3"/>
      <c r="J6019" s="3"/>
    </row>
    <row r="6020" spans="4:10" x14ac:dyDescent="0.25">
      <c r="D6020"/>
      <c r="E6020" s="4"/>
      <c r="F6020" s="3"/>
      <c r="G6020" s="3"/>
      <c r="H6020" s="3"/>
      <c r="I6020" s="3"/>
      <c r="J6020" s="3"/>
    </row>
    <row r="6021" spans="4:10" x14ac:dyDescent="0.25">
      <c r="D6021"/>
      <c r="E6021" s="4"/>
      <c r="F6021" s="3"/>
      <c r="G6021" s="3"/>
      <c r="H6021" s="3"/>
      <c r="I6021" s="3"/>
      <c r="J6021" s="3"/>
    </row>
    <row r="6022" spans="4:10" x14ac:dyDescent="0.25">
      <c r="D6022"/>
      <c r="E6022" s="4"/>
      <c r="F6022" s="3"/>
      <c r="G6022" s="3"/>
      <c r="H6022" s="3"/>
      <c r="I6022" s="3"/>
      <c r="J6022" s="3"/>
    </row>
    <row r="6023" spans="4:10" x14ac:dyDescent="0.25">
      <c r="D6023"/>
      <c r="E6023" s="4"/>
      <c r="F6023" s="3"/>
      <c r="G6023" s="3"/>
      <c r="H6023" s="3"/>
      <c r="I6023" s="3"/>
      <c r="J6023" s="3"/>
    </row>
    <row r="6024" spans="4:10" x14ac:dyDescent="0.25">
      <c r="D6024"/>
      <c r="E6024" s="4"/>
      <c r="F6024" s="3"/>
      <c r="G6024" s="3"/>
      <c r="H6024" s="3"/>
      <c r="I6024" s="3"/>
      <c r="J6024" s="3"/>
    </row>
    <row r="6025" spans="4:10" x14ac:dyDescent="0.25">
      <c r="D6025"/>
      <c r="E6025" s="4"/>
      <c r="F6025" s="3"/>
      <c r="G6025" s="3"/>
      <c r="H6025" s="3"/>
      <c r="I6025" s="3"/>
      <c r="J6025" s="3"/>
    </row>
    <row r="6026" spans="4:10" x14ac:dyDescent="0.25">
      <c r="D6026"/>
      <c r="E6026" s="4"/>
      <c r="F6026" s="3"/>
      <c r="G6026" s="3"/>
      <c r="H6026" s="3"/>
      <c r="I6026" s="3"/>
      <c r="J6026" s="3"/>
    </row>
    <row r="6027" spans="4:10" x14ac:dyDescent="0.25">
      <c r="D6027"/>
      <c r="E6027" s="4"/>
      <c r="F6027" s="3"/>
      <c r="G6027" s="3"/>
      <c r="H6027" s="3"/>
      <c r="I6027" s="3"/>
      <c r="J6027" s="3"/>
    </row>
    <row r="6028" spans="4:10" x14ac:dyDescent="0.25">
      <c r="D6028"/>
      <c r="E6028" s="4"/>
      <c r="F6028" s="3"/>
      <c r="G6028" s="3"/>
      <c r="H6028" s="3"/>
      <c r="I6028" s="3"/>
      <c r="J6028" s="3"/>
    </row>
    <row r="6029" spans="4:10" x14ac:dyDescent="0.25">
      <c r="D6029"/>
      <c r="E6029" s="4"/>
      <c r="F6029" s="3"/>
      <c r="G6029" s="3"/>
      <c r="H6029" s="3"/>
      <c r="I6029" s="3"/>
      <c r="J6029" s="3"/>
    </row>
    <row r="6030" spans="4:10" x14ac:dyDescent="0.25">
      <c r="D6030"/>
      <c r="E6030" s="4"/>
      <c r="F6030" s="3"/>
      <c r="G6030" s="3"/>
      <c r="H6030" s="3"/>
      <c r="I6030" s="3"/>
      <c r="J6030" s="3"/>
    </row>
    <row r="6031" spans="4:10" x14ac:dyDescent="0.25">
      <c r="D6031"/>
      <c r="E6031" s="4"/>
      <c r="F6031" s="3"/>
      <c r="G6031" s="3"/>
      <c r="H6031" s="3"/>
      <c r="I6031" s="3"/>
      <c r="J6031" s="3"/>
    </row>
    <row r="6032" spans="4:10" x14ac:dyDescent="0.25">
      <c r="D6032"/>
      <c r="E6032" s="4"/>
      <c r="F6032" s="3"/>
      <c r="G6032" s="3"/>
      <c r="H6032" s="3"/>
      <c r="I6032" s="3"/>
      <c r="J6032" s="3"/>
    </row>
    <row r="6033" spans="4:10" x14ac:dyDescent="0.25">
      <c r="D6033"/>
      <c r="E6033" s="4"/>
      <c r="F6033" s="3"/>
      <c r="G6033" s="3"/>
      <c r="H6033" s="3"/>
      <c r="I6033" s="3"/>
      <c r="J6033" s="3"/>
    </row>
    <row r="6034" spans="4:10" x14ac:dyDescent="0.25">
      <c r="D6034"/>
      <c r="E6034" s="4"/>
      <c r="F6034" s="3"/>
      <c r="G6034" s="3"/>
      <c r="H6034" s="3"/>
      <c r="I6034" s="3"/>
      <c r="J6034" s="3"/>
    </row>
    <row r="6035" spans="4:10" x14ac:dyDescent="0.25">
      <c r="D6035"/>
      <c r="E6035" s="4"/>
      <c r="F6035" s="3"/>
      <c r="G6035" s="3"/>
      <c r="H6035" s="3"/>
      <c r="I6035" s="3"/>
      <c r="J6035" s="3"/>
    </row>
    <row r="6036" spans="4:10" x14ac:dyDescent="0.25">
      <c r="D6036"/>
      <c r="E6036" s="4"/>
      <c r="F6036" s="3"/>
      <c r="G6036" s="3"/>
      <c r="H6036" s="3"/>
      <c r="I6036" s="3"/>
      <c r="J6036" s="3"/>
    </row>
    <row r="6037" spans="4:10" x14ac:dyDescent="0.25">
      <c r="D6037"/>
      <c r="E6037" s="4"/>
      <c r="F6037" s="3"/>
      <c r="G6037" s="3"/>
      <c r="H6037" s="3"/>
      <c r="I6037" s="3"/>
      <c r="J6037" s="3"/>
    </row>
    <row r="6038" spans="4:10" x14ac:dyDescent="0.25">
      <c r="D6038"/>
      <c r="E6038" s="4"/>
      <c r="F6038" s="3"/>
      <c r="G6038" s="3"/>
      <c r="H6038" s="3"/>
      <c r="I6038" s="3"/>
      <c r="J6038" s="3"/>
    </row>
    <row r="6039" spans="4:10" x14ac:dyDescent="0.25">
      <c r="D6039"/>
      <c r="E6039" s="4"/>
      <c r="F6039" s="3"/>
      <c r="G6039" s="3"/>
      <c r="H6039" s="3"/>
      <c r="I6039" s="3"/>
      <c r="J6039" s="3"/>
    </row>
    <row r="6040" spans="4:10" x14ac:dyDescent="0.25">
      <c r="D6040"/>
      <c r="E6040" s="4"/>
      <c r="F6040" s="3"/>
      <c r="G6040" s="3"/>
      <c r="H6040" s="3"/>
      <c r="I6040" s="3"/>
      <c r="J6040" s="3"/>
    </row>
    <row r="6041" spans="4:10" x14ac:dyDescent="0.25">
      <c r="D6041"/>
      <c r="E6041" s="4"/>
      <c r="F6041" s="3"/>
      <c r="G6041" s="3"/>
      <c r="H6041" s="3"/>
      <c r="I6041" s="3"/>
      <c r="J6041" s="3"/>
    </row>
    <row r="6042" spans="4:10" x14ac:dyDescent="0.25">
      <c r="D6042"/>
      <c r="E6042" s="4"/>
      <c r="F6042" s="3"/>
      <c r="G6042" s="3"/>
      <c r="H6042" s="3"/>
      <c r="I6042" s="3"/>
      <c r="J6042" s="3"/>
    </row>
    <row r="6043" spans="4:10" x14ac:dyDescent="0.25">
      <c r="D6043"/>
      <c r="E6043" s="4"/>
    </row>
    <row r="6044" spans="4:10" x14ac:dyDescent="0.25">
      <c r="D6044"/>
      <c r="E6044" s="4"/>
    </row>
    <row r="6045" spans="4:10" x14ac:dyDescent="0.25">
      <c r="D6045"/>
      <c r="E6045" s="4"/>
    </row>
    <row r="6046" spans="4:10" x14ac:dyDescent="0.25">
      <c r="D6046"/>
      <c r="E6046" s="4"/>
    </row>
    <row r="6047" spans="4:10" x14ac:dyDescent="0.25">
      <c r="D6047"/>
      <c r="E6047" s="4"/>
    </row>
    <row r="6048" spans="4:10" x14ac:dyDescent="0.25">
      <c r="D6048"/>
      <c r="E6048" s="4"/>
      <c r="F6048" s="3"/>
      <c r="G6048" s="3"/>
      <c r="H6048" s="3"/>
      <c r="I6048" s="3"/>
      <c r="J6048" s="3"/>
    </row>
    <row r="6049" spans="4:10" x14ac:dyDescent="0.25">
      <c r="D6049"/>
      <c r="E6049" s="4"/>
      <c r="F6049" s="3"/>
      <c r="G6049" s="3"/>
      <c r="H6049" s="3"/>
      <c r="I6049" s="3"/>
      <c r="J6049" s="3"/>
    </row>
    <row r="6050" spans="4:10" x14ac:dyDescent="0.25">
      <c r="D6050"/>
      <c r="E6050" s="4"/>
      <c r="F6050" s="3"/>
      <c r="G6050" s="3"/>
      <c r="H6050" s="3"/>
      <c r="I6050" s="3"/>
      <c r="J6050" s="3"/>
    </row>
    <row r="6051" spans="4:10" x14ac:dyDescent="0.25">
      <c r="D6051"/>
      <c r="E6051" s="4"/>
      <c r="F6051" s="3"/>
      <c r="G6051" s="3"/>
      <c r="H6051" s="3"/>
      <c r="I6051" s="3"/>
      <c r="J6051" s="3"/>
    </row>
    <row r="6052" spans="4:10" x14ac:dyDescent="0.25">
      <c r="D6052"/>
      <c r="E6052" s="4"/>
      <c r="F6052" s="3"/>
      <c r="G6052" s="3"/>
      <c r="H6052" s="3"/>
      <c r="I6052" s="3"/>
      <c r="J6052" s="3"/>
    </row>
    <row r="6053" spans="4:10" x14ac:dyDescent="0.25">
      <c r="D6053"/>
      <c r="E6053" s="4"/>
      <c r="F6053" s="3"/>
      <c r="G6053" s="3"/>
      <c r="H6053" s="3"/>
      <c r="I6053" s="3"/>
      <c r="J6053" s="3"/>
    </row>
    <row r="6054" spans="4:10" x14ac:dyDescent="0.25">
      <c r="D6054"/>
      <c r="E6054" s="4"/>
      <c r="F6054" s="3"/>
      <c r="G6054" s="3"/>
      <c r="H6054" s="3"/>
      <c r="I6054" s="3"/>
      <c r="J6054" s="3"/>
    </row>
    <row r="6055" spans="4:10" x14ac:dyDescent="0.25">
      <c r="D6055"/>
      <c r="E6055" s="4"/>
      <c r="F6055" s="3"/>
      <c r="G6055" s="3"/>
      <c r="H6055" s="3"/>
      <c r="I6055" s="3"/>
      <c r="J6055" s="3"/>
    </row>
    <row r="6056" spans="4:10" x14ac:dyDescent="0.25">
      <c r="D6056"/>
      <c r="E6056" s="4"/>
      <c r="F6056" s="3"/>
      <c r="G6056" s="3"/>
      <c r="H6056" s="3"/>
      <c r="I6056" s="3"/>
      <c r="J6056" s="3"/>
    </row>
    <row r="6057" spans="4:10" x14ac:dyDescent="0.25">
      <c r="D6057"/>
      <c r="E6057" s="4"/>
      <c r="F6057" s="3"/>
      <c r="G6057" s="3"/>
      <c r="H6057" s="3"/>
      <c r="I6057" s="3"/>
      <c r="J6057" s="3"/>
    </row>
    <row r="6058" spans="4:10" x14ac:dyDescent="0.25">
      <c r="D6058"/>
      <c r="E6058" s="4"/>
      <c r="F6058" s="3"/>
      <c r="G6058" s="3"/>
      <c r="H6058" s="3"/>
      <c r="I6058" s="3"/>
      <c r="J6058" s="3"/>
    </row>
    <row r="6059" spans="4:10" x14ac:dyDescent="0.25">
      <c r="D6059"/>
      <c r="E6059" s="4"/>
      <c r="F6059" s="3"/>
      <c r="G6059" s="3"/>
      <c r="H6059" s="3"/>
      <c r="I6059" s="3"/>
      <c r="J6059" s="3"/>
    </row>
    <row r="6060" spans="4:10" x14ac:dyDescent="0.25">
      <c r="D6060"/>
      <c r="E6060" s="4"/>
      <c r="F6060" s="3"/>
      <c r="G6060" s="3"/>
      <c r="H6060" s="3"/>
      <c r="I6060" s="3"/>
      <c r="J6060" s="3"/>
    </row>
    <row r="6061" spans="4:10" x14ac:dyDescent="0.25">
      <c r="D6061"/>
      <c r="E6061" s="4"/>
      <c r="F6061" s="3"/>
      <c r="G6061" s="3"/>
      <c r="H6061" s="3"/>
      <c r="I6061" s="3"/>
      <c r="J6061" s="3"/>
    </row>
    <row r="6062" spans="4:10" x14ac:dyDescent="0.25">
      <c r="D6062"/>
      <c r="E6062" s="4"/>
      <c r="F6062" s="3"/>
      <c r="G6062" s="3"/>
      <c r="H6062" s="3"/>
      <c r="I6062" s="3"/>
      <c r="J6062" s="3"/>
    </row>
    <row r="6063" spans="4:10" x14ac:dyDescent="0.25">
      <c r="D6063"/>
      <c r="E6063" s="4"/>
      <c r="F6063" s="3"/>
      <c r="G6063" s="3"/>
      <c r="H6063" s="3"/>
      <c r="I6063" s="3"/>
      <c r="J6063" s="3"/>
    </row>
    <row r="6064" spans="4:10" x14ac:dyDescent="0.25">
      <c r="D6064"/>
      <c r="E6064" s="4"/>
      <c r="F6064" s="3"/>
      <c r="G6064" s="3"/>
      <c r="H6064" s="3"/>
      <c r="I6064" s="3"/>
      <c r="J6064" s="3"/>
    </row>
    <row r="6065" spans="4:10" x14ac:dyDescent="0.25">
      <c r="D6065"/>
      <c r="E6065" s="4"/>
      <c r="F6065" s="3"/>
      <c r="G6065" s="3"/>
      <c r="H6065" s="3"/>
      <c r="I6065" s="3"/>
      <c r="J6065" s="3"/>
    </row>
    <row r="6066" spans="4:10" x14ac:dyDescent="0.25">
      <c r="D6066"/>
      <c r="E6066" s="4"/>
      <c r="F6066" s="3"/>
      <c r="G6066" s="3"/>
      <c r="H6066" s="3"/>
      <c r="I6066" s="3"/>
      <c r="J6066" s="3"/>
    </row>
    <row r="6067" spans="4:10" x14ac:dyDescent="0.25">
      <c r="D6067"/>
      <c r="E6067" s="4"/>
      <c r="F6067" s="3"/>
      <c r="G6067" s="3"/>
      <c r="H6067" s="3"/>
      <c r="I6067" s="3"/>
      <c r="J6067" s="3"/>
    </row>
    <row r="6068" spans="4:10" x14ac:dyDescent="0.25">
      <c r="D6068"/>
      <c r="E6068" s="4"/>
      <c r="F6068" s="3"/>
      <c r="G6068" s="3"/>
      <c r="H6068" s="3"/>
      <c r="I6068" s="3"/>
      <c r="J6068" s="3"/>
    </row>
    <row r="6069" spans="4:10" x14ac:dyDescent="0.25">
      <c r="D6069"/>
      <c r="E6069" s="4"/>
      <c r="F6069" s="3"/>
      <c r="G6069" s="3"/>
      <c r="H6069" s="3"/>
      <c r="I6069" s="3"/>
      <c r="J6069" s="3"/>
    </row>
    <row r="6070" spans="4:10" x14ac:dyDescent="0.25">
      <c r="D6070"/>
      <c r="E6070" s="4"/>
      <c r="F6070" s="3"/>
      <c r="G6070" s="3"/>
      <c r="H6070" s="3"/>
      <c r="I6070" s="3"/>
      <c r="J6070" s="3"/>
    </row>
    <row r="6071" spans="4:10" x14ac:dyDescent="0.25">
      <c r="D6071"/>
      <c r="E6071" s="4"/>
      <c r="F6071" s="3"/>
      <c r="G6071" s="3"/>
      <c r="H6071" s="3"/>
      <c r="I6071" s="3"/>
      <c r="J6071" s="3"/>
    </row>
    <row r="6072" spans="4:10" x14ac:dyDescent="0.25">
      <c r="D6072"/>
      <c r="E6072" s="4"/>
      <c r="F6072" s="3"/>
      <c r="G6072" s="3"/>
      <c r="H6072" s="3"/>
      <c r="I6072" s="3"/>
      <c r="J6072" s="3"/>
    </row>
    <row r="6073" spans="4:10" x14ac:dyDescent="0.25">
      <c r="D6073"/>
      <c r="E6073" s="4"/>
      <c r="F6073" s="3"/>
      <c r="G6073" s="3"/>
      <c r="H6073" s="3"/>
      <c r="I6073" s="3"/>
      <c r="J6073" s="3"/>
    </row>
    <row r="6074" spans="4:10" x14ac:dyDescent="0.25">
      <c r="D6074"/>
      <c r="E6074" s="4"/>
      <c r="F6074" s="3"/>
      <c r="G6074" s="3"/>
      <c r="H6074" s="3"/>
      <c r="I6074" s="3"/>
      <c r="J6074" s="3"/>
    </row>
    <row r="6075" spans="4:10" x14ac:dyDescent="0.25">
      <c r="D6075"/>
      <c r="E6075" s="4"/>
      <c r="F6075" s="3"/>
      <c r="G6075" s="3"/>
      <c r="H6075" s="3"/>
      <c r="I6075" s="3"/>
      <c r="J6075" s="3"/>
    </row>
    <row r="6076" spans="4:10" x14ac:dyDescent="0.25">
      <c r="D6076"/>
      <c r="E6076" s="4"/>
      <c r="F6076" s="3"/>
      <c r="G6076" s="3"/>
      <c r="H6076" s="3"/>
      <c r="I6076" s="3"/>
      <c r="J6076" s="3"/>
    </row>
    <row r="6077" spans="4:10" x14ac:dyDescent="0.25">
      <c r="D6077"/>
      <c r="E6077" s="4"/>
      <c r="F6077" s="3"/>
      <c r="G6077" s="3"/>
      <c r="H6077" s="3"/>
      <c r="I6077" s="3"/>
      <c r="J6077" s="3"/>
    </row>
    <row r="6078" spans="4:10" x14ac:dyDescent="0.25">
      <c r="D6078"/>
      <c r="E6078" s="4"/>
      <c r="F6078" s="3"/>
      <c r="G6078" s="3"/>
      <c r="H6078" s="3"/>
      <c r="I6078" s="3"/>
      <c r="J6078" s="3"/>
    </row>
    <row r="6079" spans="4:10" x14ac:dyDescent="0.25">
      <c r="D6079"/>
      <c r="E6079" s="4"/>
      <c r="F6079" s="3"/>
      <c r="G6079" s="3"/>
      <c r="H6079" s="3"/>
      <c r="I6079" s="3"/>
      <c r="J6079" s="3"/>
    </row>
    <row r="6080" spans="4:10" x14ac:dyDescent="0.25">
      <c r="D6080"/>
      <c r="E6080" s="4"/>
      <c r="F6080" s="3"/>
      <c r="G6080" s="3"/>
      <c r="H6080" s="3"/>
      <c r="I6080" s="3"/>
      <c r="J6080" s="3"/>
    </row>
    <row r="6081" spans="4:10" x14ac:dyDescent="0.25">
      <c r="D6081"/>
      <c r="E6081" s="4"/>
      <c r="F6081" s="3"/>
      <c r="G6081" s="3"/>
      <c r="H6081" s="3"/>
      <c r="I6081" s="3"/>
      <c r="J6081" s="3"/>
    </row>
    <row r="6082" spans="4:10" x14ac:dyDescent="0.25">
      <c r="D6082"/>
      <c r="E6082" s="4"/>
      <c r="F6082" s="3"/>
      <c r="G6082" s="3"/>
      <c r="H6082" s="3"/>
      <c r="I6082" s="3"/>
      <c r="J6082" s="3"/>
    </row>
    <row r="6083" spans="4:10" x14ac:dyDescent="0.25">
      <c r="D6083"/>
      <c r="E6083" s="4"/>
      <c r="F6083" s="3"/>
      <c r="G6083" s="3"/>
      <c r="H6083" s="3"/>
      <c r="I6083" s="3"/>
      <c r="J6083" s="3"/>
    </row>
    <row r="6084" spans="4:10" x14ac:dyDescent="0.25">
      <c r="D6084"/>
      <c r="E6084" s="4"/>
      <c r="F6084" s="3"/>
      <c r="G6084" s="3"/>
      <c r="H6084" s="3"/>
      <c r="I6084" s="3"/>
      <c r="J6084" s="3"/>
    </row>
    <row r="6085" spans="4:10" x14ac:dyDescent="0.25">
      <c r="D6085"/>
      <c r="E6085" s="4"/>
      <c r="F6085" s="3"/>
      <c r="G6085" s="3"/>
      <c r="H6085" s="3"/>
      <c r="I6085" s="3"/>
      <c r="J6085" s="3"/>
    </row>
    <row r="6086" spans="4:10" x14ac:dyDescent="0.25">
      <c r="D6086"/>
      <c r="E6086" s="4"/>
      <c r="F6086" s="3"/>
      <c r="G6086" s="3"/>
      <c r="H6086" s="3"/>
      <c r="I6086" s="3"/>
      <c r="J6086" s="3"/>
    </row>
    <row r="6087" spans="4:10" x14ac:dyDescent="0.25">
      <c r="D6087"/>
      <c r="E6087" s="4"/>
      <c r="F6087" s="3"/>
      <c r="G6087" s="3"/>
      <c r="H6087" s="3"/>
      <c r="I6087" s="3"/>
      <c r="J6087" s="3"/>
    </row>
    <row r="6088" spans="4:10" x14ac:dyDescent="0.25">
      <c r="D6088"/>
      <c r="E6088" s="4"/>
      <c r="F6088" s="3"/>
      <c r="G6088" s="3"/>
      <c r="H6088" s="3"/>
      <c r="I6088" s="3"/>
      <c r="J6088" s="3"/>
    </row>
    <row r="6089" spans="4:10" x14ac:dyDescent="0.25">
      <c r="D6089"/>
      <c r="E6089" s="4"/>
      <c r="F6089" s="3"/>
      <c r="G6089" s="3"/>
      <c r="H6089" s="3"/>
      <c r="I6089" s="3"/>
      <c r="J6089" s="3"/>
    </row>
    <row r="6090" spans="4:10" x14ac:dyDescent="0.25">
      <c r="D6090"/>
      <c r="E6090" s="4"/>
      <c r="F6090" s="3"/>
      <c r="G6090" s="3"/>
      <c r="H6090" s="3"/>
      <c r="I6090" s="3"/>
      <c r="J6090" s="3"/>
    </row>
    <row r="6091" spans="4:10" x14ac:dyDescent="0.25">
      <c r="D6091"/>
      <c r="E6091" s="4"/>
      <c r="F6091" s="3"/>
      <c r="G6091" s="3"/>
      <c r="H6091" s="3"/>
      <c r="I6091" s="3"/>
      <c r="J6091" s="3"/>
    </row>
    <row r="6092" spans="4:10" x14ac:dyDescent="0.25">
      <c r="D6092"/>
      <c r="E6092" s="4"/>
      <c r="F6092" s="3"/>
      <c r="G6092" s="3"/>
      <c r="H6092" s="3"/>
      <c r="I6092" s="3"/>
      <c r="J6092" s="3"/>
    </row>
    <row r="6093" spans="4:10" x14ac:dyDescent="0.25">
      <c r="D6093"/>
      <c r="E6093" s="4"/>
      <c r="F6093" s="3"/>
      <c r="G6093" s="3"/>
      <c r="H6093" s="3"/>
      <c r="I6093" s="3"/>
      <c r="J6093" s="3"/>
    </row>
    <row r="6094" spans="4:10" x14ac:dyDescent="0.25">
      <c r="D6094"/>
      <c r="E6094" s="4"/>
      <c r="F6094" s="3"/>
      <c r="G6094" s="3"/>
      <c r="H6094" s="3"/>
      <c r="I6094" s="3"/>
      <c r="J6094" s="3"/>
    </row>
    <row r="6095" spans="4:10" x14ac:dyDescent="0.25">
      <c r="D6095"/>
      <c r="E6095" s="4"/>
      <c r="F6095" s="3"/>
      <c r="G6095" s="3"/>
      <c r="H6095" s="3"/>
      <c r="I6095" s="3"/>
      <c r="J6095" s="3"/>
    </row>
    <row r="6096" spans="4:10" x14ac:dyDescent="0.25">
      <c r="D6096"/>
      <c r="E6096" s="4"/>
      <c r="F6096" s="3"/>
      <c r="G6096" s="3"/>
      <c r="H6096" s="3"/>
      <c r="I6096" s="3"/>
      <c r="J6096" s="3"/>
    </row>
    <row r="6097" spans="4:10" x14ac:dyDescent="0.25">
      <c r="D6097"/>
      <c r="E6097" s="4"/>
      <c r="F6097" s="3"/>
      <c r="G6097" s="3"/>
      <c r="H6097" s="3"/>
      <c r="I6097" s="3"/>
      <c r="J6097" s="3"/>
    </row>
    <row r="6098" spans="4:10" x14ac:dyDescent="0.25">
      <c r="D6098"/>
      <c r="E6098" s="4"/>
      <c r="F6098" s="3"/>
      <c r="G6098" s="3"/>
      <c r="H6098" s="3"/>
      <c r="I6098" s="3"/>
      <c r="J6098" s="3"/>
    </row>
    <row r="6099" spans="4:10" x14ac:dyDescent="0.25">
      <c r="D6099"/>
      <c r="E6099" s="4"/>
      <c r="F6099" s="3"/>
      <c r="G6099" s="3"/>
      <c r="H6099" s="3"/>
      <c r="I6099" s="3"/>
      <c r="J6099" s="3"/>
    </row>
    <row r="6100" spans="4:10" x14ac:dyDescent="0.25">
      <c r="D6100"/>
      <c r="E6100" s="4"/>
      <c r="F6100" s="3"/>
      <c r="G6100" s="3"/>
      <c r="H6100" s="3"/>
      <c r="I6100" s="3"/>
      <c r="J6100" s="3"/>
    </row>
    <row r="6101" spans="4:10" x14ac:dyDescent="0.25">
      <c r="D6101"/>
      <c r="E6101" s="4"/>
      <c r="F6101" s="3"/>
      <c r="G6101" s="3"/>
      <c r="H6101" s="3"/>
      <c r="I6101" s="3"/>
      <c r="J6101" s="3"/>
    </row>
    <row r="6102" spans="4:10" x14ac:dyDescent="0.25">
      <c r="D6102"/>
      <c r="E6102" s="4"/>
      <c r="F6102" s="3"/>
      <c r="G6102" s="3"/>
      <c r="H6102" s="3"/>
      <c r="I6102" s="3"/>
      <c r="J6102" s="3"/>
    </row>
    <row r="6103" spans="4:10" x14ac:dyDescent="0.25">
      <c r="D6103"/>
      <c r="E6103" s="4"/>
      <c r="F6103" s="3"/>
      <c r="G6103" s="3"/>
      <c r="H6103" s="3"/>
      <c r="I6103" s="3"/>
      <c r="J6103" s="3"/>
    </row>
    <row r="6104" spans="4:10" x14ac:dyDescent="0.25">
      <c r="D6104"/>
      <c r="E6104" s="4"/>
      <c r="F6104" s="3"/>
      <c r="G6104" s="3"/>
      <c r="H6104" s="3"/>
      <c r="I6104" s="3"/>
      <c r="J6104" s="3"/>
    </row>
    <row r="6105" spans="4:10" x14ac:dyDescent="0.25">
      <c r="D6105"/>
      <c r="E6105" s="4"/>
      <c r="F6105" s="3"/>
      <c r="G6105" s="3"/>
      <c r="H6105" s="3"/>
      <c r="I6105" s="3"/>
      <c r="J6105" s="3"/>
    </row>
    <row r="6106" spans="4:10" x14ac:dyDescent="0.25">
      <c r="D6106"/>
      <c r="E6106" s="4"/>
      <c r="F6106" s="3"/>
      <c r="G6106" s="3"/>
      <c r="H6106" s="3"/>
      <c r="I6106" s="3"/>
      <c r="J6106" s="3"/>
    </row>
    <row r="6107" spans="4:10" x14ac:dyDescent="0.25">
      <c r="D6107"/>
      <c r="E6107" s="4"/>
      <c r="F6107" s="3"/>
      <c r="G6107" s="3"/>
      <c r="H6107" s="3"/>
      <c r="I6107" s="3"/>
      <c r="J6107" s="3"/>
    </row>
    <row r="6108" spans="4:10" x14ac:dyDescent="0.25">
      <c r="D6108"/>
      <c r="E6108" s="4"/>
      <c r="F6108" s="3"/>
      <c r="G6108" s="3"/>
      <c r="H6108" s="3"/>
      <c r="I6108" s="3"/>
      <c r="J6108" s="3"/>
    </row>
    <row r="6109" spans="4:10" x14ac:dyDescent="0.25">
      <c r="D6109"/>
      <c r="E6109" s="4"/>
      <c r="F6109" s="3"/>
      <c r="G6109" s="3"/>
      <c r="H6109" s="3"/>
      <c r="I6109" s="3"/>
      <c r="J6109" s="3"/>
    </row>
    <row r="6110" spans="4:10" x14ac:dyDescent="0.25">
      <c r="D6110"/>
      <c r="E6110" s="4"/>
      <c r="F6110" s="3"/>
      <c r="G6110" s="3"/>
      <c r="H6110" s="3"/>
      <c r="I6110" s="3"/>
      <c r="J6110" s="3"/>
    </row>
    <row r="6111" spans="4:10" x14ac:dyDescent="0.25">
      <c r="D6111"/>
      <c r="E6111" s="4"/>
      <c r="F6111" s="3"/>
      <c r="G6111" s="3"/>
      <c r="H6111" s="3"/>
      <c r="I6111" s="3"/>
      <c r="J6111" s="3"/>
    </row>
    <row r="6112" spans="4:10" x14ac:dyDescent="0.25">
      <c r="D6112"/>
      <c r="E6112" s="4"/>
      <c r="F6112" s="3"/>
      <c r="G6112" s="3"/>
      <c r="H6112" s="3"/>
      <c r="I6112" s="3"/>
      <c r="J6112" s="3"/>
    </row>
    <row r="6113" spans="4:10" x14ac:dyDescent="0.25">
      <c r="D6113"/>
      <c r="E6113" s="4"/>
      <c r="F6113" s="3"/>
      <c r="G6113" s="3"/>
      <c r="H6113" s="3"/>
      <c r="I6113" s="3"/>
      <c r="J6113" s="3"/>
    </row>
    <row r="6114" spans="4:10" x14ac:dyDescent="0.25">
      <c r="D6114"/>
      <c r="E6114" s="4"/>
      <c r="F6114" s="3"/>
      <c r="G6114" s="3"/>
      <c r="H6114" s="3"/>
      <c r="I6114" s="3"/>
      <c r="J6114" s="3"/>
    </row>
    <row r="6115" spans="4:10" x14ac:dyDescent="0.25">
      <c r="D6115"/>
      <c r="E6115" s="4"/>
      <c r="F6115" s="3"/>
      <c r="G6115" s="3"/>
      <c r="H6115" s="3"/>
      <c r="I6115" s="3"/>
      <c r="J6115" s="3"/>
    </row>
    <row r="6116" spans="4:10" x14ac:dyDescent="0.25">
      <c r="D6116"/>
      <c r="E6116" s="4"/>
      <c r="F6116" s="3"/>
      <c r="G6116" s="3"/>
      <c r="H6116" s="3"/>
      <c r="I6116" s="3"/>
      <c r="J6116" s="3"/>
    </row>
    <row r="6117" spans="4:10" x14ac:dyDescent="0.25">
      <c r="D6117"/>
      <c r="E6117" s="4"/>
      <c r="F6117" s="3"/>
      <c r="G6117" s="3"/>
      <c r="H6117" s="3"/>
      <c r="I6117" s="3"/>
      <c r="J6117" s="3"/>
    </row>
    <row r="6118" spans="4:10" x14ac:dyDescent="0.25">
      <c r="D6118"/>
      <c r="E6118" s="4"/>
      <c r="F6118" s="3"/>
      <c r="G6118" s="3"/>
      <c r="H6118" s="3"/>
      <c r="I6118" s="3"/>
      <c r="J6118" s="3"/>
    </row>
    <row r="6119" spans="4:10" x14ac:dyDescent="0.25">
      <c r="D6119"/>
      <c r="E6119" s="4"/>
      <c r="F6119" s="3"/>
      <c r="G6119" s="3"/>
      <c r="H6119" s="3"/>
      <c r="I6119" s="3"/>
      <c r="J6119" s="3"/>
    </row>
    <row r="6120" spans="4:10" x14ac:dyDescent="0.25">
      <c r="D6120"/>
      <c r="E6120" s="4"/>
      <c r="F6120" s="3"/>
      <c r="G6120" s="3"/>
      <c r="H6120" s="3"/>
      <c r="I6120" s="3"/>
      <c r="J6120" s="3"/>
    </row>
    <row r="6121" spans="4:10" x14ac:dyDescent="0.25">
      <c r="D6121"/>
      <c r="E6121" s="4"/>
      <c r="F6121" s="3"/>
      <c r="G6121" s="3"/>
      <c r="H6121" s="3"/>
      <c r="I6121" s="3"/>
      <c r="J6121" s="3"/>
    </row>
    <row r="6122" spans="4:10" x14ac:dyDescent="0.25">
      <c r="D6122"/>
      <c r="E6122" s="4"/>
      <c r="F6122" s="3"/>
      <c r="G6122" s="3"/>
      <c r="H6122" s="3"/>
      <c r="I6122" s="3"/>
      <c r="J6122" s="3"/>
    </row>
    <row r="6123" spans="4:10" x14ac:dyDescent="0.25">
      <c r="D6123"/>
      <c r="E6123" s="4"/>
      <c r="F6123" s="3"/>
      <c r="G6123" s="3"/>
      <c r="H6123" s="3"/>
      <c r="I6123" s="3"/>
      <c r="J6123" s="3"/>
    </row>
    <row r="6124" spans="4:10" x14ac:dyDescent="0.25">
      <c r="D6124"/>
      <c r="E6124" s="4"/>
      <c r="F6124" s="3"/>
      <c r="G6124" s="3"/>
      <c r="H6124" s="3"/>
      <c r="I6124" s="3"/>
      <c r="J6124" s="3"/>
    </row>
    <row r="6125" spans="4:10" x14ac:dyDescent="0.25">
      <c r="D6125"/>
      <c r="E6125" s="4"/>
      <c r="F6125" s="3"/>
      <c r="G6125" s="3"/>
      <c r="H6125" s="3"/>
      <c r="I6125" s="3"/>
      <c r="J6125" s="3"/>
    </row>
    <row r="6126" spans="4:10" x14ac:dyDescent="0.25">
      <c r="D6126"/>
      <c r="E6126" s="4"/>
      <c r="F6126" s="3"/>
      <c r="G6126" s="3"/>
      <c r="H6126" s="3"/>
      <c r="I6126" s="3"/>
      <c r="J6126" s="3"/>
    </row>
    <row r="6127" spans="4:10" x14ac:dyDescent="0.25">
      <c r="D6127"/>
      <c r="E6127" s="4"/>
      <c r="F6127" s="3"/>
      <c r="G6127" s="3"/>
      <c r="H6127" s="3"/>
      <c r="I6127" s="3"/>
      <c r="J6127" s="3"/>
    </row>
    <row r="6128" spans="4:10" x14ac:dyDescent="0.25">
      <c r="D6128"/>
      <c r="E6128" s="4"/>
      <c r="F6128" s="3"/>
      <c r="G6128" s="3"/>
      <c r="H6128" s="3"/>
      <c r="I6128" s="3"/>
      <c r="J6128" s="3"/>
    </row>
    <row r="6129" spans="4:10" x14ac:dyDescent="0.25">
      <c r="D6129"/>
      <c r="E6129" s="4"/>
      <c r="F6129" s="3"/>
      <c r="G6129" s="3"/>
      <c r="H6129" s="3"/>
      <c r="I6129" s="3"/>
      <c r="J6129" s="3"/>
    </row>
    <row r="6130" spans="4:10" x14ac:dyDescent="0.25">
      <c r="D6130"/>
      <c r="E6130" s="4"/>
      <c r="F6130" s="3"/>
      <c r="G6130" s="3"/>
      <c r="H6130" s="3"/>
      <c r="I6130" s="3"/>
      <c r="J6130" s="3"/>
    </row>
    <row r="6131" spans="4:10" x14ac:dyDescent="0.25">
      <c r="D6131"/>
      <c r="E6131" s="4"/>
      <c r="F6131" s="3"/>
      <c r="G6131" s="3"/>
      <c r="H6131" s="3"/>
      <c r="I6131" s="3"/>
      <c r="J6131" s="3"/>
    </row>
    <row r="6132" spans="4:10" x14ac:dyDescent="0.25">
      <c r="D6132"/>
      <c r="E6132" s="4"/>
      <c r="F6132" s="3"/>
      <c r="G6132" s="3"/>
      <c r="H6132" s="3"/>
      <c r="I6132" s="3"/>
      <c r="J6132" s="3"/>
    </row>
    <row r="6133" spans="4:10" x14ac:dyDescent="0.25">
      <c r="D6133"/>
      <c r="E6133" s="4"/>
      <c r="F6133" s="3"/>
      <c r="G6133" s="3"/>
      <c r="H6133" s="3"/>
      <c r="I6133" s="3"/>
      <c r="J6133" s="3"/>
    </row>
    <row r="6134" spans="4:10" x14ac:dyDescent="0.25">
      <c r="D6134"/>
      <c r="E6134" s="4"/>
      <c r="F6134" s="3"/>
      <c r="G6134" s="3"/>
      <c r="H6134" s="3"/>
      <c r="I6134" s="3"/>
      <c r="J6134" s="3"/>
    </row>
    <row r="6135" spans="4:10" x14ac:dyDescent="0.25">
      <c r="D6135"/>
      <c r="E6135" s="4"/>
      <c r="F6135" s="3"/>
      <c r="G6135" s="3"/>
      <c r="H6135" s="3"/>
      <c r="I6135" s="3"/>
      <c r="J6135" s="3"/>
    </row>
    <row r="6136" spans="4:10" x14ac:dyDescent="0.25">
      <c r="D6136"/>
      <c r="E6136" s="4"/>
      <c r="F6136" s="3"/>
      <c r="G6136" s="3"/>
      <c r="H6136" s="3"/>
      <c r="I6136" s="3"/>
      <c r="J6136" s="3"/>
    </row>
    <row r="6137" spans="4:10" x14ac:dyDescent="0.25">
      <c r="D6137"/>
      <c r="E6137" s="4"/>
      <c r="F6137" s="3"/>
      <c r="G6137" s="3"/>
      <c r="H6137" s="3"/>
      <c r="I6137" s="3"/>
      <c r="J6137" s="3"/>
    </row>
    <row r="6138" spans="4:10" x14ac:dyDescent="0.25">
      <c r="D6138"/>
      <c r="E6138" s="4"/>
      <c r="F6138" s="3"/>
      <c r="G6138" s="3"/>
      <c r="H6138" s="3"/>
      <c r="I6138" s="3"/>
      <c r="J6138" s="3"/>
    </row>
    <row r="6139" spans="4:10" x14ac:dyDescent="0.25">
      <c r="D6139"/>
      <c r="E6139" s="4"/>
      <c r="F6139" s="3"/>
      <c r="G6139" s="3"/>
      <c r="H6139" s="3"/>
      <c r="I6139" s="3"/>
      <c r="J6139" s="3"/>
    </row>
    <row r="6140" spans="4:10" x14ac:dyDescent="0.25">
      <c r="D6140"/>
      <c r="E6140" s="4"/>
      <c r="F6140" s="3"/>
      <c r="G6140" s="3"/>
      <c r="H6140" s="3"/>
      <c r="I6140" s="3"/>
      <c r="J6140" s="3"/>
    </row>
    <row r="6141" spans="4:10" x14ac:dyDescent="0.25">
      <c r="D6141"/>
      <c r="E6141" s="4"/>
      <c r="F6141" s="3"/>
      <c r="G6141" s="3"/>
      <c r="H6141" s="3"/>
      <c r="I6141" s="3"/>
      <c r="J6141" s="3"/>
    </row>
    <row r="6142" spans="4:10" x14ac:dyDescent="0.25">
      <c r="D6142"/>
      <c r="E6142" s="4"/>
      <c r="F6142" s="3"/>
      <c r="G6142" s="3"/>
      <c r="H6142" s="3"/>
      <c r="I6142" s="3"/>
      <c r="J6142" s="3"/>
    </row>
    <row r="6143" spans="4:10" x14ac:dyDescent="0.25">
      <c r="D6143"/>
      <c r="E6143" s="4"/>
      <c r="F6143" s="3"/>
      <c r="G6143" s="3"/>
      <c r="H6143" s="3"/>
      <c r="I6143" s="3"/>
      <c r="J6143" s="3"/>
    </row>
    <row r="6144" spans="4:10" x14ac:dyDescent="0.25">
      <c r="D6144"/>
      <c r="E6144" s="4"/>
      <c r="F6144" s="3"/>
      <c r="G6144" s="3"/>
      <c r="H6144" s="3"/>
      <c r="I6144" s="3"/>
      <c r="J6144" s="3"/>
    </row>
    <row r="6145" spans="4:10" x14ac:dyDescent="0.25">
      <c r="D6145"/>
      <c r="E6145" s="4"/>
      <c r="F6145" s="3"/>
      <c r="G6145" s="3"/>
      <c r="H6145" s="3"/>
      <c r="I6145" s="3"/>
      <c r="J6145" s="3"/>
    </row>
    <row r="6146" spans="4:10" x14ac:dyDescent="0.25">
      <c r="D6146"/>
      <c r="E6146" s="4"/>
      <c r="F6146" s="3"/>
      <c r="G6146" s="3"/>
      <c r="H6146" s="3"/>
      <c r="I6146" s="3"/>
      <c r="J6146" s="3"/>
    </row>
    <row r="6147" spans="4:10" x14ac:dyDescent="0.25">
      <c r="D6147"/>
      <c r="E6147" s="4"/>
      <c r="F6147" s="3"/>
      <c r="G6147" s="3"/>
      <c r="H6147" s="3"/>
      <c r="I6147" s="3"/>
      <c r="J6147" s="3"/>
    </row>
    <row r="6148" spans="4:10" x14ac:dyDescent="0.25">
      <c r="D6148"/>
      <c r="E6148" s="4"/>
      <c r="F6148" s="3"/>
      <c r="G6148" s="3"/>
      <c r="H6148" s="3"/>
      <c r="I6148" s="3"/>
      <c r="J6148" s="3"/>
    </row>
    <row r="6149" spans="4:10" x14ac:dyDescent="0.25">
      <c r="D6149"/>
      <c r="E6149" s="4"/>
      <c r="F6149" s="3"/>
      <c r="G6149" s="3"/>
      <c r="H6149" s="3"/>
      <c r="I6149" s="3"/>
      <c r="J6149" s="3"/>
    </row>
    <row r="6150" spans="4:10" x14ac:dyDescent="0.25">
      <c r="D6150"/>
      <c r="E6150" s="4"/>
      <c r="F6150" s="3"/>
      <c r="G6150" s="3"/>
      <c r="H6150" s="3"/>
      <c r="I6150" s="3"/>
      <c r="J6150" s="3"/>
    </row>
    <row r="6151" spans="4:10" x14ac:dyDescent="0.25">
      <c r="D6151"/>
      <c r="E6151" s="4"/>
      <c r="F6151" s="3"/>
      <c r="G6151" s="3"/>
      <c r="H6151" s="3"/>
      <c r="I6151" s="3"/>
      <c r="J6151" s="3"/>
    </row>
    <row r="6152" spans="4:10" x14ac:dyDescent="0.25">
      <c r="D6152"/>
      <c r="E6152" s="4"/>
      <c r="F6152" s="3"/>
      <c r="G6152" s="3"/>
      <c r="H6152" s="3"/>
      <c r="I6152" s="3"/>
      <c r="J6152" s="3"/>
    </row>
    <row r="6153" spans="4:10" x14ac:dyDescent="0.25">
      <c r="D6153"/>
      <c r="E6153" s="4"/>
      <c r="F6153" s="3"/>
      <c r="G6153" s="3"/>
      <c r="H6153" s="3"/>
      <c r="I6153" s="3"/>
      <c r="J6153" s="3"/>
    </row>
    <row r="6154" spans="4:10" x14ac:dyDescent="0.25">
      <c r="D6154"/>
      <c r="E6154" s="4"/>
      <c r="F6154" s="3"/>
      <c r="G6154" s="3"/>
      <c r="H6154" s="3"/>
      <c r="I6154" s="3"/>
      <c r="J6154" s="3"/>
    </row>
    <row r="6155" spans="4:10" x14ac:dyDescent="0.25">
      <c r="D6155"/>
      <c r="E6155" s="4"/>
      <c r="F6155" s="3"/>
      <c r="G6155" s="3"/>
      <c r="H6155" s="3"/>
      <c r="I6155" s="3"/>
      <c r="J6155" s="3"/>
    </row>
    <row r="6156" spans="4:10" x14ac:dyDescent="0.25">
      <c r="D6156"/>
      <c r="E6156" s="4"/>
      <c r="F6156" s="3"/>
      <c r="G6156" s="3"/>
      <c r="H6156" s="3"/>
      <c r="I6156" s="3"/>
      <c r="J6156" s="3"/>
    </row>
    <row r="6157" spans="4:10" x14ac:dyDescent="0.25">
      <c r="D6157"/>
      <c r="E6157" s="4"/>
      <c r="F6157" s="3"/>
      <c r="G6157" s="3"/>
      <c r="H6157" s="3"/>
      <c r="I6157" s="3"/>
      <c r="J6157" s="3"/>
    </row>
    <row r="6158" spans="4:10" x14ac:dyDescent="0.25">
      <c r="D6158"/>
      <c r="E6158" s="4"/>
      <c r="F6158" s="3"/>
      <c r="G6158" s="3"/>
      <c r="H6158" s="3"/>
      <c r="I6158" s="3"/>
      <c r="J6158" s="3"/>
    </row>
    <row r="6159" spans="4:10" x14ac:dyDescent="0.25">
      <c r="D6159"/>
      <c r="E6159" s="4"/>
      <c r="F6159" s="3"/>
      <c r="G6159" s="3"/>
      <c r="H6159" s="3"/>
      <c r="I6159" s="3"/>
      <c r="J6159" s="3"/>
    </row>
    <row r="6160" spans="4:10" x14ac:dyDescent="0.25">
      <c r="D6160"/>
      <c r="E6160" s="4"/>
      <c r="F6160" s="3"/>
      <c r="G6160" s="3"/>
      <c r="H6160" s="3"/>
      <c r="I6160" s="3"/>
      <c r="J6160" s="3"/>
    </row>
    <row r="6161" spans="4:10" x14ac:dyDescent="0.25">
      <c r="D6161"/>
      <c r="E6161" s="4"/>
      <c r="F6161" s="3"/>
      <c r="G6161" s="3"/>
      <c r="H6161" s="3"/>
      <c r="I6161" s="3"/>
      <c r="J6161" s="3"/>
    </row>
    <row r="6162" spans="4:10" x14ac:dyDescent="0.25">
      <c r="D6162"/>
      <c r="E6162" s="4"/>
      <c r="F6162" s="3"/>
      <c r="G6162" s="3"/>
      <c r="H6162" s="3"/>
      <c r="I6162" s="3"/>
      <c r="J6162" s="3"/>
    </row>
    <row r="6163" spans="4:10" x14ac:dyDescent="0.25">
      <c r="D6163"/>
      <c r="E6163" s="4"/>
      <c r="F6163" s="3"/>
      <c r="G6163" s="3"/>
      <c r="H6163" s="3"/>
      <c r="I6163" s="3"/>
      <c r="J6163" s="3"/>
    </row>
    <row r="6164" spans="4:10" x14ac:dyDescent="0.25">
      <c r="D6164"/>
      <c r="E6164" s="4"/>
      <c r="F6164" s="3"/>
      <c r="G6164" s="3"/>
      <c r="H6164" s="3"/>
      <c r="I6164" s="3"/>
      <c r="J6164" s="3"/>
    </row>
    <row r="6165" spans="4:10" x14ac:dyDescent="0.25">
      <c r="D6165"/>
      <c r="E6165" s="4"/>
      <c r="F6165" s="3"/>
      <c r="G6165" s="3"/>
      <c r="H6165" s="3"/>
      <c r="I6165" s="3"/>
      <c r="J6165" s="3"/>
    </row>
    <row r="6166" spans="4:10" x14ac:dyDescent="0.25">
      <c r="D6166"/>
      <c r="E6166" s="4"/>
      <c r="F6166" s="3"/>
      <c r="G6166" s="3"/>
      <c r="H6166" s="3"/>
      <c r="I6166" s="3"/>
      <c r="J6166" s="3"/>
    </row>
    <row r="6167" spans="4:10" x14ac:dyDescent="0.25">
      <c r="D6167"/>
      <c r="E6167" s="4"/>
      <c r="F6167" s="3"/>
      <c r="G6167" s="3"/>
      <c r="H6167" s="3"/>
      <c r="I6167" s="3"/>
      <c r="J6167" s="3"/>
    </row>
    <row r="6168" spans="4:10" x14ac:dyDescent="0.25">
      <c r="D6168"/>
      <c r="E6168" s="4"/>
      <c r="F6168" s="3"/>
      <c r="G6168" s="3"/>
      <c r="H6168" s="3"/>
      <c r="I6168" s="3"/>
      <c r="J6168" s="3"/>
    </row>
    <row r="6169" spans="4:10" x14ac:dyDescent="0.25">
      <c r="D6169"/>
      <c r="E6169" s="4"/>
      <c r="F6169" s="3"/>
      <c r="G6169" s="3"/>
      <c r="H6169" s="3"/>
      <c r="I6169" s="3"/>
      <c r="J6169" s="3"/>
    </row>
    <row r="6170" spans="4:10" x14ac:dyDescent="0.25">
      <c r="D6170"/>
      <c r="E6170" s="4"/>
      <c r="F6170" s="3"/>
      <c r="G6170" s="3"/>
      <c r="H6170" s="3"/>
      <c r="I6170" s="3"/>
      <c r="J6170" s="3"/>
    </row>
    <row r="6171" spans="4:10" x14ac:dyDescent="0.25">
      <c r="D6171"/>
      <c r="E6171" s="4"/>
      <c r="F6171" s="3"/>
      <c r="G6171" s="3"/>
      <c r="H6171" s="3"/>
      <c r="I6171" s="3"/>
      <c r="J6171" s="3"/>
    </row>
    <row r="6172" spans="4:10" x14ac:dyDescent="0.25">
      <c r="D6172"/>
      <c r="E6172" s="4"/>
      <c r="F6172" s="3"/>
      <c r="G6172" s="3"/>
      <c r="H6172" s="3"/>
      <c r="I6172" s="3"/>
      <c r="J6172" s="3"/>
    </row>
    <row r="6173" spans="4:10" x14ac:dyDescent="0.25">
      <c r="D6173"/>
      <c r="E6173" s="4"/>
      <c r="F6173" s="3"/>
      <c r="G6173" s="3"/>
      <c r="H6173" s="3"/>
      <c r="I6173" s="3"/>
      <c r="J6173" s="3"/>
    </row>
    <row r="6174" spans="4:10" x14ac:dyDescent="0.25">
      <c r="D6174"/>
      <c r="E6174" s="4"/>
      <c r="F6174" s="3"/>
      <c r="G6174" s="3"/>
      <c r="H6174" s="3"/>
      <c r="I6174" s="3"/>
      <c r="J6174" s="3"/>
    </row>
    <row r="6175" spans="4:10" x14ac:dyDescent="0.25">
      <c r="D6175"/>
      <c r="E6175" s="4"/>
      <c r="F6175" s="3"/>
      <c r="G6175" s="3"/>
      <c r="H6175" s="3"/>
      <c r="I6175" s="3"/>
      <c r="J6175" s="3"/>
    </row>
    <row r="6176" spans="4:10" x14ac:dyDescent="0.25">
      <c r="D6176"/>
      <c r="E6176" s="4"/>
      <c r="F6176" s="3"/>
      <c r="G6176" s="3"/>
      <c r="H6176" s="3"/>
      <c r="I6176" s="3"/>
      <c r="J6176" s="3"/>
    </row>
    <row r="6177" spans="4:10" x14ac:dyDescent="0.25">
      <c r="D6177"/>
      <c r="E6177" s="4"/>
      <c r="F6177" s="3"/>
      <c r="G6177" s="3"/>
      <c r="H6177" s="3"/>
      <c r="I6177" s="3"/>
      <c r="J6177" s="3"/>
    </row>
    <row r="6178" spans="4:10" x14ac:dyDescent="0.25">
      <c r="D6178"/>
      <c r="E6178" s="4"/>
      <c r="F6178" s="3"/>
      <c r="G6178" s="3"/>
      <c r="H6178" s="3"/>
      <c r="I6178" s="3"/>
      <c r="J6178" s="3"/>
    </row>
    <row r="6179" spans="4:10" x14ac:dyDescent="0.25">
      <c r="D6179"/>
      <c r="E6179" s="4"/>
      <c r="F6179" s="3"/>
      <c r="G6179" s="3"/>
      <c r="H6179" s="3"/>
      <c r="I6179" s="3"/>
      <c r="J6179" s="3"/>
    </row>
    <row r="6180" spans="4:10" x14ac:dyDescent="0.25">
      <c r="D6180"/>
      <c r="E6180" s="4"/>
      <c r="F6180" s="3"/>
      <c r="G6180" s="3"/>
      <c r="H6180" s="3"/>
      <c r="I6180" s="3"/>
      <c r="J6180" s="3"/>
    </row>
    <row r="6181" spans="4:10" x14ac:dyDescent="0.25">
      <c r="D6181"/>
      <c r="E6181" s="4"/>
      <c r="F6181" s="3"/>
      <c r="G6181" s="3"/>
      <c r="H6181" s="3"/>
      <c r="I6181" s="3"/>
      <c r="J6181" s="3"/>
    </row>
    <row r="6182" spans="4:10" x14ac:dyDescent="0.25">
      <c r="D6182"/>
      <c r="E6182" s="4"/>
      <c r="F6182" s="3"/>
      <c r="G6182" s="3"/>
      <c r="H6182" s="3"/>
      <c r="I6182" s="3"/>
      <c r="J6182" s="3"/>
    </row>
    <row r="6183" spans="4:10" x14ac:dyDescent="0.25">
      <c r="D6183"/>
      <c r="E6183" s="4"/>
      <c r="F6183" s="3"/>
      <c r="G6183" s="3"/>
      <c r="H6183" s="3"/>
      <c r="I6183" s="3"/>
      <c r="J6183" s="3"/>
    </row>
    <row r="6184" spans="4:10" x14ac:dyDescent="0.25">
      <c r="D6184"/>
      <c r="E6184" s="4"/>
      <c r="F6184" s="3"/>
      <c r="G6184" s="3"/>
      <c r="H6184" s="3"/>
      <c r="I6184" s="3"/>
      <c r="J6184" s="3"/>
    </row>
    <row r="6185" spans="4:10" x14ac:dyDescent="0.25">
      <c r="D6185"/>
      <c r="E6185" s="4"/>
      <c r="F6185" s="3"/>
      <c r="G6185" s="3"/>
      <c r="H6185" s="3"/>
      <c r="I6185" s="3"/>
      <c r="J6185" s="3"/>
    </row>
    <row r="6186" spans="4:10" x14ac:dyDescent="0.25">
      <c r="D6186"/>
      <c r="E6186" s="4"/>
      <c r="F6186" s="3"/>
      <c r="G6186" s="3"/>
      <c r="H6186" s="3"/>
      <c r="I6186" s="3"/>
      <c r="J6186" s="3"/>
    </row>
    <row r="6187" spans="4:10" x14ac:dyDescent="0.25">
      <c r="D6187"/>
      <c r="E6187" s="4"/>
      <c r="F6187" s="3"/>
      <c r="G6187" s="3"/>
      <c r="H6187" s="3"/>
      <c r="I6187" s="3"/>
      <c r="J6187" s="3"/>
    </row>
    <row r="6188" spans="4:10" x14ac:dyDescent="0.25">
      <c r="D6188"/>
      <c r="E6188" s="4"/>
      <c r="F6188" s="3"/>
      <c r="G6188" s="3"/>
      <c r="H6188" s="3"/>
      <c r="I6188" s="3"/>
      <c r="J6188" s="3"/>
    </row>
    <row r="6189" spans="4:10" x14ac:dyDescent="0.25">
      <c r="D6189"/>
      <c r="E6189" s="4"/>
      <c r="F6189" s="3"/>
      <c r="G6189" s="3"/>
      <c r="H6189" s="3"/>
      <c r="I6189" s="3"/>
      <c r="J6189" s="3"/>
    </row>
    <row r="6190" spans="4:10" x14ac:dyDescent="0.25">
      <c r="D6190"/>
      <c r="E6190" s="4"/>
      <c r="F6190" s="3"/>
      <c r="G6190" s="3"/>
      <c r="H6190" s="3"/>
      <c r="I6190" s="3"/>
      <c r="J6190" s="3"/>
    </row>
    <row r="6191" spans="4:10" x14ac:dyDescent="0.25">
      <c r="D6191"/>
      <c r="E6191" s="4"/>
      <c r="F6191" s="3"/>
      <c r="G6191" s="3"/>
      <c r="H6191" s="3"/>
      <c r="I6191" s="3"/>
      <c r="J6191" s="3"/>
    </row>
    <row r="6192" spans="4:10" x14ac:dyDescent="0.25">
      <c r="D6192"/>
      <c r="E6192" s="4"/>
      <c r="F6192" s="3"/>
      <c r="G6192" s="3"/>
      <c r="H6192" s="3"/>
      <c r="I6192" s="3"/>
      <c r="J6192" s="3"/>
    </row>
    <row r="6193" spans="4:10" x14ac:dyDescent="0.25">
      <c r="D6193"/>
      <c r="E6193" s="4"/>
      <c r="F6193" s="3"/>
      <c r="G6193" s="3"/>
      <c r="H6193" s="3"/>
      <c r="I6193" s="3"/>
      <c r="J6193" s="3"/>
    </row>
    <row r="6194" spans="4:10" x14ac:dyDescent="0.25">
      <c r="D6194"/>
      <c r="E6194" s="4"/>
      <c r="F6194" s="3"/>
      <c r="G6194" s="3"/>
      <c r="H6194" s="3"/>
      <c r="I6194" s="3"/>
      <c r="J6194" s="3"/>
    </row>
    <row r="6195" spans="4:10" x14ac:dyDescent="0.25">
      <c r="D6195"/>
      <c r="E6195" s="4"/>
      <c r="F6195" s="3"/>
      <c r="G6195" s="3"/>
      <c r="H6195" s="3"/>
      <c r="I6195" s="3"/>
      <c r="J6195" s="3"/>
    </row>
    <row r="6196" spans="4:10" x14ac:dyDescent="0.25">
      <c r="D6196"/>
      <c r="E6196" s="4"/>
      <c r="F6196" s="3"/>
      <c r="G6196" s="3"/>
      <c r="H6196" s="3"/>
      <c r="I6196" s="3"/>
      <c r="J6196" s="3"/>
    </row>
    <row r="6197" spans="4:10" x14ac:dyDescent="0.25">
      <c r="D6197"/>
      <c r="E6197" s="4"/>
      <c r="F6197" s="3"/>
      <c r="G6197" s="3"/>
      <c r="H6197" s="3"/>
      <c r="I6197" s="3"/>
      <c r="J6197" s="3"/>
    </row>
    <row r="6198" spans="4:10" x14ac:dyDescent="0.25">
      <c r="D6198"/>
      <c r="E6198" s="4"/>
      <c r="F6198" s="3"/>
      <c r="G6198" s="3"/>
      <c r="H6198" s="3"/>
      <c r="I6198" s="3"/>
      <c r="J6198" s="3"/>
    </row>
    <row r="6199" spans="4:10" x14ac:dyDescent="0.25">
      <c r="D6199"/>
      <c r="E6199" s="4"/>
      <c r="F6199" s="3"/>
      <c r="G6199" s="3"/>
      <c r="H6199" s="3"/>
      <c r="I6199" s="3"/>
      <c r="J6199" s="3"/>
    </row>
    <row r="6200" spans="4:10" x14ac:dyDescent="0.25">
      <c r="D6200"/>
      <c r="E6200" s="4"/>
      <c r="F6200" s="3"/>
      <c r="G6200" s="3"/>
      <c r="H6200" s="3"/>
      <c r="I6200" s="3"/>
      <c r="J6200" s="3"/>
    </row>
    <row r="6201" spans="4:10" x14ac:dyDescent="0.25">
      <c r="D6201"/>
      <c r="E6201" s="4"/>
      <c r="F6201" s="3"/>
      <c r="G6201" s="3"/>
      <c r="H6201" s="3"/>
      <c r="I6201" s="3"/>
      <c r="J6201" s="3"/>
    </row>
    <row r="6202" spans="4:10" x14ac:dyDescent="0.25">
      <c r="D6202"/>
      <c r="E6202" s="4"/>
      <c r="F6202" s="3"/>
      <c r="G6202" s="3"/>
      <c r="H6202" s="3"/>
      <c r="I6202" s="3"/>
      <c r="J6202" s="3"/>
    </row>
    <row r="6203" spans="4:10" x14ac:dyDescent="0.25">
      <c r="D6203"/>
      <c r="E6203" s="4"/>
      <c r="F6203" s="3"/>
      <c r="G6203" s="3"/>
      <c r="H6203" s="3"/>
      <c r="I6203" s="3"/>
      <c r="J6203" s="3"/>
    </row>
    <row r="6204" spans="4:10" x14ac:dyDescent="0.25">
      <c r="D6204"/>
      <c r="E6204" s="4"/>
      <c r="F6204" s="3"/>
      <c r="G6204" s="3"/>
      <c r="H6204" s="3"/>
      <c r="I6204" s="3"/>
      <c r="J6204" s="3"/>
    </row>
    <row r="6205" spans="4:10" x14ac:dyDescent="0.25">
      <c r="D6205"/>
      <c r="E6205" s="4"/>
      <c r="F6205" s="3"/>
      <c r="G6205" s="3"/>
      <c r="H6205" s="3"/>
      <c r="I6205" s="3"/>
      <c r="J6205" s="3"/>
    </row>
    <row r="6206" spans="4:10" x14ac:dyDescent="0.25">
      <c r="D6206"/>
      <c r="E6206" s="4"/>
      <c r="F6206" s="3"/>
      <c r="G6206" s="3"/>
      <c r="H6206" s="3"/>
      <c r="I6206" s="3"/>
      <c r="J6206" s="3"/>
    </row>
    <row r="6207" spans="4:10" x14ac:dyDescent="0.25">
      <c r="D6207"/>
      <c r="E6207" s="4"/>
      <c r="F6207" s="3"/>
      <c r="G6207" s="3"/>
      <c r="H6207" s="3"/>
      <c r="I6207" s="3"/>
      <c r="J6207" s="3"/>
    </row>
    <row r="6208" spans="4:10" x14ac:dyDescent="0.25">
      <c r="D6208"/>
      <c r="E6208" s="4"/>
      <c r="F6208" s="3"/>
      <c r="G6208" s="3"/>
      <c r="H6208" s="3"/>
      <c r="I6208" s="3"/>
      <c r="J6208" s="3"/>
    </row>
    <row r="6209" spans="4:10" x14ac:dyDescent="0.25">
      <c r="D6209"/>
      <c r="E6209" s="4"/>
      <c r="F6209" s="3"/>
      <c r="G6209" s="3"/>
      <c r="H6209" s="3"/>
      <c r="I6209" s="3"/>
      <c r="J6209" s="3"/>
    </row>
    <row r="6210" spans="4:10" x14ac:dyDescent="0.25">
      <c r="D6210"/>
      <c r="E6210" s="4"/>
      <c r="F6210" s="3"/>
      <c r="G6210" s="3"/>
      <c r="H6210" s="3"/>
      <c r="I6210" s="3"/>
      <c r="J6210" s="3"/>
    </row>
    <row r="6211" spans="4:10" x14ac:dyDescent="0.25">
      <c r="D6211"/>
      <c r="E6211" s="4"/>
      <c r="F6211" s="3"/>
      <c r="G6211" s="3"/>
      <c r="H6211" s="3"/>
      <c r="I6211" s="3"/>
      <c r="J6211" s="3"/>
    </row>
    <row r="6212" spans="4:10" x14ac:dyDescent="0.25">
      <c r="D6212"/>
      <c r="E6212" s="4"/>
      <c r="F6212" s="3"/>
      <c r="G6212" s="3"/>
      <c r="H6212" s="3"/>
      <c r="I6212" s="3"/>
      <c r="J6212" s="3"/>
    </row>
    <row r="6213" spans="4:10" x14ac:dyDescent="0.25">
      <c r="D6213"/>
      <c r="E6213" s="4"/>
      <c r="F6213" s="3"/>
      <c r="G6213" s="3"/>
      <c r="H6213" s="3"/>
      <c r="I6213" s="3"/>
      <c r="J6213" s="3"/>
    </row>
    <row r="6214" spans="4:10" x14ac:dyDescent="0.25">
      <c r="D6214"/>
      <c r="E6214" s="4"/>
      <c r="F6214" s="3"/>
      <c r="G6214" s="3"/>
      <c r="H6214" s="3"/>
      <c r="I6214" s="3"/>
      <c r="J6214" s="3"/>
    </row>
    <row r="6215" spans="4:10" x14ac:dyDescent="0.25">
      <c r="D6215"/>
      <c r="E6215" s="4"/>
      <c r="F6215" s="3"/>
      <c r="G6215" s="3"/>
      <c r="H6215" s="3"/>
      <c r="I6215" s="3"/>
      <c r="J6215" s="3"/>
    </row>
    <row r="6216" spans="4:10" x14ac:dyDescent="0.25">
      <c r="D6216"/>
      <c r="E6216" s="4"/>
      <c r="F6216" s="3"/>
      <c r="G6216" s="3"/>
      <c r="H6216" s="3"/>
      <c r="I6216" s="3"/>
      <c r="J6216" s="3"/>
    </row>
    <row r="6217" spans="4:10" x14ac:dyDescent="0.25">
      <c r="D6217"/>
      <c r="E6217" s="4"/>
      <c r="F6217" s="3"/>
      <c r="G6217" s="3"/>
      <c r="H6217" s="3"/>
      <c r="I6217" s="3"/>
      <c r="J6217" s="3"/>
    </row>
    <row r="6218" spans="4:10" x14ac:dyDescent="0.25">
      <c r="D6218"/>
      <c r="E6218" s="4"/>
      <c r="F6218" s="3"/>
      <c r="G6218" s="3"/>
      <c r="H6218" s="3"/>
      <c r="I6218" s="3"/>
      <c r="J6218" s="3"/>
    </row>
    <row r="6219" spans="4:10" x14ac:dyDescent="0.25">
      <c r="D6219"/>
      <c r="E6219" s="4"/>
      <c r="F6219" s="3"/>
      <c r="G6219" s="3"/>
      <c r="H6219" s="3"/>
      <c r="I6219" s="3"/>
      <c r="J6219" s="3"/>
    </row>
    <row r="6220" spans="4:10" x14ac:dyDescent="0.25">
      <c r="D6220"/>
      <c r="E6220" s="4"/>
      <c r="F6220" s="3"/>
      <c r="G6220" s="3"/>
      <c r="H6220" s="3"/>
      <c r="I6220" s="3"/>
      <c r="J6220" s="3"/>
    </row>
    <row r="6221" spans="4:10" x14ac:dyDescent="0.25">
      <c r="D6221"/>
      <c r="E6221" s="4"/>
      <c r="F6221" s="3"/>
      <c r="G6221" s="3"/>
      <c r="H6221" s="3"/>
      <c r="I6221" s="3"/>
      <c r="J6221" s="3"/>
    </row>
    <row r="6222" spans="4:10" x14ac:dyDescent="0.25">
      <c r="D6222"/>
      <c r="E6222" s="4"/>
      <c r="F6222" s="3"/>
      <c r="G6222" s="3"/>
      <c r="H6222" s="3"/>
      <c r="I6222" s="3"/>
      <c r="J6222" s="3"/>
    </row>
    <row r="6223" spans="4:10" x14ac:dyDescent="0.25">
      <c r="D6223"/>
      <c r="E6223" s="4"/>
      <c r="F6223" s="3"/>
      <c r="G6223" s="3"/>
      <c r="H6223" s="3"/>
      <c r="I6223" s="3"/>
      <c r="J6223" s="3"/>
    </row>
    <row r="6224" spans="4:10" x14ac:dyDescent="0.25">
      <c r="D6224"/>
      <c r="E6224" s="4"/>
      <c r="F6224" s="3"/>
      <c r="G6224" s="3"/>
      <c r="H6224" s="3"/>
      <c r="I6224" s="3"/>
      <c r="J6224" s="3"/>
    </row>
    <row r="6225" spans="4:10" x14ac:dyDescent="0.25">
      <c r="D6225"/>
      <c r="E6225" s="4"/>
      <c r="F6225" s="3"/>
      <c r="G6225" s="3"/>
      <c r="H6225" s="3"/>
      <c r="I6225" s="3"/>
      <c r="J6225" s="3"/>
    </row>
    <row r="6226" spans="4:10" x14ac:dyDescent="0.25">
      <c r="D6226"/>
      <c r="E6226" s="4"/>
      <c r="F6226" s="3"/>
      <c r="G6226" s="3"/>
      <c r="H6226" s="3"/>
      <c r="I6226" s="3"/>
      <c r="J6226" s="3"/>
    </row>
    <row r="6227" spans="4:10" x14ac:dyDescent="0.25">
      <c r="D6227"/>
      <c r="E6227" s="4"/>
      <c r="F6227" s="3"/>
      <c r="G6227" s="3"/>
      <c r="H6227" s="3"/>
      <c r="I6227" s="3"/>
      <c r="J6227" s="3"/>
    </row>
    <row r="6228" spans="4:10" x14ac:dyDescent="0.25">
      <c r="D6228"/>
      <c r="E6228" s="4"/>
      <c r="F6228" s="3"/>
      <c r="G6228" s="3"/>
      <c r="H6228" s="3"/>
      <c r="I6228" s="3"/>
      <c r="J6228" s="3"/>
    </row>
    <row r="6229" spans="4:10" x14ac:dyDescent="0.25">
      <c r="D6229"/>
      <c r="E6229" s="4"/>
      <c r="F6229" s="3"/>
      <c r="G6229" s="3"/>
      <c r="H6229" s="3"/>
      <c r="I6229" s="3"/>
      <c r="J6229" s="3"/>
    </row>
    <row r="6230" spans="4:10" x14ac:dyDescent="0.25">
      <c r="D6230"/>
      <c r="E6230" s="4"/>
      <c r="F6230" s="3"/>
      <c r="G6230" s="3"/>
      <c r="H6230" s="3"/>
      <c r="I6230" s="3"/>
      <c r="J6230" s="3"/>
    </row>
    <row r="6231" spans="4:10" x14ac:dyDescent="0.25">
      <c r="D6231"/>
      <c r="E6231" s="4"/>
      <c r="F6231" s="3"/>
      <c r="G6231" s="3"/>
      <c r="H6231" s="3"/>
      <c r="I6231" s="3"/>
      <c r="J6231" s="3"/>
    </row>
    <row r="6232" spans="4:10" x14ac:dyDescent="0.25">
      <c r="D6232"/>
      <c r="E6232" s="4"/>
      <c r="F6232" s="3"/>
      <c r="G6232" s="3"/>
      <c r="H6232" s="3"/>
      <c r="I6232" s="3"/>
      <c r="J6232" s="3"/>
    </row>
    <row r="6233" spans="4:10" x14ac:dyDescent="0.25">
      <c r="D6233"/>
      <c r="E6233" s="4"/>
      <c r="F6233" s="3"/>
      <c r="G6233" s="3"/>
      <c r="H6233" s="3"/>
      <c r="I6233" s="3"/>
      <c r="J6233" s="3"/>
    </row>
    <row r="6234" spans="4:10" x14ac:dyDescent="0.25">
      <c r="D6234"/>
      <c r="E6234" s="4"/>
      <c r="F6234" s="3"/>
      <c r="G6234" s="3"/>
      <c r="H6234" s="3"/>
      <c r="I6234" s="3"/>
      <c r="J6234" s="3"/>
    </row>
    <row r="6235" spans="4:10" x14ac:dyDescent="0.25">
      <c r="D6235"/>
      <c r="E6235" s="4"/>
      <c r="F6235" s="3"/>
      <c r="G6235" s="3"/>
      <c r="H6235" s="3"/>
      <c r="I6235" s="3"/>
      <c r="J6235" s="3"/>
    </row>
    <row r="6236" spans="4:10" x14ac:dyDescent="0.25">
      <c r="D6236"/>
      <c r="E6236" s="4"/>
      <c r="F6236" s="3"/>
      <c r="G6236" s="3"/>
      <c r="H6236" s="3"/>
      <c r="I6236" s="3"/>
      <c r="J6236" s="3"/>
    </row>
    <row r="6237" spans="4:10" x14ac:dyDescent="0.25">
      <c r="D6237"/>
      <c r="E6237" s="4"/>
      <c r="F6237" s="3"/>
      <c r="G6237" s="3"/>
      <c r="H6237" s="3"/>
      <c r="I6237" s="3"/>
      <c r="J6237" s="3"/>
    </row>
    <row r="6238" spans="4:10" x14ac:dyDescent="0.25">
      <c r="D6238"/>
      <c r="E6238" s="4"/>
      <c r="F6238" s="3"/>
      <c r="G6238" s="3"/>
      <c r="H6238" s="3"/>
      <c r="I6238" s="3"/>
      <c r="J6238" s="3"/>
    </row>
    <row r="6239" spans="4:10" x14ac:dyDescent="0.25">
      <c r="D6239"/>
      <c r="E6239" s="4"/>
      <c r="F6239" s="3"/>
      <c r="G6239" s="3"/>
      <c r="H6239" s="3"/>
      <c r="I6239" s="3"/>
      <c r="J6239" s="3"/>
    </row>
    <row r="6240" spans="4:10" x14ac:dyDescent="0.25">
      <c r="D6240"/>
      <c r="E6240" s="4"/>
      <c r="F6240" s="3"/>
      <c r="G6240" s="3"/>
      <c r="H6240" s="3"/>
      <c r="I6240" s="3"/>
      <c r="J6240" s="3"/>
    </row>
    <row r="6241" spans="4:10" x14ac:dyDescent="0.25">
      <c r="D6241"/>
      <c r="E6241" s="4"/>
      <c r="F6241" s="3"/>
      <c r="G6241" s="3"/>
      <c r="H6241" s="3"/>
      <c r="I6241" s="3"/>
      <c r="J6241" s="3"/>
    </row>
    <row r="6242" spans="4:10" x14ac:dyDescent="0.25">
      <c r="D6242"/>
      <c r="E6242" s="4"/>
      <c r="F6242" s="3"/>
      <c r="G6242" s="3"/>
      <c r="H6242" s="3"/>
      <c r="I6242" s="3"/>
      <c r="J6242" s="3"/>
    </row>
    <row r="6243" spans="4:10" x14ac:dyDescent="0.25">
      <c r="D6243"/>
      <c r="E6243" s="4"/>
      <c r="F6243" s="3"/>
      <c r="G6243" s="3"/>
      <c r="H6243" s="3"/>
      <c r="I6243" s="3"/>
      <c r="J6243" s="3"/>
    </row>
    <row r="6244" spans="4:10" x14ac:dyDescent="0.25">
      <c r="D6244"/>
      <c r="E6244" s="4"/>
      <c r="F6244" s="3"/>
      <c r="G6244" s="3"/>
      <c r="H6244" s="3"/>
      <c r="I6244" s="3"/>
      <c r="J6244" s="3"/>
    </row>
    <row r="6245" spans="4:10" x14ac:dyDescent="0.25">
      <c r="D6245"/>
      <c r="E6245" s="4"/>
      <c r="F6245" s="3"/>
      <c r="G6245" s="3"/>
      <c r="H6245" s="3"/>
      <c r="I6245" s="3"/>
      <c r="J6245" s="3"/>
    </row>
    <row r="6246" spans="4:10" x14ac:dyDescent="0.25">
      <c r="D6246"/>
      <c r="E6246" s="4"/>
      <c r="F6246" s="3"/>
      <c r="G6246" s="3"/>
      <c r="H6246" s="3"/>
      <c r="I6246" s="3"/>
      <c r="J6246" s="3"/>
    </row>
    <row r="6247" spans="4:10" x14ac:dyDescent="0.25">
      <c r="D6247"/>
      <c r="E6247" s="4"/>
      <c r="F6247" s="3"/>
      <c r="G6247" s="3"/>
      <c r="H6247" s="3"/>
      <c r="I6247" s="3"/>
      <c r="J6247" s="3"/>
    </row>
    <row r="6248" spans="4:10" x14ac:dyDescent="0.25">
      <c r="D6248"/>
      <c r="E6248" s="4"/>
      <c r="F6248" s="3"/>
      <c r="G6248" s="3"/>
      <c r="H6248" s="3"/>
      <c r="I6248" s="3"/>
      <c r="J6248" s="3"/>
    </row>
    <row r="6249" spans="4:10" x14ac:dyDescent="0.25">
      <c r="D6249"/>
      <c r="E6249" s="4"/>
      <c r="F6249" s="3"/>
      <c r="G6249" s="3"/>
      <c r="H6249" s="3"/>
      <c r="I6249" s="3"/>
      <c r="J6249" s="3"/>
    </row>
    <row r="6250" spans="4:10" x14ac:dyDescent="0.25">
      <c r="D6250"/>
      <c r="E6250" s="4"/>
      <c r="F6250" s="3"/>
      <c r="G6250" s="3"/>
      <c r="H6250" s="3"/>
      <c r="I6250" s="3"/>
      <c r="J6250" s="3"/>
    </row>
    <row r="6251" spans="4:10" x14ac:dyDescent="0.25">
      <c r="D6251"/>
      <c r="E6251" s="4"/>
      <c r="F6251" s="3"/>
      <c r="G6251" s="3"/>
      <c r="H6251" s="3"/>
      <c r="I6251" s="3"/>
      <c r="J6251" s="3"/>
    </row>
    <row r="6252" spans="4:10" x14ac:dyDescent="0.25">
      <c r="D6252"/>
      <c r="E6252" s="4"/>
      <c r="F6252" s="3"/>
      <c r="G6252" s="3"/>
      <c r="H6252" s="3"/>
      <c r="I6252" s="3"/>
      <c r="J6252" s="3"/>
    </row>
    <row r="6253" spans="4:10" x14ac:dyDescent="0.25">
      <c r="D6253"/>
      <c r="E6253" s="4"/>
      <c r="F6253" s="3"/>
      <c r="G6253" s="3"/>
      <c r="H6253" s="3"/>
      <c r="I6253" s="3"/>
      <c r="J6253" s="3"/>
    </row>
    <row r="6254" spans="4:10" x14ac:dyDescent="0.25">
      <c r="D6254"/>
      <c r="E6254" s="4"/>
      <c r="F6254" s="3"/>
      <c r="G6254" s="3"/>
      <c r="H6254" s="3"/>
      <c r="I6254" s="3"/>
      <c r="J6254" s="3"/>
    </row>
    <row r="6255" spans="4:10" x14ac:dyDescent="0.25">
      <c r="D6255"/>
      <c r="E6255" s="4"/>
      <c r="F6255" s="3"/>
      <c r="G6255" s="3"/>
      <c r="H6255" s="3"/>
      <c r="I6255" s="3"/>
      <c r="J6255" s="3"/>
    </row>
    <row r="6256" spans="4:10" x14ac:dyDescent="0.25">
      <c r="D6256"/>
      <c r="E6256" s="4"/>
      <c r="F6256" s="3"/>
      <c r="G6256" s="3"/>
      <c r="H6256" s="3"/>
      <c r="I6256" s="3"/>
      <c r="J6256" s="3"/>
    </row>
    <row r="6257" spans="4:10" x14ac:dyDescent="0.25">
      <c r="D6257"/>
      <c r="E6257" s="4"/>
      <c r="F6257" s="3"/>
      <c r="G6257" s="3"/>
      <c r="H6257" s="3"/>
      <c r="I6257" s="3"/>
      <c r="J6257" s="3"/>
    </row>
    <row r="6258" spans="4:10" x14ac:dyDescent="0.25">
      <c r="D6258"/>
      <c r="E6258" s="4"/>
      <c r="F6258" s="3"/>
      <c r="G6258" s="3"/>
      <c r="H6258" s="3"/>
      <c r="I6258" s="3"/>
      <c r="J6258" s="3"/>
    </row>
    <row r="6259" spans="4:10" x14ac:dyDescent="0.25">
      <c r="D6259"/>
      <c r="E6259" s="4"/>
      <c r="F6259" s="3"/>
      <c r="G6259" s="3"/>
      <c r="H6259" s="3"/>
      <c r="I6259" s="3"/>
      <c r="J6259" s="3"/>
    </row>
    <row r="6260" spans="4:10" x14ac:dyDescent="0.25">
      <c r="D6260"/>
      <c r="E6260" s="4"/>
      <c r="F6260" s="3"/>
      <c r="G6260" s="3"/>
      <c r="H6260" s="3"/>
      <c r="I6260" s="3"/>
      <c r="J6260" s="3"/>
    </row>
    <row r="6261" spans="4:10" x14ac:dyDescent="0.25">
      <c r="D6261"/>
      <c r="E6261" s="4"/>
      <c r="F6261" s="3"/>
      <c r="G6261" s="3"/>
      <c r="H6261" s="3"/>
      <c r="I6261" s="3"/>
      <c r="J6261" s="3"/>
    </row>
    <row r="6262" spans="4:10" x14ac:dyDescent="0.25">
      <c r="D6262"/>
      <c r="E6262" s="4"/>
      <c r="F6262" s="3"/>
      <c r="G6262" s="3"/>
      <c r="H6262" s="3"/>
      <c r="I6262" s="3"/>
      <c r="J6262" s="3"/>
    </row>
    <row r="6263" spans="4:10" x14ac:dyDescent="0.25">
      <c r="D6263"/>
      <c r="E6263" s="4"/>
      <c r="F6263" s="3"/>
      <c r="G6263" s="3"/>
      <c r="H6263" s="3"/>
      <c r="I6263" s="3"/>
      <c r="J6263" s="3"/>
    </row>
    <row r="6264" spans="4:10" x14ac:dyDescent="0.25">
      <c r="D6264"/>
      <c r="E6264" s="4"/>
      <c r="F6264" s="3"/>
      <c r="G6264" s="3"/>
      <c r="H6264" s="3"/>
      <c r="I6264" s="3"/>
      <c r="J6264" s="3"/>
    </row>
    <row r="6265" spans="4:10" x14ac:dyDescent="0.25">
      <c r="D6265"/>
      <c r="E6265" s="4"/>
      <c r="F6265" s="3"/>
      <c r="G6265" s="3"/>
      <c r="H6265" s="3"/>
      <c r="I6265" s="3"/>
      <c r="J6265" s="3"/>
    </row>
    <row r="6266" spans="4:10" x14ac:dyDescent="0.25">
      <c r="D6266"/>
      <c r="E6266" s="4"/>
      <c r="F6266" s="3"/>
      <c r="G6266" s="3"/>
      <c r="H6266" s="3"/>
      <c r="I6266" s="3"/>
      <c r="J6266" s="3"/>
    </row>
    <row r="6267" spans="4:10" x14ac:dyDescent="0.25">
      <c r="D6267"/>
      <c r="E6267" s="4"/>
      <c r="F6267" s="3"/>
      <c r="G6267" s="3"/>
      <c r="H6267" s="3"/>
      <c r="I6267" s="3"/>
      <c r="J6267" s="3"/>
    </row>
    <row r="6268" spans="4:10" x14ac:dyDescent="0.25">
      <c r="D6268"/>
      <c r="E6268" s="4"/>
      <c r="F6268" s="3"/>
      <c r="G6268" s="3"/>
      <c r="H6268" s="3"/>
      <c r="I6268" s="3"/>
      <c r="J6268" s="3"/>
    </row>
    <row r="6269" spans="4:10" x14ac:dyDescent="0.25">
      <c r="D6269"/>
      <c r="E6269" s="4"/>
      <c r="F6269" s="3"/>
      <c r="G6269" s="3"/>
      <c r="H6269" s="3"/>
      <c r="I6269" s="3"/>
      <c r="J6269" s="3"/>
    </row>
    <row r="6270" spans="4:10" x14ac:dyDescent="0.25">
      <c r="D6270"/>
      <c r="E6270" s="4"/>
      <c r="F6270" s="3"/>
      <c r="G6270" s="3"/>
      <c r="H6270" s="3"/>
      <c r="I6270" s="3"/>
      <c r="J6270" s="3"/>
    </row>
    <row r="6271" spans="4:10" x14ac:dyDescent="0.25">
      <c r="D6271"/>
      <c r="E6271" s="4"/>
      <c r="F6271" s="3"/>
      <c r="G6271" s="3"/>
      <c r="H6271" s="3"/>
      <c r="I6271" s="3"/>
      <c r="J6271" s="3"/>
    </row>
    <row r="6272" spans="4:10" x14ac:dyDescent="0.25">
      <c r="D6272"/>
      <c r="E6272" s="4"/>
      <c r="F6272" s="3"/>
      <c r="G6272" s="3"/>
      <c r="H6272" s="3"/>
      <c r="I6272" s="3"/>
      <c r="J6272" s="3"/>
    </row>
    <row r="6273" spans="4:10" x14ac:dyDescent="0.25">
      <c r="D6273"/>
      <c r="E6273" s="4"/>
      <c r="F6273" s="3"/>
      <c r="G6273" s="3"/>
      <c r="H6273" s="3"/>
      <c r="I6273" s="3"/>
      <c r="J6273" s="3"/>
    </row>
    <row r="6274" spans="4:10" x14ac:dyDescent="0.25">
      <c r="D6274"/>
      <c r="E6274" s="4"/>
      <c r="F6274" s="3"/>
      <c r="G6274" s="3"/>
      <c r="H6274" s="3"/>
      <c r="I6274" s="3"/>
      <c r="J6274" s="3"/>
    </row>
    <row r="6275" spans="4:10" x14ac:dyDescent="0.25">
      <c r="D6275"/>
      <c r="E6275" s="4"/>
      <c r="F6275" s="3"/>
      <c r="G6275" s="3"/>
      <c r="H6275" s="3"/>
      <c r="I6275" s="3"/>
      <c r="J6275" s="3"/>
    </row>
    <row r="6276" spans="4:10" x14ac:dyDescent="0.25">
      <c r="D6276"/>
      <c r="E6276" s="4"/>
      <c r="F6276" s="3"/>
      <c r="G6276" s="3"/>
      <c r="H6276" s="3"/>
      <c r="I6276" s="3"/>
      <c r="J6276" s="3"/>
    </row>
    <row r="6277" spans="4:10" x14ac:dyDescent="0.25">
      <c r="D6277"/>
      <c r="E6277" s="4"/>
      <c r="F6277" s="3"/>
      <c r="G6277" s="3"/>
      <c r="H6277" s="3"/>
      <c r="I6277" s="3"/>
      <c r="J6277" s="3"/>
    </row>
    <row r="6278" spans="4:10" x14ac:dyDescent="0.25">
      <c r="D6278"/>
      <c r="E6278" s="4"/>
      <c r="F6278" s="3"/>
      <c r="G6278" s="3"/>
      <c r="H6278" s="3"/>
      <c r="I6278" s="3"/>
      <c r="J6278" s="3"/>
    </row>
    <row r="6279" spans="4:10" x14ac:dyDescent="0.25">
      <c r="D6279"/>
      <c r="E6279" s="4"/>
      <c r="F6279" s="3"/>
      <c r="G6279" s="3"/>
      <c r="H6279" s="3"/>
      <c r="I6279" s="3"/>
      <c r="J6279" s="3"/>
    </row>
    <row r="6280" spans="4:10" x14ac:dyDescent="0.25">
      <c r="D6280"/>
      <c r="E6280" s="4"/>
      <c r="F6280" s="3"/>
      <c r="G6280" s="3"/>
      <c r="H6280" s="3"/>
      <c r="I6280" s="3"/>
      <c r="J6280" s="3"/>
    </row>
    <row r="6281" spans="4:10" x14ac:dyDescent="0.25">
      <c r="D6281"/>
      <c r="E6281" s="4"/>
      <c r="F6281" s="3"/>
      <c r="G6281" s="3"/>
      <c r="H6281" s="3"/>
      <c r="I6281" s="3"/>
      <c r="J6281" s="3"/>
    </row>
    <row r="6282" spans="4:10" x14ac:dyDescent="0.25">
      <c r="D6282"/>
      <c r="E6282" s="4"/>
      <c r="F6282" s="3"/>
      <c r="G6282" s="3"/>
      <c r="H6282" s="3"/>
      <c r="I6282" s="3"/>
      <c r="J6282" s="3"/>
    </row>
    <row r="6283" spans="4:10" x14ac:dyDescent="0.25">
      <c r="D6283"/>
      <c r="E6283" s="4"/>
      <c r="F6283" s="3"/>
      <c r="G6283" s="3"/>
      <c r="H6283" s="3"/>
      <c r="I6283" s="3"/>
      <c r="J6283" s="3"/>
    </row>
    <row r="6284" spans="4:10" x14ac:dyDescent="0.25">
      <c r="D6284"/>
      <c r="E6284" s="4"/>
      <c r="F6284" s="3"/>
      <c r="G6284" s="3"/>
      <c r="H6284" s="3"/>
      <c r="I6284" s="3"/>
      <c r="J6284" s="3"/>
    </row>
    <row r="6285" spans="4:10" x14ac:dyDescent="0.25">
      <c r="D6285"/>
      <c r="E6285" s="4"/>
      <c r="F6285" s="3"/>
      <c r="G6285" s="3"/>
      <c r="H6285" s="3"/>
      <c r="I6285" s="3"/>
      <c r="J6285" s="3"/>
    </row>
    <row r="6286" spans="4:10" x14ac:dyDescent="0.25">
      <c r="D6286"/>
      <c r="E6286" s="4"/>
      <c r="F6286" s="3"/>
      <c r="G6286" s="3"/>
      <c r="H6286" s="3"/>
      <c r="I6286" s="3"/>
      <c r="J6286" s="3"/>
    </row>
    <row r="6287" spans="4:10" x14ac:dyDescent="0.25">
      <c r="D6287"/>
      <c r="E6287" s="4"/>
      <c r="F6287" s="3"/>
      <c r="G6287" s="3"/>
      <c r="H6287" s="3"/>
      <c r="I6287" s="3"/>
      <c r="J6287" s="3"/>
    </row>
    <row r="6288" spans="4:10" x14ac:dyDescent="0.25">
      <c r="D6288"/>
      <c r="E6288" s="4"/>
      <c r="F6288" s="3"/>
      <c r="G6288" s="3"/>
      <c r="H6288" s="3"/>
      <c r="I6288" s="3"/>
      <c r="J6288" s="3"/>
    </row>
    <row r="6289" spans="4:10" x14ac:dyDescent="0.25">
      <c r="D6289"/>
      <c r="E6289" s="4"/>
      <c r="F6289" s="3"/>
      <c r="G6289" s="3"/>
      <c r="H6289" s="3"/>
      <c r="I6289" s="3"/>
      <c r="J6289" s="3"/>
    </row>
    <row r="6290" spans="4:10" x14ac:dyDescent="0.25">
      <c r="D6290"/>
      <c r="E6290" s="4"/>
      <c r="F6290" s="3"/>
      <c r="G6290" s="3"/>
      <c r="H6290" s="3"/>
      <c r="I6290" s="3"/>
      <c r="J6290" s="3"/>
    </row>
    <row r="6291" spans="4:10" x14ac:dyDescent="0.25">
      <c r="D6291"/>
      <c r="E6291" s="4"/>
      <c r="F6291" s="3"/>
      <c r="G6291" s="3"/>
      <c r="H6291" s="3"/>
      <c r="I6291" s="3"/>
      <c r="J6291" s="3"/>
    </row>
    <row r="6292" spans="4:10" x14ac:dyDescent="0.25">
      <c r="D6292"/>
      <c r="E6292" s="4"/>
      <c r="F6292" s="3"/>
      <c r="G6292" s="3"/>
      <c r="H6292" s="3"/>
      <c r="I6292" s="3"/>
      <c r="J6292" s="3"/>
    </row>
    <row r="6293" spans="4:10" x14ac:dyDescent="0.25">
      <c r="D6293"/>
      <c r="E6293" s="4"/>
      <c r="F6293" s="3"/>
      <c r="G6293" s="3"/>
      <c r="H6293" s="3"/>
      <c r="I6293" s="3"/>
      <c r="J6293" s="3"/>
    </row>
    <row r="6294" spans="4:10" x14ac:dyDescent="0.25">
      <c r="D6294"/>
      <c r="E6294" s="4"/>
      <c r="F6294" s="3"/>
      <c r="G6294" s="3"/>
      <c r="H6294" s="3"/>
      <c r="I6294" s="3"/>
      <c r="J6294" s="3"/>
    </row>
    <row r="6295" spans="4:10" x14ac:dyDescent="0.25">
      <c r="D6295"/>
      <c r="E6295" s="4"/>
      <c r="F6295" s="3"/>
      <c r="G6295" s="3"/>
      <c r="H6295" s="3"/>
      <c r="I6295" s="3"/>
      <c r="J6295" s="3"/>
    </row>
    <row r="6296" spans="4:10" x14ac:dyDescent="0.25">
      <c r="D6296"/>
      <c r="E6296" s="4"/>
      <c r="F6296" s="3"/>
      <c r="G6296" s="3"/>
      <c r="H6296" s="3"/>
      <c r="I6296" s="3"/>
      <c r="J6296" s="3"/>
    </row>
    <row r="6297" spans="4:10" x14ac:dyDescent="0.25">
      <c r="D6297"/>
      <c r="E6297" s="4"/>
      <c r="F6297" s="3"/>
      <c r="G6297" s="3"/>
      <c r="H6297" s="3"/>
      <c r="I6297" s="3"/>
      <c r="J6297" s="3"/>
    </row>
    <row r="6298" spans="4:10" x14ac:dyDescent="0.25">
      <c r="D6298"/>
      <c r="E6298" s="4"/>
      <c r="F6298" s="3"/>
      <c r="G6298" s="3"/>
      <c r="H6298" s="3"/>
      <c r="I6298" s="3"/>
      <c r="J6298" s="3"/>
    </row>
    <row r="6299" spans="4:10" x14ac:dyDescent="0.25">
      <c r="D6299"/>
      <c r="E6299" s="4"/>
      <c r="F6299" s="3"/>
      <c r="G6299" s="3"/>
      <c r="H6299" s="3"/>
      <c r="I6299" s="3"/>
      <c r="J6299" s="3"/>
    </row>
    <row r="6300" spans="4:10" x14ac:dyDescent="0.25">
      <c r="D6300"/>
      <c r="E6300" s="4"/>
      <c r="F6300" s="3"/>
      <c r="G6300" s="3"/>
      <c r="H6300" s="3"/>
      <c r="I6300" s="3"/>
      <c r="J6300" s="3"/>
    </row>
    <row r="6301" spans="4:10" x14ac:dyDescent="0.25">
      <c r="D6301"/>
      <c r="E6301" s="4"/>
      <c r="F6301" s="3"/>
      <c r="G6301" s="3"/>
      <c r="H6301" s="3"/>
      <c r="I6301" s="3"/>
      <c r="J6301" s="3"/>
    </row>
    <row r="6302" spans="4:10" x14ac:dyDescent="0.25">
      <c r="D6302"/>
      <c r="E6302" s="4"/>
      <c r="F6302" s="3"/>
      <c r="G6302" s="3"/>
      <c r="H6302" s="3"/>
      <c r="I6302" s="3"/>
      <c r="J6302" s="3"/>
    </row>
    <row r="6303" spans="4:10" x14ac:dyDescent="0.25">
      <c r="D6303"/>
      <c r="E6303" s="4"/>
      <c r="F6303" s="3"/>
      <c r="G6303" s="3"/>
      <c r="H6303" s="3"/>
      <c r="I6303" s="3"/>
      <c r="J6303" s="3"/>
    </row>
    <row r="6304" spans="4:10" x14ac:dyDescent="0.25">
      <c r="D6304"/>
      <c r="E6304" s="4"/>
      <c r="F6304" s="3"/>
      <c r="G6304" s="3"/>
      <c r="H6304" s="3"/>
      <c r="I6304" s="3"/>
      <c r="J6304" s="3"/>
    </row>
    <row r="6305" spans="4:10" x14ac:dyDescent="0.25">
      <c r="D6305"/>
      <c r="E6305" s="4"/>
      <c r="F6305" s="3"/>
      <c r="G6305" s="3"/>
      <c r="H6305" s="3"/>
      <c r="I6305" s="3"/>
      <c r="J6305" s="3"/>
    </row>
    <row r="6306" spans="4:10" x14ac:dyDescent="0.25">
      <c r="D6306"/>
      <c r="E6306" s="4"/>
      <c r="F6306" s="3"/>
      <c r="G6306" s="3"/>
      <c r="H6306" s="3"/>
      <c r="I6306" s="3"/>
      <c r="J6306" s="3"/>
    </row>
    <row r="6307" spans="4:10" x14ac:dyDescent="0.25">
      <c r="D6307"/>
      <c r="E6307" s="4"/>
      <c r="F6307" s="3"/>
      <c r="G6307" s="3"/>
      <c r="H6307" s="3"/>
      <c r="I6307" s="3"/>
      <c r="J6307" s="3"/>
    </row>
    <row r="6308" spans="4:10" x14ac:dyDescent="0.25">
      <c r="D6308"/>
      <c r="E6308" s="4"/>
      <c r="F6308" s="3"/>
      <c r="G6308" s="3"/>
      <c r="H6308" s="3"/>
      <c r="I6308" s="3"/>
      <c r="J6308" s="3"/>
    </row>
    <row r="6309" spans="4:10" x14ac:dyDescent="0.25">
      <c r="D6309"/>
      <c r="E6309" s="4"/>
      <c r="F6309" s="3"/>
      <c r="G6309" s="3"/>
      <c r="H6309" s="3"/>
      <c r="I6309" s="3"/>
      <c r="J6309" s="3"/>
    </row>
    <row r="6310" spans="4:10" x14ac:dyDescent="0.25">
      <c r="D6310"/>
      <c r="E6310" s="4"/>
      <c r="F6310" s="3"/>
      <c r="G6310" s="3"/>
      <c r="H6310" s="3"/>
      <c r="I6310" s="3"/>
      <c r="J6310" s="3"/>
    </row>
    <row r="6311" spans="4:10" x14ac:dyDescent="0.25">
      <c r="D6311"/>
      <c r="E6311" s="4"/>
      <c r="F6311" s="3"/>
      <c r="G6311" s="3"/>
      <c r="H6311" s="3"/>
      <c r="I6311" s="3"/>
      <c r="J6311" s="3"/>
    </row>
    <row r="6312" spans="4:10" x14ac:dyDescent="0.25">
      <c r="D6312"/>
      <c r="E6312" s="4"/>
      <c r="F6312" s="3"/>
      <c r="G6312" s="3"/>
      <c r="H6312" s="3"/>
      <c r="I6312" s="3"/>
      <c r="J6312" s="3"/>
    </row>
    <row r="6313" spans="4:10" x14ac:dyDescent="0.25">
      <c r="D6313"/>
      <c r="E6313" s="4"/>
      <c r="F6313" s="3"/>
      <c r="G6313" s="3"/>
      <c r="H6313" s="3"/>
      <c r="I6313" s="3"/>
      <c r="J6313" s="3"/>
    </row>
    <row r="6314" spans="4:10" x14ac:dyDescent="0.25">
      <c r="D6314"/>
      <c r="E6314" s="4"/>
      <c r="F6314" s="3"/>
      <c r="G6314" s="3"/>
      <c r="H6314" s="3"/>
      <c r="I6314" s="3"/>
      <c r="J6314" s="3"/>
    </row>
    <row r="6315" spans="4:10" x14ac:dyDescent="0.25">
      <c r="D6315"/>
      <c r="E6315" s="4"/>
      <c r="F6315" s="3"/>
      <c r="G6315" s="3"/>
      <c r="H6315" s="3"/>
      <c r="I6315" s="3"/>
      <c r="J6315" s="3"/>
    </row>
    <row r="6316" spans="4:10" x14ac:dyDescent="0.25">
      <c r="D6316"/>
      <c r="E6316" s="4"/>
      <c r="F6316" s="3"/>
      <c r="G6316" s="3"/>
      <c r="H6316" s="3"/>
      <c r="I6316" s="3"/>
      <c r="J6316" s="3"/>
    </row>
    <row r="6317" spans="4:10" x14ac:dyDescent="0.25">
      <c r="D6317"/>
      <c r="E6317" s="4"/>
      <c r="F6317" s="3"/>
      <c r="G6317" s="3"/>
      <c r="H6317" s="3"/>
      <c r="I6317" s="3"/>
      <c r="J6317" s="3"/>
    </row>
    <row r="6318" spans="4:10" x14ac:dyDescent="0.25">
      <c r="D6318"/>
      <c r="E6318" s="4"/>
      <c r="F6318" s="3"/>
      <c r="G6318" s="3"/>
      <c r="H6318" s="3"/>
      <c r="I6318" s="3"/>
      <c r="J6318" s="3"/>
    </row>
    <row r="6319" spans="4:10" x14ac:dyDescent="0.25">
      <c r="D6319"/>
      <c r="E6319" s="4"/>
      <c r="F6319" s="3"/>
      <c r="G6319" s="3"/>
      <c r="H6319" s="3"/>
      <c r="I6319" s="3"/>
      <c r="J6319" s="3"/>
    </row>
    <row r="6320" spans="4:10" x14ac:dyDescent="0.25">
      <c r="D6320"/>
      <c r="E6320" s="4"/>
      <c r="F6320" s="3"/>
      <c r="G6320" s="3"/>
      <c r="H6320" s="3"/>
      <c r="I6320" s="3"/>
      <c r="J6320" s="3"/>
    </row>
    <row r="6321" spans="4:10" x14ac:dyDescent="0.25">
      <c r="D6321"/>
      <c r="E6321" s="4"/>
      <c r="F6321" s="3"/>
      <c r="G6321" s="3"/>
      <c r="H6321" s="3"/>
      <c r="I6321" s="3"/>
      <c r="J6321" s="3"/>
    </row>
    <row r="6322" spans="4:10" x14ac:dyDescent="0.25">
      <c r="D6322"/>
      <c r="E6322" s="4"/>
      <c r="F6322" s="3"/>
      <c r="G6322" s="3"/>
      <c r="H6322" s="3"/>
      <c r="I6322" s="3"/>
      <c r="J6322" s="3"/>
    </row>
    <row r="6323" spans="4:10" x14ac:dyDescent="0.25">
      <c r="D6323"/>
      <c r="E6323" s="4"/>
      <c r="F6323" s="3"/>
      <c r="G6323" s="3"/>
      <c r="H6323" s="3"/>
      <c r="I6323" s="3"/>
      <c r="J6323" s="3"/>
    </row>
    <row r="6324" spans="4:10" x14ac:dyDescent="0.25">
      <c r="D6324"/>
      <c r="E6324" s="4"/>
      <c r="F6324" s="3"/>
      <c r="G6324" s="3"/>
      <c r="H6324" s="3"/>
      <c r="I6324" s="3"/>
      <c r="J6324" s="3"/>
    </row>
    <row r="6325" spans="4:10" x14ac:dyDescent="0.25">
      <c r="D6325"/>
      <c r="E6325" s="4"/>
      <c r="F6325" s="3"/>
      <c r="G6325" s="3"/>
      <c r="H6325" s="3"/>
      <c r="I6325" s="3"/>
      <c r="J6325" s="3"/>
    </row>
    <row r="6326" spans="4:10" x14ac:dyDescent="0.25">
      <c r="D6326"/>
      <c r="E6326" s="4"/>
      <c r="F6326" s="3"/>
      <c r="G6326" s="3"/>
      <c r="H6326" s="3"/>
      <c r="I6326" s="3"/>
      <c r="J6326" s="3"/>
    </row>
    <row r="6327" spans="4:10" x14ac:dyDescent="0.25">
      <c r="D6327"/>
      <c r="E6327" s="4"/>
      <c r="F6327" s="3"/>
      <c r="G6327" s="3"/>
      <c r="H6327" s="3"/>
      <c r="I6327" s="3"/>
      <c r="J6327" s="3"/>
    </row>
    <row r="6328" spans="4:10" x14ac:dyDescent="0.25">
      <c r="D6328"/>
      <c r="E6328" s="4"/>
      <c r="F6328" s="3"/>
      <c r="G6328" s="3"/>
      <c r="H6328" s="3"/>
      <c r="I6328" s="3"/>
      <c r="J6328" s="3"/>
    </row>
    <row r="6329" spans="4:10" x14ac:dyDescent="0.25">
      <c r="D6329"/>
      <c r="E6329" s="4"/>
      <c r="F6329" s="3"/>
      <c r="G6329" s="3"/>
      <c r="H6329" s="3"/>
      <c r="I6329" s="3"/>
      <c r="J6329" s="3"/>
    </row>
    <row r="6330" spans="4:10" x14ac:dyDescent="0.25">
      <c r="D6330"/>
      <c r="E6330" s="4"/>
      <c r="F6330" s="3"/>
      <c r="G6330" s="3"/>
      <c r="H6330" s="3"/>
      <c r="I6330" s="3"/>
      <c r="J6330" s="3"/>
    </row>
    <row r="6331" spans="4:10" x14ac:dyDescent="0.25">
      <c r="D6331"/>
      <c r="E6331" s="4"/>
      <c r="F6331" s="3"/>
      <c r="G6331" s="3"/>
      <c r="H6331" s="3"/>
      <c r="I6331" s="3"/>
      <c r="J6331" s="3"/>
    </row>
    <row r="6332" spans="4:10" x14ac:dyDescent="0.25">
      <c r="D6332"/>
      <c r="E6332" s="4"/>
      <c r="F6332" s="3"/>
      <c r="G6332" s="3"/>
      <c r="H6332" s="3"/>
      <c r="I6332" s="3"/>
      <c r="J6332" s="3"/>
    </row>
    <row r="6333" spans="4:10" x14ac:dyDescent="0.25">
      <c r="D6333"/>
      <c r="E6333" s="4"/>
      <c r="F6333" s="3"/>
      <c r="G6333" s="3"/>
      <c r="H6333" s="3"/>
      <c r="I6333" s="3"/>
      <c r="J6333" s="3"/>
    </row>
    <row r="6334" spans="4:10" x14ac:dyDescent="0.25">
      <c r="D6334"/>
      <c r="E6334" s="4"/>
      <c r="F6334" s="3"/>
      <c r="G6334" s="3"/>
      <c r="H6334" s="3"/>
      <c r="I6334" s="3"/>
      <c r="J6334" s="3"/>
    </row>
    <row r="6335" spans="4:10" x14ac:dyDescent="0.25">
      <c r="D6335"/>
      <c r="E6335" s="4"/>
      <c r="F6335" s="3"/>
      <c r="G6335" s="3"/>
      <c r="H6335" s="3"/>
      <c r="I6335" s="3"/>
      <c r="J6335" s="3"/>
    </row>
    <row r="6336" spans="4:10" x14ac:dyDescent="0.25">
      <c r="D6336"/>
      <c r="E6336" s="4"/>
      <c r="F6336" s="3"/>
      <c r="G6336" s="3"/>
      <c r="H6336" s="3"/>
      <c r="I6336" s="3"/>
      <c r="J6336" s="3"/>
    </row>
    <row r="6337" spans="4:10" x14ac:dyDescent="0.25">
      <c r="D6337"/>
      <c r="E6337" s="4"/>
      <c r="F6337" s="3"/>
      <c r="G6337" s="3"/>
      <c r="H6337" s="3"/>
      <c r="I6337" s="3"/>
      <c r="J6337" s="3"/>
    </row>
    <row r="6338" spans="4:10" x14ac:dyDescent="0.25">
      <c r="D6338"/>
      <c r="E6338" s="4"/>
      <c r="F6338" s="3"/>
      <c r="G6338" s="3"/>
      <c r="H6338" s="3"/>
      <c r="I6338" s="3"/>
      <c r="J6338" s="3"/>
    </row>
    <row r="6339" spans="4:10" x14ac:dyDescent="0.25">
      <c r="D6339"/>
      <c r="E6339" s="4"/>
      <c r="F6339" s="3"/>
      <c r="G6339" s="3"/>
      <c r="H6339" s="3"/>
      <c r="I6339" s="3"/>
      <c r="J6339" s="3"/>
    </row>
    <row r="6340" spans="4:10" x14ac:dyDescent="0.25">
      <c r="D6340"/>
      <c r="E6340" s="4"/>
      <c r="F6340" s="3"/>
      <c r="G6340" s="3"/>
      <c r="H6340" s="3"/>
      <c r="I6340" s="3"/>
      <c r="J6340" s="3"/>
    </row>
    <row r="6341" spans="4:10" x14ac:dyDescent="0.25">
      <c r="D6341"/>
      <c r="E6341" s="4"/>
      <c r="F6341" s="3"/>
      <c r="G6341" s="3"/>
      <c r="H6341" s="3"/>
      <c r="I6341" s="3"/>
      <c r="J6341" s="3"/>
    </row>
    <row r="6342" spans="4:10" x14ac:dyDescent="0.25">
      <c r="D6342"/>
      <c r="E6342" s="4"/>
      <c r="F6342" s="3"/>
      <c r="G6342" s="3"/>
      <c r="H6342" s="3"/>
      <c r="I6342" s="3"/>
      <c r="J6342" s="3"/>
    </row>
    <row r="6343" spans="4:10" x14ac:dyDescent="0.25">
      <c r="D6343"/>
      <c r="E6343" s="4"/>
      <c r="F6343" s="3"/>
      <c r="G6343" s="3"/>
      <c r="H6343" s="3"/>
      <c r="I6343" s="3"/>
      <c r="J6343" s="3"/>
    </row>
    <row r="6344" spans="4:10" x14ac:dyDescent="0.25">
      <c r="D6344"/>
      <c r="E6344" s="4"/>
      <c r="F6344" s="3"/>
      <c r="G6344" s="3"/>
      <c r="H6344" s="3"/>
      <c r="I6344" s="3"/>
      <c r="J6344" s="3"/>
    </row>
    <row r="6345" spans="4:10" x14ac:dyDescent="0.25">
      <c r="D6345"/>
      <c r="E6345" s="4"/>
      <c r="F6345" s="3"/>
      <c r="G6345" s="3"/>
      <c r="H6345" s="3"/>
      <c r="I6345" s="3"/>
      <c r="J6345" s="3"/>
    </row>
    <row r="6346" spans="4:10" x14ac:dyDescent="0.25">
      <c r="D6346"/>
      <c r="E6346" s="4"/>
      <c r="F6346" s="3"/>
      <c r="G6346" s="3"/>
      <c r="H6346" s="3"/>
      <c r="I6346" s="3"/>
      <c r="J6346" s="3"/>
    </row>
    <row r="6347" spans="4:10" x14ac:dyDescent="0.25">
      <c r="D6347"/>
      <c r="E6347" s="4"/>
      <c r="F6347" s="3"/>
      <c r="G6347" s="3"/>
      <c r="H6347" s="3"/>
      <c r="I6347" s="3"/>
      <c r="J6347" s="3"/>
    </row>
    <row r="6348" spans="4:10" x14ac:dyDescent="0.25">
      <c r="D6348"/>
      <c r="E6348" s="4"/>
      <c r="F6348" s="3"/>
      <c r="G6348" s="3"/>
      <c r="H6348" s="3"/>
      <c r="I6348" s="3"/>
      <c r="J6348" s="3"/>
    </row>
    <row r="6349" spans="4:10" x14ac:dyDescent="0.25">
      <c r="D6349"/>
      <c r="E6349" s="4"/>
      <c r="F6349" s="3"/>
      <c r="G6349" s="3"/>
      <c r="H6349" s="3"/>
      <c r="I6349" s="3"/>
      <c r="J6349" s="3"/>
    </row>
    <row r="6350" spans="4:10" x14ac:dyDescent="0.25">
      <c r="D6350"/>
      <c r="E6350" s="4"/>
      <c r="F6350" s="3"/>
      <c r="G6350" s="3"/>
      <c r="H6350" s="3"/>
      <c r="I6350" s="3"/>
      <c r="J6350" s="3"/>
    </row>
    <row r="6351" spans="4:10" x14ac:dyDescent="0.25">
      <c r="D6351"/>
      <c r="E6351" s="4"/>
      <c r="F6351" s="3"/>
      <c r="G6351" s="3"/>
      <c r="H6351" s="3"/>
      <c r="I6351" s="3"/>
      <c r="J6351" s="3"/>
    </row>
    <row r="6352" spans="4:10" x14ac:dyDescent="0.25">
      <c r="D6352"/>
      <c r="E6352" s="4"/>
      <c r="F6352" s="3"/>
      <c r="G6352" s="3"/>
      <c r="H6352" s="3"/>
      <c r="I6352" s="3"/>
      <c r="J6352" s="3"/>
    </row>
    <row r="6353" spans="4:10" x14ac:dyDescent="0.25">
      <c r="D6353"/>
      <c r="E6353" s="4"/>
      <c r="F6353" s="3"/>
      <c r="G6353" s="3"/>
      <c r="H6353" s="3"/>
      <c r="I6353" s="3"/>
      <c r="J6353" s="3"/>
    </row>
    <row r="6354" spans="4:10" x14ac:dyDescent="0.25">
      <c r="D6354"/>
      <c r="E6354" s="4"/>
      <c r="F6354" s="3"/>
      <c r="G6354" s="3"/>
      <c r="H6354" s="3"/>
      <c r="I6354" s="3"/>
      <c r="J6354" s="3"/>
    </row>
    <row r="6355" spans="4:10" x14ac:dyDescent="0.25">
      <c r="D6355"/>
      <c r="E6355" s="4"/>
      <c r="F6355" s="3"/>
      <c r="G6355" s="3"/>
      <c r="H6355" s="3"/>
      <c r="I6355" s="3"/>
      <c r="J6355" s="3"/>
    </row>
    <row r="6356" spans="4:10" x14ac:dyDescent="0.25">
      <c r="D6356"/>
      <c r="E6356" s="4"/>
      <c r="F6356" s="3"/>
      <c r="G6356" s="3"/>
      <c r="H6356" s="3"/>
      <c r="I6356" s="3"/>
      <c r="J6356" s="3"/>
    </row>
    <row r="6357" spans="4:10" x14ac:dyDescent="0.25">
      <c r="D6357"/>
      <c r="E6357" s="4"/>
      <c r="F6357" s="3"/>
      <c r="G6357" s="3"/>
      <c r="H6357" s="3"/>
      <c r="I6357" s="3"/>
      <c r="J6357" s="3"/>
    </row>
    <row r="6358" spans="4:10" x14ac:dyDescent="0.25">
      <c r="D6358"/>
      <c r="E6358" s="4"/>
      <c r="F6358" s="3"/>
      <c r="G6358" s="3"/>
      <c r="H6358" s="3"/>
      <c r="I6358" s="3"/>
      <c r="J6358" s="3"/>
    </row>
    <row r="6359" spans="4:10" x14ac:dyDescent="0.25">
      <c r="D6359"/>
      <c r="E6359" s="4"/>
      <c r="F6359" s="3"/>
      <c r="G6359" s="3"/>
      <c r="H6359" s="3"/>
      <c r="I6359" s="3"/>
      <c r="J6359" s="3"/>
    </row>
    <row r="6360" spans="4:10" x14ac:dyDescent="0.25">
      <c r="D6360"/>
      <c r="E6360" s="4"/>
      <c r="F6360" s="3"/>
      <c r="G6360" s="3"/>
      <c r="H6360" s="3"/>
      <c r="I6360" s="3"/>
      <c r="J6360" s="3"/>
    </row>
    <row r="6361" spans="4:10" x14ac:dyDescent="0.25">
      <c r="D6361"/>
      <c r="E6361" s="4"/>
      <c r="F6361" s="3"/>
      <c r="G6361" s="3"/>
      <c r="H6361" s="3"/>
      <c r="I6361" s="3"/>
      <c r="J6361" s="3"/>
    </row>
    <row r="6362" spans="4:10" x14ac:dyDescent="0.25">
      <c r="D6362"/>
      <c r="E6362" s="4"/>
      <c r="F6362" s="3"/>
      <c r="G6362" s="3"/>
      <c r="H6362" s="3"/>
      <c r="I6362" s="3"/>
      <c r="J6362" s="3"/>
    </row>
    <row r="6363" spans="4:10" x14ac:dyDescent="0.25">
      <c r="D6363"/>
      <c r="E6363" s="4"/>
      <c r="F6363" s="3"/>
      <c r="G6363" s="3"/>
      <c r="H6363" s="3"/>
      <c r="I6363" s="3"/>
      <c r="J6363" s="3"/>
    </row>
    <row r="6364" spans="4:10" x14ac:dyDescent="0.25">
      <c r="D6364"/>
      <c r="E6364" s="4"/>
      <c r="F6364" s="3"/>
      <c r="G6364" s="3"/>
      <c r="H6364" s="3"/>
      <c r="I6364" s="3"/>
      <c r="J6364" s="3"/>
    </row>
    <row r="6365" spans="4:10" x14ac:dyDescent="0.25">
      <c r="D6365"/>
      <c r="E6365" s="4"/>
      <c r="F6365" s="3"/>
      <c r="G6365" s="3"/>
      <c r="H6365" s="3"/>
      <c r="I6365" s="3"/>
      <c r="J6365" s="3"/>
    </row>
    <row r="6366" spans="4:10" x14ac:dyDescent="0.25">
      <c r="D6366"/>
      <c r="E6366" s="4"/>
      <c r="F6366" s="3"/>
      <c r="G6366" s="3"/>
      <c r="H6366" s="3"/>
      <c r="I6366" s="3"/>
      <c r="J6366" s="3"/>
    </row>
    <row r="6367" spans="4:10" x14ac:dyDescent="0.25">
      <c r="D6367"/>
      <c r="E6367" s="4"/>
      <c r="F6367" s="3"/>
      <c r="G6367" s="3"/>
      <c r="H6367" s="3"/>
      <c r="I6367" s="3"/>
      <c r="J6367" s="3"/>
    </row>
    <row r="6368" spans="4:10" x14ac:dyDescent="0.25">
      <c r="D6368"/>
      <c r="E6368" s="4"/>
      <c r="F6368" s="3"/>
      <c r="G6368" s="3"/>
      <c r="H6368" s="3"/>
      <c r="I6368" s="3"/>
      <c r="J6368" s="3"/>
    </row>
    <row r="6369" spans="4:10" x14ac:dyDescent="0.25">
      <c r="D6369"/>
      <c r="E6369" s="4"/>
      <c r="F6369" s="3"/>
      <c r="G6369" s="3"/>
      <c r="H6369" s="3"/>
      <c r="I6369" s="3"/>
      <c r="J6369" s="3"/>
    </row>
    <row r="6370" spans="4:10" x14ac:dyDescent="0.25">
      <c r="D6370"/>
      <c r="E6370" s="4"/>
      <c r="F6370" s="3"/>
      <c r="G6370" s="3"/>
      <c r="H6370" s="3"/>
      <c r="I6370" s="3"/>
      <c r="J6370" s="3"/>
    </row>
    <row r="6371" spans="4:10" x14ac:dyDescent="0.25">
      <c r="D6371"/>
      <c r="E6371" s="4"/>
      <c r="F6371" s="3"/>
      <c r="G6371" s="3"/>
      <c r="H6371" s="3"/>
      <c r="I6371" s="3"/>
      <c r="J6371" s="3"/>
    </row>
    <row r="6372" spans="4:10" x14ac:dyDescent="0.25">
      <c r="D6372"/>
      <c r="E6372" s="4"/>
      <c r="F6372" s="3"/>
      <c r="G6372" s="3"/>
      <c r="H6372" s="3"/>
      <c r="I6372" s="3"/>
      <c r="J6372" s="3"/>
    </row>
    <row r="6373" spans="4:10" x14ac:dyDescent="0.25">
      <c r="D6373"/>
      <c r="E6373" s="4"/>
      <c r="F6373" s="3"/>
      <c r="G6373" s="3"/>
      <c r="H6373" s="3"/>
      <c r="I6373" s="3"/>
      <c r="J6373" s="3"/>
    </row>
    <row r="6374" spans="4:10" x14ac:dyDescent="0.25">
      <c r="D6374"/>
      <c r="E6374" s="4"/>
      <c r="F6374" s="3"/>
      <c r="G6374" s="3"/>
      <c r="H6374" s="3"/>
      <c r="I6374" s="3"/>
      <c r="J6374" s="3"/>
    </row>
    <row r="6375" spans="4:10" x14ac:dyDescent="0.25">
      <c r="D6375"/>
      <c r="E6375" s="4"/>
      <c r="F6375" s="3"/>
      <c r="G6375" s="3"/>
      <c r="H6375" s="3"/>
      <c r="I6375" s="3"/>
      <c r="J6375" s="3"/>
    </row>
    <row r="6376" spans="4:10" x14ac:dyDescent="0.25">
      <c r="D6376"/>
      <c r="E6376" s="4"/>
      <c r="F6376" s="3"/>
      <c r="G6376" s="3"/>
      <c r="H6376" s="3"/>
      <c r="I6376" s="3"/>
      <c r="J6376" s="3"/>
    </row>
    <row r="6377" spans="4:10" x14ac:dyDescent="0.25">
      <c r="D6377"/>
      <c r="E6377" s="4"/>
      <c r="F6377" s="3"/>
      <c r="G6377" s="3"/>
      <c r="H6377" s="3"/>
      <c r="I6377" s="3"/>
      <c r="J6377" s="3"/>
    </row>
    <row r="6378" spans="4:10" x14ac:dyDescent="0.25">
      <c r="D6378"/>
      <c r="E6378" s="4"/>
      <c r="F6378" s="3"/>
      <c r="G6378" s="3"/>
      <c r="H6378" s="3"/>
      <c r="I6378" s="3"/>
      <c r="J6378" s="3"/>
    </row>
    <row r="6379" spans="4:10" x14ac:dyDescent="0.25">
      <c r="D6379"/>
      <c r="E6379" s="4"/>
      <c r="F6379" s="3"/>
      <c r="G6379" s="3"/>
      <c r="H6379" s="3"/>
      <c r="I6379" s="3"/>
      <c r="J6379" s="3"/>
    </row>
    <row r="6380" spans="4:10" x14ac:dyDescent="0.25">
      <c r="D6380"/>
      <c r="E6380" s="4"/>
      <c r="F6380" s="3"/>
      <c r="G6380" s="3"/>
      <c r="H6380" s="3"/>
      <c r="I6380" s="3"/>
      <c r="J6380" s="3"/>
    </row>
    <row r="6381" spans="4:10" x14ac:dyDescent="0.25">
      <c r="D6381"/>
      <c r="E6381" s="4"/>
      <c r="F6381" s="3"/>
      <c r="G6381" s="3"/>
      <c r="H6381" s="3"/>
      <c r="I6381" s="3"/>
      <c r="J6381" s="3"/>
    </row>
    <row r="6382" spans="4:10" x14ac:dyDescent="0.25">
      <c r="D6382"/>
      <c r="E6382" s="4"/>
      <c r="F6382" s="3"/>
      <c r="G6382" s="3"/>
      <c r="H6382" s="3"/>
      <c r="I6382" s="3"/>
      <c r="J6382" s="3"/>
    </row>
    <row r="6383" spans="4:10" x14ac:dyDescent="0.25">
      <c r="D6383"/>
      <c r="E6383" s="4"/>
      <c r="F6383" s="3"/>
      <c r="G6383" s="3"/>
      <c r="H6383" s="3"/>
      <c r="I6383" s="3"/>
      <c r="J6383" s="3"/>
    </row>
    <row r="6384" spans="4:10" x14ac:dyDescent="0.25">
      <c r="D6384"/>
      <c r="E6384" s="4"/>
      <c r="F6384" s="3"/>
      <c r="G6384" s="3"/>
      <c r="H6384" s="3"/>
      <c r="I6384" s="3"/>
      <c r="J6384" s="3"/>
    </row>
    <row r="6385" spans="4:10" x14ac:dyDescent="0.25">
      <c r="D6385"/>
      <c r="E6385" s="4"/>
      <c r="F6385" s="3"/>
      <c r="G6385" s="3"/>
      <c r="H6385" s="3"/>
      <c r="I6385" s="3"/>
      <c r="J6385" s="3"/>
    </row>
    <row r="6386" spans="4:10" x14ac:dyDescent="0.25">
      <c r="D6386"/>
      <c r="E6386" s="4"/>
      <c r="F6386" s="3"/>
      <c r="G6386" s="3"/>
      <c r="H6386" s="3"/>
      <c r="I6386" s="3"/>
      <c r="J6386" s="3"/>
    </row>
    <row r="6387" spans="4:10" x14ac:dyDescent="0.25">
      <c r="D6387"/>
      <c r="E6387" s="4"/>
      <c r="F6387" s="3"/>
      <c r="G6387" s="3"/>
      <c r="H6387" s="3"/>
      <c r="I6387" s="3"/>
      <c r="J6387" s="3"/>
    </row>
    <row r="6388" spans="4:10" x14ac:dyDescent="0.25">
      <c r="D6388"/>
      <c r="E6388" s="4"/>
      <c r="F6388" s="3"/>
      <c r="G6388" s="3"/>
      <c r="H6388" s="3"/>
      <c r="I6388" s="3"/>
      <c r="J6388" s="3"/>
    </row>
    <row r="6389" spans="4:10" x14ac:dyDescent="0.25">
      <c r="D6389"/>
      <c r="E6389" s="4"/>
      <c r="F6389" s="3"/>
      <c r="G6389" s="3"/>
      <c r="H6389" s="3"/>
      <c r="I6389" s="3"/>
      <c r="J6389" s="3"/>
    </row>
    <row r="6390" spans="4:10" x14ac:dyDescent="0.25">
      <c r="D6390"/>
      <c r="E6390" s="4"/>
      <c r="F6390" s="3"/>
      <c r="G6390" s="3"/>
      <c r="H6390" s="3"/>
      <c r="I6390" s="3"/>
      <c r="J6390" s="3"/>
    </row>
    <row r="6391" spans="4:10" x14ac:dyDescent="0.25">
      <c r="D6391"/>
      <c r="E6391" s="4"/>
      <c r="F6391" s="3"/>
      <c r="G6391" s="3"/>
      <c r="H6391" s="3"/>
      <c r="I6391" s="3"/>
      <c r="J6391" s="3"/>
    </row>
    <row r="6392" spans="4:10" x14ac:dyDescent="0.25">
      <c r="D6392"/>
      <c r="E6392" s="4"/>
      <c r="F6392" s="3"/>
      <c r="G6392" s="3"/>
      <c r="H6392" s="3"/>
      <c r="I6392" s="3"/>
      <c r="J6392" s="3"/>
    </row>
    <row r="6393" spans="4:10" x14ac:dyDescent="0.25">
      <c r="D6393"/>
      <c r="E6393" s="4"/>
      <c r="F6393" s="3"/>
      <c r="G6393" s="3"/>
      <c r="H6393" s="3"/>
      <c r="I6393" s="3"/>
      <c r="J6393" s="3"/>
    </row>
    <row r="6394" spans="4:10" x14ac:dyDescent="0.25">
      <c r="D6394"/>
      <c r="E6394" s="4"/>
      <c r="F6394" s="3"/>
      <c r="G6394" s="3"/>
      <c r="H6394" s="3"/>
      <c r="I6394" s="3"/>
      <c r="J6394" s="3"/>
    </row>
    <row r="6395" spans="4:10" x14ac:dyDescent="0.25">
      <c r="D6395"/>
      <c r="E6395" s="4"/>
      <c r="F6395" s="3"/>
      <c r="G6395" s="3"/>
      <c r="H6395" s="3"/>
      <c r="I6395" s="3"/>
      <c r="J6395" s="3"/>
    </row>
    <row r="6396" spans="4:10" x14ac:dyDescent="0.25">
      <c r="D6396"/>
      <c r="E6396" s="4"/>
      <c r="F6396" s="3"/>
      <c r="G6396" s="3"/>
      <c r="H6396" s="3"/>
      <c r="I6396" s="3"/>
      <c r="J6396" s="3"/>
    </row>
    <row r="6397" spans="4:10" x14ac:dyDescent="0.25">
      <c r="D6397"/>
      <c r="E6397" s="4"/>
      <c r="F6397" s="3"/>
      <c r="G6397" s="3"/>
      <c r="H6397" s="3"/>
      <c r="I6397" s="3"/>
      <c r="J6397" s="3"/>
    </row>
    <row r="6398" spans="4:10" x14ac:dyDescent="0.25">
      <c r="D6398"/>
      <c r="E6398" s="4"/>
    </row>
    <row r="6399" spans="4:10" x14ac:dyDescent="0.25">
      <c r="D6399"/>
      <c r="E6399" s="4"/>
    </row>
    <row r="6400" spans="4:10" x14ac:dyDescent="0.25">
      <c r="D6400"/>
      <c r="E6400" s="4"/>
    </row>
    <row r="6401" spans="4:10" x14ac:dyDescent="0.25">
      <c r="D6401"/>
      <c r="E6401" s="4"/>
    </row>
    <row r="6402" spans="4:10" x14ac:dyDescent="0.25">
      <c r="D6402"/>
      <c r="E6402" s="4"/>
    </row>
    <row r="6403" spans="4:10" x14ac:dyDescent="0.25">
      <c r="D6403"/>
      <c r="E6403" s="4"/>
      <c r="F6403" s="3"/>
      <c r="G6403" s="3"/>
      <c r="H6403" s="3"/>
      <c r="I6403" s="3"/>
      <c r="J6403" s="3"/>
    </row>
    <row r="6404" spans="4:10" x14ac:dyDescent="0.25">
      <c r="D6404"/>
      <c r="E6404" s="4"/>
      <c r="F6404" s="3"/>
      <c r="G6404" s="3"/>
      <c r="H6404" s="3"/>
      <c r="I6404" s="3"/>
      <c r="J6404" s="3"/>
    </row>
    <row r="6405" spans="4:10" x14ac:dyDescent="0.25">
      <c r="D6405"/>
      <c r="E6405" s="4"/>
      <c r="F6405" s="3"/>
      <c r="G6405" s="3"/>
      <c r="H6405" s="3"/>
      <c r="I6405" s="3"/>
      <c r="J6405" s="3"/>
    </row>
    <row r="6406" spans="4:10" x14ac:dyDescent="0.25">
      <c r="D6406"/>
      <c r="E6406" s="4"/>
      <c r="F6406" s="3"/>
      <c r="G6406" s="3"/>
      <c r="H6406" s="3"/>
      <c r="I6406" s="3"/>
      <c r="J6406" s="3"/>
    </row>
    <row r="6407" spans="4:10" x14ac:dyDescent="0.25">
      <c r="D6407"/>
      <c r="E6407" s="4"/>
      <c r="F6407" s="3"/>
      <c r="G6407" s="3"/>
      <c r="H6407" s="3"/>
      <c r="I6407" s="3"/>
      <c r="J6407" s="3"/>
    </row>
    <row r="6408" spans="4:10" x14ac:dyDescent="0.25">
      <c r="D6408"/>
      <c r="E6408" s="4"/>
      <c r="F6408" s="3"/>
      <c r="G6408" s="3"/>
      <c r="H6408" s="3"/>
      <c r="I6408" s="3"/>
      <c r="J6408" s="3"/>
    </row>
    <row r="6409" spans="4:10" x14ac:dyDescent="0.25">
      <c r="D6409"/>
      <c r="E6409" s="4"/>
      <c r="F6409" s="3"/>
      <c r="G6409" s="3"/>
      <c r="H6409" s="3"/>
      <c r="I6409" s="3"/>
      <c r="J6409" s="3"/>
    </row>
    <row r="6410" spans="4:10" x14ac:dyDescent="0.25">
      <c r="D6410"/>
      <c r="E6410" s="4"/>
      <c r="F6410" s="3"/>
      <c r="G6410" s="3"/>
      <c r="H6410" s="3"/>
      <c r="I6410" s="3"/>
      <c r="J6410" s="3"/>
    </row>
    <row r="6411" spans="4:10" x14ac:dyDescent="0.25">
      <c r="D6411"/>
      <c r="E6411" s="4"/>
      <c r="F6411" s="3"/>
      <c r="G6411" s="3"/>
      <c r="H6411" s="3"/>
      <c r="I6411" s="3"/>
      <c r="J6411" s="3"/>
    </row>
    <row r="6412" spans="4:10" x14ac:dyDescent="0.25">
      <c r="D6412"/>
      <c r="E6412" s="4"/>
      <c r="F6412" s="3"/>
      <c r="G6412" s="3"/>
      <c r="H6412" s="3"/>
      <c r="I6412" s="3"/>
      <c r="J6412" s="3"/>
    </row>
    <row r="6413" spans="4:10" x14ac:dyDescent="0.25">
      <c r="D6413"/>
      <c r="E6413" s="4"/>
      <c r="F6413" s="3"/>
      <c r="G6413" s="3"/>
      <c r="H6413" s="3"/>
      <c r="I6413" s="3"/>
      <c r="J6413" s="3"/>
    </row>
    <row r="6414" spans="4:10" x14ac:dyDescent="0.25">
      <c r="D6414"/>
      <c r="E6414" s="4"/>
      <c r="F6414" s="3"/>
      <c r="G6414" s="3"/>
      <c r="H6414" s="3"/>
      <c r="I6414" s="3"/>
      <c r="J6414" s="3"/>
    </row>
    <row r="6415" spans="4:10" x14ac:dyDescent="0.25">
      <c r="D6415"/>
      <c r="E6415" s="4"/>
      <c r="F6415" s="3"/>
      <c r="G6415" s="3"/>
      <c r="H6415" s="3"/>
      <c r="I6415" s="3"/>
      <c r="J6415" s="3"/>
    </row>
    <row r="6416" spans="4:10" x14ac:dyDescent="0.25">
      <c r="D6416"/>
      <c r="E6416" s="4"/>
      <c r="F6416" s="3"/>
      <c r="G6416" s="3"/>
      <c r="H6416" s="3"/>
      <c r="I6416" s="3"/>
      <c r="J6416" s="3"/>
    </row>
    <row r="6417" spans="4:10" x14ac:dyDescent="0.25">
      <c r="D6417"/>
      <c r="E6417" s="4"/>
      <c r="F6417" s="3"/>
      <c r="G6417" s="3"/>
      <c r="H6417" s="3"/>
      <c r="I6417" s="3"/>
      <c r="J6417" s="3"/>
    </row>
    <row r="6418" spans="4:10" x14ac:dyDescent="0.25">
      <c r="D6418"/>
      <c r="E6418" s="4"/>
      <c r="F6418" s="3"/>
      <c r="G6418" s="3"/>
      <c r="H6418" s="3"/>
      <c r="I6418" s="3"/>
      <c r="J6418" s="3"/>
    </row>
    <row r="6419" spans="4:10" x14ac:dyDescent="0.25">
      <c r="D6419"/>
      <c r="E6419" s="4"/>
      <c r="F6419" s="3"/>
      <c r="G6419" s="3"/>
      <c r="H6419" s="3"/>
      <c r="I6419" s="3"/>
      <c r="J6419" s="3"/>
    </row>
    <row r="6420" spans="4:10" x14ac:dyDescent="0.25">
      <c r="D6420"/>
      <c r="E6420" s="4"/>
      <c r="F6420" s="3"/>
      <c r="G6420" s="3"/>
      <c r="H6420" s="3"/>
      <c r="I6420" s="3"/>
      <c r="J6420" s="3"/>
    </row>
    <row r="6421" spans="4:10" x14ac:dyDescent="0.25">
      <c r="D6421"/>
      <c r="E6421" s="4"/>
      <c r="F6421" s="3"/>
      <c r="G6421" s="3"/>
      <c r="H6421" s="3"/>
      <c r="I6421" s="3"/>
      <c r="J6421" s="3"/>
    </row>
    <row r="6422" spans="4:10" x14ac:dyDescent="0.25">
      <c r="D6422"/>
      <c r="E6422" s="4"/>
      <c r="F6422" s="3"/>
      <c r="G6422" s="3"/>
      <c r="H6422" s="3"/>
      <c r="I6422" s="3"/>
      <c r="J6422" s="3"/>
    </row>
    <row r="6423" spans="4:10" x14ac:dyDescent="0.25">
      <c r="D6423"/>
      <c r="E6423" s="4"/>
      <c r="F6423" s="3"/>
      <c r="G6423" s="3"/>
      <c r="H6423" s="3"/>
      <c r="I6423" s="3"/>
      <c r="J6423" s="3"/>
    </row>
    <row r="6424" spans="4:10" x14ac:dyDescent="0.25">
      <c r="D6424"/>
      <c r="E6424" s="4"/>
      <c r="F6424" s="3"/>
      <c r="G6424" s="3"/>
      <c r="H6424" s="3"/>
      <c r="I6424" s="3"/>
      <c r="J6424" s="3"/>
    </row>
    <row r="6425" spans="4:10" x14ac:dyDescent="0.25">
      <c r="D6425"/>
      <c r="E6425" s="4"/>
      <c r="F6425" s="3"/>
      <c r="G6425" s="3"/>
      <c r="H6425" s="3"/>
      <c r="I6425" s="3"/>
      <c r="J6425" s="3"/>
    </row>
    <row r="6426" spans="4:10" x14ac:dyDescent="0.25">
      <c r="D6426"/>
      <c r="E6426" s="4"/>
      <c r="F6426" s="3"/>
      <c r="G6426" s="3"/>
      <c r="H6426" s="3"/>
      <c r="I6426" s="3"/>
      <c r="J6426" s="3"/>
    </row>
    <row r="6427" spans="4:10" x14ac:dyDescent="0.25">
      <c r="D6427"/>
      <c r="E6427" s="4"/>
      <c r="F6427" s="3"/>
      <c r="G6427" s="3"/>
      <c r="H6427" s="3"/>
      <c r="I6427" s="3"/>
      <c r="J6427" s="3"/>
    </row>
    <row r="6428" spans="4:10" x14ac:dyDescent="0.25">
      <c r="D6428"/>
      <c r="E6428" s="4"/>
      <c r="F6428" s="3"/>
      <c r="G6428" s="3"/>
      <c r="H6428" s="3"/>
      <c r="I6428" s="3"/>
      <c r="J6428" s="3"/>
    </row>
    <row r="6429" spans="4:10" x14ac:dyDescent="0.25">
      <c r="D6429"/>
      <c r="E6429" s="4"/>
      <c r="F6429" s="3"/>
      <c r="G6429" s="3"/>
      <c r="H6429" s="3"/>
      <c r="I6429" s="3"/>
      <c r="J6429" s="3"/>
    </row>
    <row r="6430" spans="4:10" x14ac:dyDescent="0.25">
      <c r="D6430"/>
      <c r="E6430" s="4"/>
      <c r="F6430" s="3"/>
      <c r="G6430" s="3"/>
      <c r="H6430" s="3"/>
      <c r="I6430" s="3"/>
      <c r="J6430" s="3"/>
    </row>
    <row r="6431" spans="4:10" x14ac:dyDescent="0.25">
      <c r="D6431"/>
      <c r="E6431" s="4"/>
      <c r="F6431" s="3"/>
      <c r="G6431" s="3"/>
      <c r="H6431" s="3"/>
      <c r="I6431" s="3"/>
      <c r="J6431" s="3"/>
    </row>
    <row r="6432" spans="4:10" x14ac:dyDescent="0.25">
      <c r="D6432"/>
      <c r="E6432" s="4"/>
      <c r="F6432" s="3"/>
      <c r="G6432" s="3"/>
      <c r="H6432" s="3"/>
      <c r="I6432" s="3"/>
      <c r="J6432" s="3"/>
    </row>
    <row r="6433" spans="4:10" x14ac:dyDescent="0.25">
      <c r="D6433"/>
      <c r="E6433" s="4"/>
      <c r="F6433" s="3"/>
      <c r="G6433" s="3"/>
      <c r="H6433" s="3"/>
      <c r="I6433" s="3"/>
      <c r="J6433" s="3"/>
    </row>
    <row r="6434" spans="4:10" x14ac:dyDescent="0.25">
      <c r="D6434"/>
      <c r="E6434" s="4"/>
      <c r="F6434" s="3"/>
      <c r="G6434" s="3"/>
      <c r="H6434" s="3"/>
      <c r="I6434" s="3"/>
      <c r="J6434" s="3"/>
    </row>
    <row r="6435" spans="4:10" x14ac:dyDescent="0.25">
      <c r="D6435"/>
      <c r="E6435" s="4"/>
      <c r="F6435" s="3"/>
      <c r="G6435" s="3"/>
      <c r="H6435" s="3"/>
      <c r="I6435" s="3"/>
      <c r="J6435" s="3"/>
    </row>
    <row r="6436" spans="4:10" x14ac:dyDescent="0.25">
      <c r="D6436"/>
      <c r="E6436" s="4"/>
      <c r="F6436" s="3"/>
      <c r="G6436" s="3"/>
      <c r="H6436" s="3"/>
      <c r="I6436" s="3"/>
      <c r="J6436" s="3"/>
    </row>
    <row r="6437" spans="4:10" x14ac:dyDescent="0.25">
      <c r="D6437"/>
      <c r="E6437" s="4"/>
      <c r="F6437" s="3"/>
      <c r="G6437" s="3"/>
      <c r="H6437" s="3"/>
      <c r="I6437" s="3"/>
      <c r="J6437" s="3"/>
    </row>
    <row r="6438" spans="4:10" x14ac:dyDescent="0.25">
      <c r="D6438"/>
      <c r="E6438" s="4"/>
      <c r="F6438" s="3"/>
      <c r="G6438" s="3"/>
      <c r="H6438" s="3"/>
      <c r="I6438" s="3"/>
      <c r="J6438" s="3"/>
    </row>
    <row r="6439" spans="4:10" x14ac:dyDescent="0.25">
      <c r="D6439"/>
      <c r="E6439" s="4"/>
      <c r="F6439" s="3"/>
      <c r="G6439" s="3"/>
      <c r="H6439" s="3"/>
      <c r="I6439" s="3"/>
      <c r="J6439" s="3"/>
    </row>
    <row r="6440" spans="4:10" x14ac:dyDescent="0.25">
      <c r="D6440"/>
      <c r="E6440" s="4"/>
      <c r="F6440" s="3"/>
      <c r="G6440" s="3"/>
      <c r="H6440" s="3"/>
      <c r="I6440" s="3"/>
      <c r="J6440" s="3"/>
    </row>
    <row r="6441" spans="4:10" x14ac:dyDescent="0.25">
      <c r="D6441"/>
      <c r="E6441" s="4"/>
      <c r="F6441" s="3"/>
      <c r="G6441" s="3"/>
      <c r="H6441" s="3"/>
      <c r="I6441" s="3"/>
      <c r="J6441" s="3"/>
    </row>
    <row r="6442" spans="4:10" x14ac:dyDescent="0.25">
      <c r="D6442"/>
      <c r="E6442" s="4"/>
      <c r="F6442" s="3"/>
      <c r="G6442" s="3"/>
      <c r="H6442" s="3"/>
      <c r="I6442" s="3"/>
      <c r="J6442" s="3"/>
    </row>
    <row r="6443" spans="4:10" x14ac:dyDescent="0.25">
      <c r="D6443"/>
      <c r="E6443" s="4"/>
      <c r="F6443" s="3"/>
      <c r="G6443" s="3"/>
      <c r="H6443" s="3"/>
      <c r="I6443" s="3"/>
      <c r="J6443" s="3"/>
    </row>
    <row r="6444" spans="4:10" x14ac:dyDescent="0.25">
      <c r="D6444"/>
      <c r="E6444" s="4"/>
      <c r="F6444" s="3"/>
      <c r="G6444" s="3"/>
      <c r="H6444" s="3"/>
      <c r="I6444" s="3"/>
      <c r="J6444" s="3"/>
    </row>
    <row r="6445" spans="4:10" x14ac:dyDescent="0.25">
      <c r="D6445"/>
      <c r="E6445" s="4"/>
      <c r="F6445" s="3"/>
      <c r="G6445" s="3"/>
      <c r="H6445" s="3"/>
      <c r="I6445" s="3"/>
      <c r="J6445" s="3"/>
    </row>
    <row r="6446" spans="4:10" x14ac:dyDescent="0.25">
      <c r="D6446"/>
      <c r="E6446" s="4"/>
      <c r="F6446" s="3"/>
      <c r="G6446" s="3"/>
      <c r="H6446" s="3"/>
      <c r="I6446" s="3"/>
      <c r="J6446" s="3"/>
    </row>
    <row r="6447" spans="4:10" x14ac:dyDescent="0.25">
      <c r="D6447"/>
      <c r="E6447" s="4"/>
      <c r="F6447" s="3"/>
      <c r="G6447" s="3"/>
      <c r="H6447" s="3"/>
      <c r="I6447" s="3"/>
      <c r="J6447" s="3"/>
    </row>
    <row r="6448" spans="4:10" x14ac:dyDescent="0.25">
      <c r="D6448"/>
      <c r="E6448" s="4"/>
      <c r="F6448" s="3"/>
      <c r="G6448" s="3"/>
      <c r="H6448" s="3"/>
      <c r="I6448" s="3"/>
      <c r="J6448" s="3"/>
    </row>
    <row r="6449" spans="4:10" x14ac:dyDescent="0.25">
      <c r="D6449"/>
      <c r="E6449" s="4"/>
      <c r="F6449" s="3"/>
      <c r="G6449" s="3"/>
      <c r="H6449" s="3"/>
      <c r="I6449" s="3"/>
      <c r="J6449" s="3"/>
    </row>
    <row r="6450" spans="4:10" x14ac:dyDescent="0.25">
      <c r="D6450"/>
      <c r="E6450" s="4"/>
      <c r="F6450" s="3"/>
      <c r="G6450" s="3"/>
      <c r="H6450" s="3"/>
      <c r="I6450" s="3"/>
      <c r="J6450" s="3"/>
    </row>
    <row r="6451" spans="4:10" x14ac:dyDescent="0.25">
      <c r="D6451"/>
      <c r="E6451" s="4"/>
      <c r="F6451" s="3"/>
      <c r="G6451" s="3"/>
      <c r="H6451" s="3"/>
      <c r="I6451" s="3"/>
      <c r="J6451" s="3"/>
    </row>
    <row r="6452" spans="4:10" x14ac:dyDescent="0.25">
      <c r="D6452"/>
      <c r="E6452" s="4"/>
      <c r="F6452" s="3"/>
      <c r="G6452" s="3"/>
      <c r="H6452" s="3"/>
      <c r="I6452" s="3"/>
      <c r="J6452" s="3"/>
    </row>
    <row r="6453" spans="4:10" x14ac:dyDescent="0.25">
      <c r="D6453"/>
      <c r="E6453" s="4"/>
      <c r="F6453" s="3"/>
      <c r="G6453" s="3"/>
      <c r="H6453" s="3"/>
      <c r="I6453" s="3"/>
      <c r="J6453" s="3"/>
    </row>
    <row r="6454" spans="4:10" x14ac:dyDescent="0.25">
      <c r="D6454"/>
      <c r="E6454" s="4"/>
      <c r="F6454" s="3"/>
      <c r="G6454" s="3"/>
      <c r="H6454" s="3"/>
      <c r="I6454" s="3"/>
      <c r="J6454" s="3"/>
    </row>
    <row r="6455" spans="4:10" x14ac:dyDescent="0.25">
      <c r="D6455"/>
      <c r="E6455" s="4"/>
      <c r="F6455" s="3"/>
      <c r="G6455" s="3"/>
      <c r="H6455" s="3"/>
      <c r="I6455" s="3"/>
      <c r="J6455" s="3"/>
    </row>
    <row r="6456" spans="4:10" x14ac:dyDescent="0.25">
      <c r="D6456"/>
      <c r="E6456" s="4"/>
      <c r="F6456" s="3"/>
      <c r="G6456" s="3"/>
      <c r="H6456" s="3"/>
      <c r="I6456" s="3"/>
      <c r="J6456" s="3"/>
    </row>
    <row r="6457" spans="4:10" x14ac:dyDescent="0.25">
      <c r="D6457"/>
      <c r="E6457" s="4"/>
      <c r="F6457" s="3"/>
      <c r="G6457" s="3"/>
      <c r="H6457" s="3"/>
      <c r="I6457" s="3"/>
      <c r="J6457" s="3"/>
    </row>
    <row r="6458" spans="4:10" x14ac:dyDescent="0.25">
      <c r="D6458"/>
      <c r="E6458" s="4"/>
      <c r="F6458" s="3"/>
      <c r="G6458" s="3"/>
      <c r="H6458" s="3"/>
      <c r="I6458" s="3"/>
      <c r="J6458" s="3"/>
    </row>
    <row r="6459" spans="4:10" x14ac:dyDescent="0.25">
      <c r="D6459"/>
      <c r="E6459" s="4"/>
      <c r="F6459" s="3"/>
      <c r="G6459" s="3"/>
      <c r="H6459" s="3"/>
      <c r="I6459" s="3"/>
      <c r="J6459" s="3"/>
    </row>
    <row r="6460" spans="4:10" x14ac:dyDescent="0.25">
      <c r="D6460"/>
      <c r="E6460" s="4"/>
      <c r="F6460" s="3"/>
      <c r="G6460" s="3"/>
      <c r="H6460" s="3"/>
      <c r="I6460" s="3"/>
      <c r="J6460" s="3"/>
    </row>
    <row r="6461" spans="4:10" x14ac:dyDescent="0.25">
      <c r="D6461"/>
      <c r="E6461" s="4"/>
      <c r="F6461" s="3"/>
      <c r="G6461" s="3"/>
      <c r="H6461" s="3"/>
      <c r="I6461" s="3"/>
      <c r="J6461" s="3"/>
    </row>
    <row r="6462" spans="4:10" x14ac:dyDescent="0.25">
      <c r="D6462"/>
      <c r="E6462" s="4"/>
      <c r="F6462" s="3"/>
      <c r="G6462" s="3"/>
      <c r="H6462" s="3"/>
      <c r="I6462" s="3"/>
      <c r="J6462" s="3"/>
    </row>
    <row r="6463" spans="4:10" x14ac:dyDescent="0.25">
      <c r="D6463"/>
      <c r="E6463" s="4"/>
      <c r="F6463" s="3"/>
      <c r="G6463" s="3"/>
      <c r="H6463" s="3"/>
      <c r="I6463" s="3"/>
      <c r="J6463" s="3"/>
    </row>
    <row r="6464" spans="4:10" x14ac:dyDescent="0.25">
      <c r="D6464"/>
      <c r="E6464" s="4"/>
      <c r="F6464" s="3"/>
      <c r="G6464" s="3"/>
      <c r="H6464" s="3"/>
      <c r="I6464" s="3"/>
      <c r="J6464" s="3"/>
    </row>
    <row r="6465" spans="4:10" x14ac:dyDescent="0.25">
      <c r="D6465"/>
      <c r="E6465" s="4"/>
      <c r="F6465" s="3"/>
      <c r="G6465" s="3"/>
      <c r="H6465" s="3"/>
      <c r="I6465" s="3"/>
      <c r="J6465" s="3"/>
    </row>
    <row r="6466" spans="4:10" x14ac:dyDescent="0.25">
      <c r="D6466"/>
      <c r="E6466" s="4"/>
      <c r="F6466" s="3"/>
      <c r="G6466" s="3"/>
      <c r="H6466" s="3"/>
      <c r="I6466" s="3"/>
      <c r="J6466" s="3"/>
    </row>
    <row r="6467" spans="4:10" x14ac:dyDescent="0.25">
      <c r="D6467"/>
      <c r="E6467" s="4"/>
      <c r="F6467" s="3"/>
      <c r="G6467" s="3"/>
      <c r="H6467" s="3"/>
      <c r="I6467" s="3"/>
      <c r="J6467" s="3"/>
    </row>
    <row r="6468" spans="4:10" x14ac:dyDescent="0.25">
      <c r="D6468"/>
      <c r="E6468" s="4"/>
      <c r="F6468" s="3"/>
      <c r="G6468" s="3"/>
      <c r="H6468" s="3"/>
      <c r="I6468" s="3"/>
      <c r="J6468" s="3"/>
    </row>
    <row r="6469" spans="4:10" x14ac:dyDescent="0.25">
      <c r="D6469"/>
      <c r="E6469" s="4"/>
      <c r="F6469" s="3"/>
      <c r="G6469" s="3"/>
      <c r="H6469" s="3"/>
      <c r="I6469" s="3"/>
      <c r="J6469" s="3"/>
    </row>
    <row r="6470" spans="4:10" x14ac:dyDescent="0.25">
      <c r="D6470"/>
      <c r="E6470" s="4"/>
      <c r="F6470" s="3"/>
      <c r="G6470" s="3"/>
      <c r="H6470" s="3"/>
      <c r="I6470" s="3"/>
      <c r="J6470" s="3"/>
    </row>
    <row r="6471" spans="4:10" x14ac:dyDescent="0.25">
      <c r="D6471"/>
      <c r="E6471" s="4"/>
      <c r="F6471" s="3"/>
      <c r="G6471" s="3"/>
      <c r="H6471" s="3"/>
      <c r="I6471" s="3"/>
      <c r="J6471" s="3"/>
    </row>
    <row r="6472" spans="4:10" x14ac:dyDescent="0.25">
      <c r="D6472"/>
      <c r="E6472" s="4"/>
      <c r="F6472" s="3"/>
      <c r="G6472" s="3"/>
      <c r="H6472" s="3"/>
      <c r="I6472" s="3"/>
      <c r="J6472" s="3"/>
    </row>
    <row r="6473" spans="4:10" x14ac:dyDescent="0.25">
      <c r="D6473"/>
      <c r="E6473" s="4"/>
      <c r="F6473" s="3"/>
      <c r="G6473" s="3"/>
      <c r="H6473" s="3"/>
      <c r="I6473" s="3"/>
      <c r="J6473" s="3"/>
    </row>
    <row r="6474" spans="4:10" x14ac:dyDescent="0.25">
      <c r="D6474"/>
      <c r="E6474" s="4"/>
      <c r="F6474" s="3"/>
      <c r="G6474" s="3"/>
      <c r="H6474" s="3"/>
      <c r="I6474" s="3"/>
      <c r="J6474" s="3"/>
    </row>
    <row r="6475" spans="4:10" x14ac:dyDescent="0.25">
      <c r="D6475"/>
      <c r="E6475" s="4"/>
      <c r="F6475" s="3"/>
      <c r="G6475" s="3"/>
      <c r="H6475" s="3"/>
      <c r="I6475" s="3"/>
      <c r="J6475" s="3"/>
    </row>
    <row r="6476" spans="4:10" x14ac:dyDescent="0.25">
      <c r="D6476"/>
      <c r="E6476" s="4"/>
      <c r="F6476" s="3"/>
      <c r="G6476" s="3"/>
      <c r="H6476" s="3"/>
      <c r="I6476" s="3"/>
      <c r="J6476" s="3"/>
    </row>
    <row r="6477" spans="4:10" x14ac:dyDescent="0.25">
      <c r="D6477"/>
      <c r="E6477" s="4"/>
      <c r="F6477" s="3"/>
      <c r="G6477" s="3"/>
      <c r="H6477" s="3"/>
      <c r="I6477" s="3"/>
      <c r="J6477" s="3"/>
    </row>
    <row r="6478" spans="4:10" x14ac:dyDescent="0.25">
      <c r="D6478"/>
      <c r="E6478" s="4"/>
      <c r="F6478" s="3"/>
      <c r="G6478" s="3"/>
      <c r="H6478" s="3"/>
      <c r="I6478" s="3"/>
      <c r="J6478" s="3"/>
    </row>
    <row r="6479" spans="4:10" x14ac:dyDescent="0.25">
      <c r="D6479"/>
      <c r="E6479" s="4"/>
      <c r="F6479" s="3"/>
      <c r="G6479" s="3"/>
      <c r="H6479" s="3"/>
      <c r="I6479" s="3"/>
      <c r="J6479" s="3"/>
    </row>
    <row r="6480" spans="4:10" x14ac:dyDescent="0.25">
      <c r="D6480"/>
      <c r="E6480" s="4"/>
      <c r="F6480" s="3"/>
      <c r="G6480" s="3"/>
      <c r="H6480" s="3"/>
      <c r="I6480" s="3"/>
      <c r="J6480" s="3"/>
    </row>
    <row r="6481" spans="4:10" x14ac:dyDescent="0.25">
      <c r="D6481"/>
      <c r="E6481" s="4"/>
      <c r="F6481" s="3"/>
      <c r="G6481" s="3"/>
      <c r="H6481" s="3"/>
      <c r="I6481" s="3"/>
      <c r="J6481" s="3"/>
    </row>
    <row r="6482" spans="4:10" x14ac:dyDescent="0.25">
      <c r="D6482"/>
      <c r="E6482" s="4"/>
      <c r="F6482" s="3"/>
      <c r="G6482" s="3"/>
      <c r="H6482" s="3"/>
      <c r="I6482" s="3"/>
      <c r="J6482" s="3"/>
    </row>
    <row r="6483" spans="4:10" x14ac:dyDescent="0.25">
      <c r="D6483"/>
      <c r="E6483" s="4"/>
      <c r="F6483" s="3"/>
      <c r="G6483" s="3"/>
      <c r="H6483" s="3"/>
      <c r="I6483" s="3"/>
      <c r="J6483" s="3"/>
    </row>
    <row r="6484" spans="4:10" x14ac:dyDescent="0.25">
      <c r="D6484"/>
      <c r="E6484" s="4"/>
      <c r="F6484" s="3"/>
      <c r="G6484" s="3"/>
      <c r="H6484" s="3"/>
      <c r="I6484" s="3"/>
      <c r="J6484" s="3"/>
    </row>
    <row r="6485" spans="4:10" x14ac:dyDescent="0.25">
      <c r="D6485"/>
      <c r="E6485" s="4"/>
      <c r="F6485" s="3"/>
      <c r="G6485" s="3"/>
      <c r="H6485" s="3"/>
      <c r="I6485" s="3"/>
      <c r="J6485" s="3"/>
    </row>
    <row r="6486" spans="4:10" x14ac:dyDescent="0.25">
      <c r="D6486"/>
      <c r="E6486" s="4"/>
      <c r="F6486" s="3"/>
      <c r="G6486" s="3"/>
      <c r="H6486" s="3"/>
      <c r="I6486" s="3"/>
      <c r="J6486" s="3"/>
    </row>
    <row r="6487" spans="4:10" x14ac:dyDescent="0.25">
      <c r="D6487"/>
      <c r="E6487" s="4"/>
      <c r="F6487" s="3"/>
      <c r="G6487" s="3"/>
      <c r="H6487" s="3"/>
      <c r="I6487" s="3"/>
      <c r="J6487" s="3"/>
    </row>
    <row r="6488" spans="4:10" x14ac:dyDescent="0.25">
      <c r="D6488"/>
      <c r="E6488" s="4"/>
      <c r="F6488" s="3"/>
      <c r="G6488" s="3"/>
      <c r="H6488" s="3"/>
      <c r="I6488" s="3"/>
      <c r="J6488" s="3"/>
    </row>
    <row r="6489" spans="4:10" x14ac:dyDescent="0.25">
      <c r="D6489"/>
      <c r="E6489" s="4"/>
      <c r="F6489" s="3"/>
      <c r="G6489" s="3"/>
      <c r="H6489" s="3"/>
      <c r="I6489" s="3"/>
      <c r="J6489" s="3"/>
    </row>
    <row r="6490" spans="4:10" x14ac:dyDescent="0.25">
      <c r="D6490"/>
      <c r="E6490" s="4"/>
      <c r="F6490" s="3"/>
      <c r="G6490" s="3"/>
      <c r="H6490" s="3"/>
      <c r="I6490" s="3"/>
      <c r="J6490" s="3"/>
    </row>
    <row r="6491" spans="4:10" x14ac:dyDescent="0.25">
      <c r="D6491"/>
      <c r="E6491" s="4"/>
      <c r="F6491" s="3"/>
      <c r="G6491" s="3"/>
      <c r="H6491" s="3"/>
      <c r="I6491" s="3"/>
      <c r="J6491" s="3"/>
    </row>
    <row r="6492" spans="4:10" x14ac:dyDescent="0.25">
      <c r="D6492"/>
      <c r="E6492" s="4"/>
      <c r="F6492" s="3"/>
      <c r="G6492" s="3"/>
      <c r="H6492" s="3"/>
      <c r="I6492" s="3"/>
      <c r="J6492" s="3"/>
    </row>
    <row r="6493" spans="4:10" x14ac:dyDescent="0.25">
      <c r="D6493"/>
      <c r="E6493" s="4"/>
      <c r="F6493" s="3"/>
      <c r="G6493" s="3"/>
      <c r="H6493" s="3"/>
      <c r="I6493" s="3"/>
      <c r="J6493" s="3"/>
    </row>
    <row r="6494" spans="4:10" x14ac:dyDescent="0.25">
      <c r="D6494"/>
      <c r="E6494" s="4"/>
      <c r="F6494" s="3"/>
      <c r="G6494" s="3"/>
      <c r="H6494" s="3"/>
      <c r="I6494" s="3"/>
      <c r="J6494" s="3"/>
    </row>
    <row r="6495" spans="4:10" x14ac:dyDescent="0.25">
      <c r="D6495"/>
      <c r="E6495" s="4"/>
      <c r="F6495" s="3"/>
      <c r="G6495" s="3"/>
      <c r="H6495" s="3"/>
      <c r="I6495" s="3"/>
      <c r="J6495" s="3"/>
    </row>
    <row r="6496" spans="4:10" x14ac:dyDescent="0.25">
      <c r="D6496"/>
      <c r="E6496" s="4"/>
      <c r="F6496" s="3"/>
      <c r="G6496" s="3"/>
      <c r="H6496" s="3"/>
      <c r="I6496" s="3"/>
      <c r="J6496" s="3"/>
    </row>
    <row r="6497" spans="4:10" x14ac:dyDescent="0.25">
      <c r="D6497"/>
      <c r="E6497" s="4"/>
      <c r="F6497" s="3"/>
      <c r="G6497" s="3"/>
      <c r="H6497" s="3"/>
      <c r="I6497" s="3"/>
      <c r="J6497" s="3"/>
    </row>
    <row r="6498" spans="4:10" x14ac:dyDescent="0.25">
      <c r="D6498"/>
      <c r="E6498" s="4"/>
      <c r="F6498" s="3"/>
      <c r="G6498" s="3"/>
      <c r="H6498" s="3"/>
      <c r="I6498" s="3"/>
      <c r="J6498" s="3"/>
    </row>
    <row r="6499" spans="4:10" x14ac:dyDescent="0.25">
      <c r="D6499"/>
      <c r="E6499" s="4"/>
      <c r="F6499" s="3"/>
      <c r="G6499" s="3"/>
      <c r="H6499" s="3"/>
      <c r="I6499" s="3"/>
      <c r="J6499" s="3"/>
    </row>
    <row r="6500" spans="4:10" x14ac:dyDescent="0.25">
      <c r="D6500"/>
      <c r="E6500" s="4"/>
      <c r="F6500" s="3"/>
      <c r="G6500" s="3"/>
      <c r="H6500" s="3"/>
      <c r="I6500" s="3"/>
      <c r="J6500" s="3"/>
    </row>
    <row r="6501" spans="4:10" x14ac:dyDescent="0.25">
      <c r="D6501"/>
      <c r="E6501" s="4"/>
      <c r="F6501" s="3"/>
      <c r="G6501" s="3"/>
      <c r="H6501" s="3"/>
      <c r="I6501" s="3"/>
      <c r="J6501" s="3"/>
    </row>
    <row r="6502" spans="4:10" x14ac:dyDescent="0.25">
      <c r="D6502"/>
      <c r="E6502" s="4"/>
      <c r="F6502" s="3"/>
      <c r="G6502" s="3"/>
      <c r="H6502" s="3"/>
      <c r="I6502" s="3"/>
      <c r="J6502" s="3"/>
    </row>
    <row r="6503" spans="4:10" x14ac:dyDescent="0.25">
      <c r="D6503"/>
      <c r="E6503" s="4"/>
      <c r="F6503" s="3"/>
      <c r="G6503" s="3"/>
      <c r="H6503" s="3"/>
      <c r="I6503" s="3"/>
      <c r="J6503" s="3"/>
    </row>
    <row r="6504" spans="4:10" x14ac:dyDescent="0.25">
      <c r="D6504"/>
      <c r="E6504" s="4"/>
      <c r="F6504" s="3"/>
      <c r="G6504" s="3"/>
      <c r="H6504" s="3"/>
      <c r="I6504" s="3"/>
      <c r="J6504" s="3"/>
    </row>
    <row r="6505" spans="4:10" x14ac:dyDescent="0.25">
      <c r="D6505"/>
      <c r="E6505" s="4"/>
      <c r="F6505" s="3"/>
      <c r="G6505" s="3"/>
      <c r="H6505" s="3"/>
      <c r="I6505" s="3"/>
      <c r="J6505" s="3"/>
    </row>
    <row r="6506" spans="4:10" x14ac:dyDescent="0.25">
      <c r="D6506"/>
      <c r="E6506" s="4"/>
      <c r="F6506" s="3"/>
      <c r="G6506" s="3"/>
      <c r="H6506" s="3"/>
      <c r="I6506" s="3"/>
      <c r="J6506" s="3"/>
    </row>
    <row r="6507" spans="4:10" x14ac:dyDescent="0.25">
      <c r="D6507"/>
      <c r="E6507" s="4"/>
      <c r="F6507" s="3"/>
      <c r="G6507" s="3"/>
      <c r="H6507" s="3"/>
      <c r="I6507" s="3"/>
      <c r="J6507" s="3"/>
    </row>
    <row r="6508" spans="4:10" x14ac:dyDescent="0.25">
      <c r="D6508"/>
      <c r="E6508" s="4"/>
      <c r="F6508" s="3"/>
      <c r="G6508" s="3"/>
      <c r="H6508" s="3"/>
      <c r="I6508" s="3"/>
      <c r="J6508" s="3"/>
    </row>
    <row r="6509" spans="4:10" x14ac:dyDescent="0.25">
      <c r="D6509"/>
      <c r="E6509" s="4"/>
      <c r="F6509" s="3"/>
      <c r="G6509" s="3"/>
      <c r="H6509" s="3"/>
      <c r="I6509" s="3"/>
      <c r="J6509" s="3"/>
    </row>
    <row r="6510" spans="4:10" x14ac:dyDescent="0.25">
      <c r="D6510"/>
      <c r="E6510" s="4"/>
      <c r="F6510" s="3"/>
      <c r="G6510" s="3"/>
      <c r="H6510" s="3"/>
      <c r="I6510" s="3"/>
      <c r="J6510" s="3"/>
    </row>
    <row r="6511" spans="4:10" x14ac:dyDescent="0.25">
      <c r="D6511"/>
      <c r="E6511" s="4"/>
      <c r="F6511" s="3"/>
      <c r="G6511" s="3"/>
      <c r="H6511" s="3"/>
      <c r="I6511" s="3"/>
      <c r="J6511" s="3"/>
    </row>
    <row r="6512" spans="4:10" x14ac:dyDescent="0.25">
      <c r="D6512"/>
      <c r="E6512" s="4"/>
      <c r="F6512" s="3"/>
      <c r="G6512" s="3"/>
      <c r="H6512" s="3"/>
      <c r="I6512" s="3"/>
      <c r="J6512" s="3"/>
    </row>
    <row r="6513" spans="4:10" x14ac:dyDescent="0.25">
      <c r="D6513"/>
      <c r="E6513" s="4"/>
      <c r="F6513" s="3"/>
      <c r="G6513" s="3"/>
      <c r="H6513" s="3"/>
      <c r="I6513" s="3"/>
      <c r="J6513" s="3"/>
    </row>
    <row r="6514" spans="4:10" x14ac:dyDescent="0.25">
      <c r="D6514"/>
      <c r="E6514" s="4"/>
      <c r="F6514" s="3"/>
      <c r="G6514" s="3"/>
      <c r="H6514" s="3"/>
      <c r="I6514" s="3"/>
      <c r="J6514" s="3"/>
    </row>
    <row r="6515" spans="4:10" x14ac:dyDescent="0.25">
      <c r="D6515"/>
      <c r="E6515" s="4"/>
      <c r="F6515" s="3"/>
      <c r="G6515" s="3"/>
      <c r="H6515" s="3"/>
      <c r="I6515" s="3"/>
      <c r="J6515" s="3"/>
    </row>
    <row r="6516" spans="4:10" x14ac:dyDescent="0.25">
      <c r="D6516"/>
      <c r="E6516" s="4"/>
      <c r="F6516" s="3"/>
      <c r="G6516" s="3"/>
      <c r="H6516" s="3"/>
      <c r="I6516" s="3"/>
      <c r="J6516" s="3"/>
    </row>
    <row r="6517" spans="4:10" x14ac:dyDescent="0.25">
      <c r="D6517"/>
      <c r="E6517" s="4"/>
      <c r="F6517" s="3"/>
      <c r="G6517" s="3"/>
      <c r="H6517" s="3"/>
      <c r="I6517" s="3"/>
      <c r="J6517" s="3"/>
    </row>
    <row r="6518" spans="4:10" x14ac:dyDescent="0.25">
      <c r="D6518"/>
      <c r="E6518" s="4"/>
      <c r="F6518" s="3"/>
      <c r="G6518" s="3"/>
      <c r="H6518" s="3"/>
      <c r="I6518" s="3"/>
      <c r="J6518" s="3"/>
    </row>
    <row r="6519" spans="4:10" x14ac:dyDescent="0.25">
      <c r="D6519"/>
      <c r="E6519" s="4"/>
      <c r="F6519" s="3"/>
      <c r="G6519" s="3"/>
      <c r="H6519" s="3"/>
      <c r="I6519" s="3"/>
      <c r="J6519" s="3"/>
    </row>
    <row r="6520" spans="4:10" x14ac:dyDescent="0.25">
      <c r="D6520"/>
      <c r="E6520" s="4"/>
      <c r="F6520" s="3"/>
      <c r="G6520" s="3"/>
      <c r="H6520" s="3"/>
      <c r="I6520" s="3"/>
      <c r="J6520" s="3"/>
    </row>
    <row r="6521" spans="4:10" x14ac:dyDescent="0.25">
      <c r="D6521"/>
      <c r="E6521" s="4"/>
      <c r="F6521" s="3"/>
      <c r="G6521" s="3"/>
      <c r="H6521" s="3"/>
      <c r="I6521" s="3"/>
      <c r="J6521" s="3"/>
    </row>
    <row r="6522" spans="4:10" x14ac:dyDescent="0.25">
      <c r="D6522"/>
      <c r="E6522" s="4"/>
      <c r="F6522" s="3"/>
      <c r="G6522" s="3"/>
      <c r="H6522" s="3"/>
      <c r="I6522" s="3"/>
      <c r="J6522" s="3"/>
    </row>
    <row r="6523" spans="4:10" x14ac:dyDescent="0.25">
      <c r="D6523"/>
      <c r="E6523" s="4"/>
      <c r="F6523" s="3"/>
      <c r="G6523" s="3"/>
      <c r="H6523" s="3"/>
      <c r="I6523" s="3"/>
      <c r="J6523" s="3"/>
    </row>
    <row r="6524" spans="4:10" x14ac:dyDescent="0.25">
      <c r="D6524"/>
      <c r="E6524" s="4"/>
      <c r="F6524" s="3"/>
      <c r="G6524" s="3"/>
      <c r="H6524" s="3"/>
      <c r="I6524" s="3"/>
      <c r="J6524" s="3"/>
    </row>
    <row r="6525" spans="4:10" x14ac:dyDescent="0.25">
      <c r="D6525"/>
      <c r="E6525" s="4"/>
      <c r="F6525" s="3"/>
      <c r="G6525" s="3"/>
      <c r="H6525" s="3"/>
      <c r="I6525" s="3"/>
      <c r="J6525" s="3"/>
    </row>
    <row r="6526" spans="4:10" x14ac:dyDescent="0.25">
      <c r="D6526"/>
      <c r="E6526" s="4"/>
      <c r="F6526" s="3"/>
      <c r="G6526" s="3"/>
      <c r="H6526" s="3"/>
      <c r="I6526" s="3"/>
      <c r="J6526" s="3"/>
    </row>
    <row r="6527" spans="4:10" x14ac:dyDescent="0.25">
      <c r="D6527"/>
      <c r="E6527" s="4"/>
      <c r="F6527" s="3"/>
      <c r="G6527" s="3"/>
      <c r="H6527" s="3"/>
      <c r="I6527" s="3"/>
      <c r="J6527" s="3"/>
    </row>
    <row r="6528" spans="4:10" x14ac:dyDescent="0.25">
      <c r="D6528"/>
      <c r="E6528" s="4"/>
      <c r="F6528" s="3"/>
      <c r="G6528" s="3"/>
      <c r="H6528" s="3"/>
      <c r="I6528" s="3"/>
      <c r="J6528" s="3"/>
    </row>
    <row r="6529" spans="4:10" x14ac:dyDescent="0.25">
      <c r="D6529"/>
      <c r="E6529" s="4"/>
      <c r="F6529" s="3"/>
      <c r="G6529" s="3"/>
      <c r="H6529" s="3"/>
      <c r="I6529" s="3"/>
      <c r="J6529" s="3"/>
    </row>
    <row r="6530" spans="4:10" x14ac:dyDescent="0.25">
      <c r="D6530"/>
      <c r="E6530" s="4"/>
      <c r="F6530" s="3"/>
      <c r="G6530" s="3"/>
      <c r="H6530" s="3"/>
      <c r="I6530" s="3"/>
      <c r="J6530" s="3"/>
    </row>
    <row r="6531" spans="4:10" x14ac:dyDescent="0.25">
      <c r="D6531"/>
      <c r="E6531" s="4"/>
      <c r="F6531" s="3"/>
      <c r="G6531" s="3"/>
      <c r="H6531" s="3"/>
      <c r="I6531" s="3"/>
      <c r="J6531" s="3"/>
    </row>
    <row r="6532" spans="4:10" x14ac:dyDescent="0.25">
      <c r="D6532"/>
      <c r="E6532" s="4"/>
      <c r="F6532" s="3"/>
      <c r="G6532" s="3"/>
      <c r="H6532" s="3"/>
      <c r="I6532" s="3"/>
      <c r="J6532" s="3"/>
    </row>
    <row r="6533" spans="4:10" x14ac:dyDescent="0.25">
      <c r="D6533"/>
      <c r="E6533" s="4"/>
      <c r="F6533" s="3"/>
      <c r="G6533" s="3"/>
      <c r="H6533" s="3"/>
      <c r="I6533" s="3"/>
      <c r="J6533" s="3"/>
    </row>
    <row r="6534" spans="4:10" x14ac:dyDescent="0.25">
      <c r="D6534"/>
      <c r="E6534" s="4"/>
      <c r="F6534" s="3"/>
      <c r="G6534" s="3"/>
      <c r="H6534" s="3"/>
      <c r="I6534" s="3"/>
      <c r="J6534" s="3"/>
    </row>
    <row r="6535" spans="4:10" x14ac:dyDescent="0.25">
      <c r="D6535"/>
      <c r="E6535" s="4"/>
      <c r="F6535" s="3"/>
      <c r="G6535" s="3"/>
      <c r="H6535" s="3"/>
      <c r="I6535" s="3"/>
      <c r="J6535" s="3"/>
    </row>
    <row r="6536" spans="4:10" x14ac:dyDescent="0.25">
      <c r="D6536"/>
      <c r="E6536" s="4"/>
      <c r="F6536" s="3"/>
      <c r="G6536" s="3"/>
      <c r="H6536" s="3"/>
      <c r="I6536" s="3"/>
      <c r="J6536" s="3"/>
    </row>
    <row r="6537" spans="4:10" x14ac:dyDescent="0.25">
      <c r="D6537"/>
      <c r="E6537" s="4"/>
      <c r="F6537" s="3"/>
      <c r="G6537" s="3"/>
      <c r="H6537" s="3"/>
      <c r="I6537" s="3"/>
      <c r="J6537" s="3"/>
    </row>
    <row r="6538" spans="4:10" x14ac:dyDescent="0.25">
      <c r="D6538"/>
      <c r="E6538" s="4"/>
      <c r="F6538" s="3"/>
      <c r="G6538" s="3"/>
      <c r="H6538" s="3"/>
      <c r="I6538" s="3"/>
      <c r="J6538" s="3"/>
    </row>
    <row r="6539" spans="4:10" x14ac:dyDescent="0.25">
      <c r="D6539"/>
      <c r="E6539" s="4"/>
      <c r="F6539" s="3"/>
      <c r="G6539" s="3"/>
      <c r="H6539" s="3"/>
      <c r="I6539" s="3"/>
      <c r="J6539" s="3"/>
    </row>
    <row r="6540" spans="4:10" x14ac:dyDescent="0.25">
      <c r="D6540"/>
      <c r="E6540" s="4"/>
      <c r="F6540" s="3"/>
      <c r="G6540" s="3"/>
      <c r="H6540" s="3"/>
      <c r="I6540" s="3"/>
      <c r="J6540" s="3"/>
    </row>
    <row r="6541" spans="4:10" x14ac:dyDescent="0.25">
      <c r="D6541"/>
      <c r="E6541" s="4"/>
      <c r="F6541" s="3"/>
      <c r="G6541" s="3"/>
      <c r="H6541" s="3"/>
      <c r="I6541" s="3"/>
      <c r="J6541" s="3"/>
    </row>
    <row r="6542" spans="4:10" x14ac:dyDescent="0.25">
      <c r="D6542"/>
      <c r="E6542" s="4"/>
      <c r="F6542" s="3"/>
      <c r="G6542" s="3"/>
      <c r="H6542" s="3"/>
      <c r="I6542" s="3"/>
      <c r="J6542" s="3"/>
    </row>
    <row r="6543" spans="4:10" x14ac:dyDescent="0.25">
      <c r="D6543"/>
      <c r="E6543" s="4"/>
      <c r="F6543" s="3"/>
      <c r="G6543" s="3"/>
      <c r="H6543" s="3"/>
      <c r="I6543" s="3"/>
      <c r="J6543" s="3"/>
    </row>
    <row r="6544" spans="4:10" x14ac:dyDescent="0.25">
      <c r="D6544"/>
      <c r="E6544" s="4"/>
      <c r="F6544" s="3"/>
      <c r="G6544" s="3"/>
      <c r="H6544" s="3"/>
      <c r="I6544" s="3"/>
      <c r="J6544" s="3"/>
    </row>
    <row r="6545" spans="4:10" x14ac:dyDescent="0.25">
      <c r="D6545"/>
      <c r="E6545" s="4"/>
      <c r="F6545" s="3"/>
      <c r="G6545" s="3"/>
      <c r="H6545" s="3"/>
      <c r="I6545" s="3"/>
      <c r="J6545" s="3"/>
    </row>
    <row r="6546" spans="4:10" x14ac:dyDescent="0.25">
      <c r="D6546"/>
      <c r="E6546" s="4"/>
      <c r="F6546" s="3"/>
      <c r="G6546" s="3"/>
      <c r="H6546" s="3"/>
      <c r="I6546" s="3"/>
      <c r="J6546" s="3"/>
    </row>
    <row r="6547" spans="4:10" x14ac:dyDescent="0.25">
      <c r="D6547"/>
      <c r="E6547" s="4"/>
      <c r="F6547" s="3"/>
      <c r="G6547" s="3"/>
      <c r="H6547" s="3"/>
      <c r="I6547" s="3"/>
      <c r="J6547" s="3"/>
    </row>
    <row r="6548" spans="4:10" x14ac:dyDescent="0.25">
      <c r="D6548"/>
      <c r="E6548" s="4"/>
      <c r="F6548" s="3"/>
      <c r="G6548" s="3"/>
      <c r="H6548" s="3"/>
      <c r="I6548" s="3"/>
      <c r="J6548" s="3"/>
    </row>
    <row r="6549" spans="4:10" x14ac:dyDescent="0.25">
      <c r="D6549"/>
      <c r="E6549" s="4"/>
      <c r="F6549" s="3"/>
      <c r="G6549" s="3"/>
      <c r="H6549" s="3"/>
      <c r="I6549" s="3"/>
      <c r="J6549" s="3"/>
    </row>
    <row r="6550" spans="4:10" x14ac:dyDescent="0.25">
      <c r="D6550"/>
      <c r="E6550" s="4"/>
      <c r="F6550" s="3"/>
      <c r="G6550" s="3"/>
      <c r="H6550" s="3"/>
      <c r="I6550" s="3"/>
      <c r="J6550" s="3"/>
    </row>
    <row r="6551" spans="4:10" x14ac:dyDescent="0.25">
      <c r="D6551"/>
      <c r="E6551" s="4"/>
      <c r="F6551" s="3"/>
      <c r="G6551" s="3"/>
      <c r="H6551" s="3"/>
      <c r="I6551" s="3"/>
      <c r="J6551" s="3"/>
    </row>
    <row r="6552" spans="4:10" x14ac:dyDescent="0.25">
      <c r="D6552"/>
      <c r="E6552" s="4"/>
      <c r="F6552" s="3"/>
      <c r="G6552" s="3"/>
      <c r="H6552" s="3"/>
      <c r="I6552" s="3"/>
      <c r="J6552" s="3"/>
    </row>
    <row r="6553" spans="4:10" x14ac:dyDescent="0.25">
      <c r="D6553"/>
      <c r="E6553" s="4"/>
      <c r="F6553" s="3"/>
      <c r="G6553" s="3"/>
      <c r="H6553" s="3"/>
      <c r="I6553" s="3"/>
      <c r="J6553" s="3"/>
    </row>
    <row r="6554" spans="4:10" x14ac:dyDescent="0.25">
      <c r="D6554"/>
      <c r="E6554" s="4"/>
      <c r="F6554" s="3"/>
      <c r="G6554" s="3"/>
      <c r="H6554" s="3"/>
      <c r="I6554" s="3"/>
      <c r="J6554" s="3"/>
    </row>
    <row r="6555" spans="4:10" x14ac:dyDescent="0.25">
      <c r="D6555"/>
      <c r="E6555" s="4"/>
      <c r="F6555" s="3"/>
      <c r="G6555" s="3"/>
      <c r="H6555" s="3"/>
      <c r="I6555" s="3"/>
      <c r="J6555" s="3"/>
    </row>
    <row r="6556" spans="4:10" x14ac:dyDescent="0.25">
      <c r="D6556"/>
      <c r="E6556" s="4"/>
      <c r="F6556" s="3"/>
      <c r="G6556" s="3"/>
      <c r="H6556" s="3"/>
      <c r="I6556" s="3"/>
      <c r="J6556" s="3"/>
    </row>
    <row r="6557" spans="4:10" x14ac:dyDescent="0.25">
      <c r="D6557"/>
      <c r="E6557" s="4"/>
      <c r="F6557" s="3"/>
      <c r="G6557" s="3"/>
      <c r="H6557" s="3"/>
      <c r="I6557" s="3"/>
      <c r="J6557" s="3"/>
    </row>
    <row r="6558" spans="4:10" x14ac:dyDescent="0.25">
      <c r="D6558"/>
      <c r="E6558" s="4"/>
      <c r="F6558" s="3"/>
      <c r="G6558" s="3"/>
      <c r="H6558" s="3"/>
      <c r="I6558" s="3"/>
      <c r="J6558" s="3"/>
    </row>
    <row r="6559" spans="4:10" x14ac:dyDescent="0.25">
      <c r="D6559"/>
      <c r="E6559" s="4"/>
      <c r="F6559" s="3"/>
      <c r="G6559" s="3"/>
      <c r="H6559" s="3"/>
      <c r="I6559" s="3"/>
      <c r="J6559" s="3"/>
    </row>
    <row r="6560" spans="4:10" x14ac:dyDescent="0.25">
      <c r="D6560"/>
      <c r="E6560" s="4"/>
      <c r="F6560" s="3"/>
      <c r="G6560" s="3"/>
      <c r="H6560" s="3"/>
      <c r="I6560" s="3"/>
      <c r="J6560" s="3"/>
    </row>
    <row r="6561" spans="4:10" x14ac:dyDescent="0.25">
      <c r="D6561"/>
      <c r="E6561" s="4"/>
      <c r="F6561" s="3"/>
      <c r="G6561" s="3"/>
      <c r="H6561" s="3"/>
      <c r="I6561" s="3"/>
      <c r="J6561" s="3"/>
    </row>
    <row r="6562" spans="4:10" x14ac:dyDescent="0.25">
      <c r="D6562"/>
      <c r="E6562" s="4"/>
      <c r="F6562" s="3"/>
      <c r="G6562" s="3"/>
      <c r="H6562" s="3"/>
      <c r="I6562" s="3"/>
      <c r="J6562" s="3"/>
    </row>
    <row r="6563" spans="4:10" x14ac:dyDescent="0.25">
      <c r="D6563"/>
      <c r="E6563" s="4"/>
      <c r="F6563" s="3"/>
      <c r="G6563" s="3"/>
      <c r="H6563" s="3"/>
      <c r="I6563" s="3"/>
      <c r="J6563" s="3"/>
    </row>
    <row r="6564" spans="4:10" x14ac:dyDescent="0.25">
      <c r="D6564"/>
      <c r="E6564" s="4"/>
      <c r="F6564" s="3"/>
      <c r="G6564" s="3"/>
      <c r="H6564" s="3"/>
      <c r="I6564" s="3"/>
      <c r="J6564" s="3"/>
    </row>
    <row r="6565" spans="4:10" x14ac:dyDescent="0.25">
      <c r="D6565"/>
      <c r="E6565" s="4"/>
      <c r="F6565" s="3"/>
      <c r="G6565" s="3"/>
      <c r="H6565" s="3"/>
      <c r="I6565" s="3"/>
      <c r="J6565" s="3"/>
    </row>
    <row r="6566" spans="4:10" x14ac:dyDescent="0.25">
      <c r="D6566"/>
      <c r="E6566" s="4"/>
      <c r="F6566" s="3"/>
      <c r="G6566" s="3"/>
      <c r="H6566" s="3"/>
      <c r="I6566" s="3"/>
      <c r="J6566" s="3"/>
    </row>
    <row r="6567" spans="4:10" x14ac:dyDescent="0.25">
      <c r="D6567"/>
      <c r="E6567" s="4"/>
      <c r="F6567" s="3"/>
      <c r="G6567" s="3"/>
      <c r="H6567" s="3"/>
      <c r="I6567" s="3"/>
      <c r="J6567" s="3"/>
    </row>
    <row r="6568" spans="4:10" x14ac:dyDescent="0.25">
      <c r="D6568"/>
      <c r="E6568" s="4"/>
      <c r="F6568" s="3"/>
      <c r="G6568" s="3"/>
      <c r="H6568" s="3"/>
      <c r="I6568" s="3"/>
      <c r="J6568" s="3"/>
    </row>
    <row r="6569" spans="4:10" x14ac:dyDescent="0.25">
      <c r="D6569"/>
      <c r="E6569" s="4"/>
      <c r="F6569" s="3"/>
      <c r="G6569" s="3"/>
      <c r="H6569" s="3"/>
      <c r="I6569" s="3"/>
      <c r="J6569" s="3"/>
    </row>
    <row r="6570" spans="4:10" x14ac:dyDescent="0.25">
      <c r="D6570"/>
      <c r="E6570" s="4"/>
      <c r="F6570" s="3"/>
      <c r="G6570" s="3"/>
      <c r="H6570" s="3"/>
      <c r="I6570" s="3"/>
      <c r="J6570" s="3"/>
    </row>
    <row r="6571" spans="4:10" x14ac:dyDescent="0.25">
      <c r="D6571"/>
      <c r="E6571" s="4"/>
      <c r="F6571" s="3"/>
      <c r="G6571" s="3"/>
      <c r="H6571" s="3"/>
      <c r="I6571" s="3"/>
      <c r="J6571" s="3"/>
    </row>
    <row r="6572" spans="4:10" x14ac:dyDescent="0.25">
      <c r="D6572"/>
      <c r="E6572" s="4"/>
      <c r="F6572" s="3"/>
      <c r="G6572" s="3"/>
      <c r="H6572" s="3"/>
      <c r="I6572" s="3"/>
      <c r="J6572" s="3"/>
    </row>
    <row r="6573" spans="4:10" x14ac:dyDescent="0.25">
      <c r="D6573"/>
      <c r="E6573" s="4"/>
      <c r="F6573" s="3"/>
      <c r="G6573" s="3"/>
      <c r="H6573" s="3"/>
      <c r="I6573" s="3"/>
      <c r="J6573" s="3"/>
    </row>
    <row r="6574" spans="4:10" x14ac:dyDescent="0.25">
      <c r="D6574"/>
      <c r="E6574" s="4"/>
      <c r="F6574" s="3"/>
      <c r="G6574" s="3"/>
      <c r="H6574" s="3"/>
      <c r="I6574" s="3"/>
      <c r="J6574" s="3"/>
    </row>
    <row r="6575" spans="4:10" x14ac:dyDescent="0.25">
      <c r="D6575"/>
      <c r="E6575" s="4"/>
      <c r="F6575" s="3"/>
      <c r="G6575" s="3"/>
      <c r="H6575" s="3"/>
      <c r="I6575" s="3"/>
      <c r="J6575" s="3"/>
    </row>
    <row r="6576" spans="4:10" x14ac:dyDescent="0.25">
      <c r="D6576"/>
      <c r="E6576" s="4"/>
      <c r="F6576" s="3"/>
      <c r="G6576" s="3"/>
      <c r="H6576" s="3"/>
      <c r="I6576" s="3"/>
      <c r="J6576" s="3"/>
    </row>
    <row r="6577" spans="4:10" x14ac:dyDescent="0.25">
      <c r="D6577"/>
      <c r="E6577" s="4"/>
      <c r="F6577" s="3"/>
      <c r="G6577" s="3"/>
      <c r="H6577" s="3"/>
      <c r="I6577" s="3"/>
      <c r="J6577" s="3"/>
    </row>
    <row r="6578" spans="4:10" x14ac:dyDescent="0.25">
      <c r="D6578"/>
      <c r="E6578" s="4"/>
      <c r="F6578" s="3"/>
      <c r="G6578" s="3"/>
      <c r="H6578" s="3"/>
      <c r="I6578" s="3"/>
      <c r="J6578" s="3"/>
    </row>
    <row r="6579" spans="4:10" x14ac:dyDescent="0.25">
      <c r="D6579"/>
      <c r="E6579" s="4"/>
      <c r="F6579" s="3"/>
      <c r="G6579" s="3"/>
      <c r="H6579" s="3"/>
      <c r="I6579" s="3"/>
      <c r="J6579" s="3"/>
    </row>
    <row r="6580" spans="4:10" x14ac:dyDescent="0.25">
      <c r="D6580"/>
      <c r="E6580" s="4"/>
      <c r="F6580" s="3"/>
      <c r="G6580" s="3"/>
      <c r="H6580" s="3"/>
      <c r="I6580" s="3"/>
      <c r="J6580" s="3"/>
    </row>
    <row r="6581" spans="4:10" x14ac:dyDescent="0.25">
      <c r="D6581"/>
      <c r="E6581" s="4"/>
      <c r="F6581" s="3"/>
      <c r="G6581" s="3"/>
      <c r="H6581" s="3"/>
      <c r="I6581" s="3"/>
      <c r="J6581" s="3"/>
    </row>
    <row r="6582" spans="4:10" x14ac:dyDescent="0.25">
      <c r="D6582"/>
      <c r="E6582" s="4"/>
      <c r="F6582" s="3"/>
      <c r="G6582" s="3"/>
      <c r="H6582" s="3"/>
      <c r="I6582" s="3"/>
      <c r="J6582" s="3"/>
    </row>
    <row r="6583" spans="4:10" x14ac:dyDescent="0.25">
      <c r="D6583"/>
      <c r="E6583" s="4"/>
      <c r="F6583" s="3"/>
      <c r="G6583" s="3"/>
      <c r="H6583" s="3"/>
      <c r="I6583" s="3"/>
      <c r="J6583" s="3"/>
    </row>
    <row r="6584" spans="4:10" x14ac:dyDescent="0.25">
      <c r="D6584"/>
      <c r="E6584" s="4"/>
      <c r="F6584" s="3"/>
      <c r="G6584" s="3"/>
      <c r="H6584" s="3"/>
      <c r="I6584" s="3"/>
      <c r="J6584" s="3"/>
    </row>
    <row r="6585" spans="4:10" x14ac:dyDescent="0.25">
      <c r="D6585"/>
      <c r="E6585" s="4"/>
      <c r="F6585" s="3"/>
      <c r="G6585" s="3"/>
      <c r="H6585" s="3"/>
      <c r="I6585" s="3"/>
      <c r="J6585" s="3"/>
    </row>
    <row r="6586" spans="4:10" x14ac:dyDescent="0.25">
      <c r="D6586"/>
      <c r="E6586" s="4"/>
      <c r="F6586" s="3"/>
      <c r="G6586" s="3"/>
      <c r="H6586" s="3"/>
      <c r="I6586" s="3"/>
      <c r="J6586" s="3"/>
    </row>
    <row r="6587" spans="4:10" x14ac:dyDescent="0.25">
      <c r="D6587"/>
      <c r="E6587" s="4"/>
      <c r="F6587" s="3"/>
      <c r="G6587" s="3"/>
      <c r="H6587" s="3"/>
      <c r="I6587" s="3"/>
      <c r="J6587" s="3"/>
    </row>
    <row r="6588" spans="4:10" x14ac:dyDescent="0.25">
      <c r="D6588"/>
      <c r="E6588" s="4"/>
      <c r="F6588" s="3"/>
      <c r="G6588" s="3"/>
      <c r="H6588" s="3"/>
      <c r="I6588" s="3"/>
      <c r="J6588" s="3"/>
    </row>
    <row r="6589" spans="4:10" x14ac:dyDescent="0.25">
      <c r="D6589"/>
      <c r="E6589" s="4"/>
      <c r="F6589" s="3"/>
      <c r="G6589" s="3"/>
      <c r="H6589" s="3"/>
      <c r="I6589" s="3"/>
      <c r="J6589" s="3"/>
    </row>
    <row r="6590" spans="4:10" x14ac:dyDescent="0.25">
      <c r="D6590"/>
      <c r="E6590" s="4"/>
      <c r="F6590" s="3"/>
      <c r="G6590" s="3"/>
      <c r="H6590" s="3"/>
      <c r="I6590" s="3"/>
      <c r="J6590" s="3"/>
    </row>
    <row r="6591" spans="4:10" x14ac:dyDescent="0.25">
      <c r="D6591"/>
      <c r="E6591" s="4"/>
      <c r="F6591" s="3"/>
      <c r="G6591" s="3"/>
      <c r="H6591" s="3"/>
      <c r="I6591" s="3"/>
      <c r="J6591" s="3"/>
    </row>
    <row r="6592" spans="4:10" x14ac:dyDescent="0.25">
      <c r="D6592"/>
      <c r="E6592" s="4"/>
      <c r="F6592" s="3"/>
      <c r="G6592" s="3"/>
      <c r="H6592" s="3"/>
      <c r="I6592" s="3"/>
      <c r="J6592" s="3"/>
    </row>
    <row r="6593" spans="4:10" x14ac:dyDescent="0.25">
      <c r="D6593"/>
      <c r="E6593" s="4"/>
      <c r="F6593" s="3"/>
      <c r="G6593" s="3"/>
      <c r="H6593" s="3"/>
      <c r="I6593" s="3"/>
      <c r="J6593" s="3"/>
    </row>
    <row r="6594" spans="4:10" x14ac:dyDescent="0.25">
      <c r="D6594"/>
      <c r="E6594" s="4"/>
      <c r="F6594" s="3"/>
      <c r="G6594" s="3"/>
      <c r="H6594" s="3"/>
      <c r="I6594" s="3"/>
      <c r="J6594" s="3"/>
    </row>
    <row r="6595" spans="4:10" x14ac:dyDescent="0.25">
      <c r="D6595"/>
      <c r="E6595" s="4"/>
      <c r="F6595" s="3"/>
      <c r="G6595" s="3"/>
      <c r="H6595" s="3"/>
      <c r="I6595" s="3"/>
      <c r="J6595" s="3"/>
    </row>
    <row r="6596" spans="4:10" x14ac:dyDescent="0.25">
      <c r="D6596"/>
      <c r="E6596" s="4"/>
      <c r="F6596" s="3"/>
      <c r="G6596" s="3"/>
      <c r="H6596" s="3"/>
      <c r="I6596" s="3"/>
      <c r="J6596" s="3"/>
    </row>
    <row r="6597" spans="4:10" x14ac:dyDescent="0.25">
      <c r="D6597"/>
      <c r="E6597" s="4"/>
      <c r="F6597" s="3"/>
      <c r="G6597" s="3"/>
      <c r="H6597" s="3"/>
      <c r="I6597" s="3"/>
      <c r="J6597" s="3"/>
    </row>
    <row r="6598" spans="4:10" x14ac:dyDescent="0.25">
      <c r="D6598"/>
      <c r="E6598" s="4"/>
      <c r="F6598" s="3"/>
      <c r="G6598" s="3"/>
      <c r="H6598" s="3"/>
      <c r="I6598" s="3"/>
      <c r="J6598" s="3"/>
    </row>
    <row r="6599" spans="4:10" x14ac:dyDescent="0.25">
      <c r="D6599"/>
      <c r="E6599" s="4"/>
      <c r="F6599" s="3"/>
      <c r="G6599" s="3"/>
      <c r="H6599" s="3"/>
      <c r="I6599" s="3"/>
      <c r="J6599" s="3"/>
    </row>
    <row r="6600" spans="4:10" x14ac:dyDescent="0.25">
      <c r="D6600"/>
      <c r="E6600" s="4"/>
      <c r="F6600" s="3"/>
      <c r="G6600" s="3"/>
      <c r="H6600" s="3"/>
      <c r="I6600" s="3"/>
      <c r="J6600" s="3"/>
    </row>
    <row r="6601" spans="4:10" x14ac:dyDescent="0.25">
      <c r="D6601"/>
      <c r="E6601" s="4"/>
      <c r="F6601" s="3"/>
      <c r="G6601" s="3"/>
      <c r="H6601" s="3"/>
      <c r="I6601" s="3"/>
      <c r="J6601" s="3"/>
    </row>
    <row r="6602" spans="4:10" x14ac:dyDescent="0.25">
      <c r="D6602"/>
      <c r="E6602" s="4"/>
      <c r="F6602" s="3"/>
      <c r="G6602" s="3"/>
      <c r="H6602" s="3"/>
      <c r="I6602" s="3"/>
      <c r="J6602" s="3"/>
    </row>
    <row r="6603" spans="4:10" x14ac:dyDescent="0.25">
      <c r="D6603"/>
      <c r="E6603" s="4"/>
      <c r="F6603" s="3"/>
      <c r="G6603" s="3"/>
      <c r="H6603" s="3"/>
      <c r="I6603" s="3"/>
      <c r="J6603" s="3"/>
    </row>
    <row r="6604" spans="4:10" x14ac:dyDescent="0.25">
      <c r="D6604"/>
      <c r="E6604" s="4"/>
      <c r="F6604" s="3"/>
      <c r="G6604" s="3"/>
      <c r="H6604" s="3"/>
      <c r="I6604" s="3"/>
      <c r="J6604" s="3"/>
    </row>
    <row r="6605" spans="4:10" x14ac:dyDescent="0.25">
      <c r="D6605"/>
      <c r="E6605" s="4"/>
      <c r="F6605" s="3"/>
      <c r="G6605" s="3"/>
      <c r="H6605" s="3"/>
      <c r="I6605" s="3"/>
      <c r="J6605" s="3"/>
    </row>
    <row r="6606" spans="4:10" x14ac:dyDescent="0.25">
      <c r="D6606"/>
      <c r="E6606" s="4"/>
      <c r="F6606" s="3"/>
      <c r="G6606" s="3"/>
      <c r="H6606" s="3"/>
      <c r="I6606" s="3"/>
      <c r="J6606" s="3"/>
    </row>
    <row r="6607" spans="4:10" x14ac:dyDescent="0.25">
      <c r="D6607"/>
      <c r="E6607" s="4"/>
      <c r="F6607" s="3"/>
      <c r="G6607" s="3"/>
      <c r="H6607" s="3"/>
      <c r="I6607" s="3"/>
      <c r="J6607" s="3"/>
    </row>
    <row r="6608" spans="4:10" x14ac:dyDescent="0.25">
      <c r="D6608"/>
      <c r="E6608" s="4"/>
      <c r="F6608" s="3"/>
      <c r="G6608" s="3"/>
      <c r="H6608" s="3"/>
      <c r="I6608" s="3"/>
      <c r="J6608" s="3"/>
    </row>
    <row r="6609" spans="4:10" x14ac:dyDescent="0.25">
      <c r="D6609"/>
      <c r="E6609" s="4"/>
      <c r="F6609" s="3"/>
      <c r="G6609" s="3"/>
      <c r="H6609" s="3"/>
      <c r="I6609" s="3"/>
      <c r="J6609" s="3"/>
    </row>
    <row r="6610" spans="4:10" x14ac:dyDescent="0.25">
      <c r="D6610"/>
      <c r="E6610" s="4"/>
      <c r="F6610" s="3"/>
      <c r="G6610" s="3"/>
      <c r="H6610" s="3"/>
      <c r="I6610" s="3"/>
      <c r="J6610" s="3"/>
    </row>
    <row r="6611" spans="4:10" x14ac:dyDescent="0.25">
      <c r="D6611"/>
      <c r="E6611" s="4"/>
      <c r="F6611" s="3"/>
      <c r="G6611" s="3"/>
      <c r="H6611" s="3"/>
      <c r="I6611" s="3"/>
      <c r="J6611" s="3"/>
    </row>
    <row r="6612" spans="4:10" x14ac:dyDescent="0.25">
      <c r="D6612"/>
      <c r="E6612" s="4"/>
      <c r="F6612" s="3"/>
      <c r="G6612" s="3"/>
      <c r="H6612" s="3"/>
      <c r="I6612" s="3"/>
      <c r="J6612" s="3"/>
    </row>
    <row r="6613" spans="4:10" x14ac:dyDescent="0.25">
      <c r="D6613"/>
      <c r="E6613" s="4"/>
      <c r="F6613" s="3"/>
      <c r="G6613" s="3"/>
      <c r="H6613" s="3"/>
      <c r="I6613" s="3"/>
      <c r="J6613" s="3"/>
    </row>
    <row r="6614" spans="4:10" x14ac:dyDescent="0.25">
      <c r="D6614"/>
      <c r="E6614" s="4"/>
      <c r="F6614" s="3"/>
      <c r="G6614" s="3"/>
      <c r="H6614" s="3"/>
      <c r="I6614" s="3"/>
      <c r="J6614" s="3"/>
    </row>
    <row r="6615" spans="4:10" x14ac:dyDescent="0.25">
      <c r="D6615"/>
      <c r="E6615" s="4"/>
      <c r="F6615" s="3"/>
      <c r="G6615" s="3"/>
      <c r="H6615" s="3"/>
      <c r="I6615" s="3"/>
      <c r="J6615" s="3"/>
    </row>
    <row r="6616" spans="4:10" x14ac:dyDescent="0.25">
      <c r="D6616"/>
      <c r="E6616" s="4"/>
      <c r="F6616" s="3"/>
      <c r="G6616" s="3"/>
      <c r="H6616" s="3"/>
      <c r="I6616" s="3"/>
      <c r="J6616" s="3"/>
    </row>
    <row r="6617" spans="4:10" x14ac:dyDescent="0.25">
      <c r="D6617"/>
      <c r="E6617" s="4"/>
      <c r="F6617" s="3"/>
      <c r="G6617" s="3"/>
      <c r="H6617" s="3"/>
      <c r="I6617" s="3"/>
      <c r="J6617" s="3"/>
    </row>
    <row r="6618" spans="4:10" x14ac:dyDescent="0.25">
      <c r="D6618"/>
      <c r="E6618" s="4"/>
      <c r="F6618" s="3"/>
      <c r="G6618" s="3"/>
      <c r="H6618" s="3"/>
      <c r="I6618" s="3"/>
      <c r="J6618" s="3"/>
    </row>
    <row r="6619" spans="4:10" x14ac:dyDescent="0.25">
      <c r="D6619"/>
      <c r="E6619" s="4"/>
      <c r="F6619" s="3"/>
      <c r="G6619" s="3"/>
      <c r="H6619" s="3"/>
      <c r="I6619" s="3"/>
      <c r="J6619" s="3"/>
    </row>
    <row r="6620" spans="4:10" x14ac:dyDescent="0.25">
      <c r="D6620"/>
      <c r="E6620" s="4"/>
      <c r="F6620" s="3"/>
      <c r="G6620" s="3"/>
      <c r="H6620" s="3"/>
      <c r="I6620" s="3"/>
      <c r="J6620" s="3"/>
    </row>
    <row r="6621" spans="4:10" x14ac:dyDescent="0.25">
      <c r="D6621"/>
      <c r="E6621" s="4"/>
      <c r="F6621" s="3"/>
      <c r="G6621" s="3"/>
      <c r="H6621" s="3"/>
      <c r="I6621" s="3"/>
      <c r="J6621" s="3"/>
    </row>
    <row r="6622" spans="4:10" x14ac:dyDescent="0.25">
      <c r="D6622"/>
      <c r="E6622" s="4"/>
      <c r="F6622" s="3"/>
      <c r="G6622" s="3"/>
      <c r="H6622" s="3"/>
      <c r="I6622" s="3"/>
      <c r="J6622" s="3"/>
    </row>
    <row r="6623" spans="4:10" x14ac:dyDescent="0.25">
      <c r="D6623"/>
      <c r="E6623" s="4"/>
      <c r="F6623" s="3"/>
      <c r="G6623" s="3"/>
      <c r="H6623" s="3"/>
      <c r="I6623" s="3"/>
      <c r="J6623" s="3"/>
    </row>
    <row r="6624" spans="4:10" x14ac:dyDescent="0.25">
      <c r="D6624"/>
      <c r="E6624" s="4"/>
      <c r="F6624" s="3"/>
      <c r="G6624" s="3"/>
      <c r="H6624" s="3"/>
      <c r="I6624" s="3"/>
      <c r="J6624" s="3"/>
    </row>
    <row r="6625" spans="4:10" x14ac:dyDescent="0.25">
      <c r="D6625"/>
      <c r="E6625" s="4"/>
      <c r="F6625" s="3"/>
      <c r="G6625" s="3"/>
      <c r="H6625" s="3"/>
      <c r="I6625" s="3"/>
      <c r="J6625" s="3"/>
    </row>
    <row r="6626" spans="4:10" x14ac:dyDescent="0.25">
      <c r="D6626"/>
      <c r="E6626" s="4"/>
      <c r="F6626" s="3"/>
      <c r="G6626" s="3"/>
      <c r="H6626" s="3"/>
      <c r="I6626" s="3"/>
      <c r="J6626" s="3"/>
    </row>
    <row r="6627" spans="4:10" x14ac:dyDescent="0.25">
      <c r="D6627"/>
      <c r="E6627" s="4"/>
      <c r="F6627" s="3"/>
      <c r="G6627" s="3"/>
      <c r="H6627" s="3"/>
      <c r="I6627" s="3"/>
      <c r="J6627" s="3"/>
    </row>
    <row r="6628" spans="4:10" x14ac:dyDescent="0.25">
      <c r="D6628"/>
      <c r="E6628" s="4"/>
      <c r="F6628" s="3"/>
      <c r="G6628" s="3"/>
      <c r="H6628" s="3"/>
      <c r="I6628" s="3"/>
      <c r="J6628" s="3"/>
    </row>
    <row r="6629" spans="4:10" x14ac:dyDescent="0.25">
      <c r="D6629"/>
      <c r="E6629" s="4"/>
      <c r="F6629" s="3"/>
      <c r="G6629" s="3"/>
      <c r="H6629" s="3"/>
      <c r="I6629" s="3"/>
      <c r="J6629" s="3"/>
    </row>
    <row r="6630" spans="4:10" x14ac:dyDescent="0.25">
      <c r="D6630"/>
      <c r="E6630" s="4"/>
      <c r="F6630" s="3"/>
      <c r="G6630" s="3"/>
      <c r="H6630" s="3"/>
      <c r="I6630" s="3"/>
      <c r="J6630" s="3"/>
    </row>
    <row r="6631" spans="4:10" x14ac:dyDescent="0.25">
      <c r="D6631"/>
      <c r="E6631" s="4"/>
      <c r="F6631" s="3"/>
      <c r="G6631" s="3"/>
      <c r="H6631" s="3"/>
      <c r="I6631" s="3"/>
      <c r="J6631" s="3"/>
    </row>
    <row r="6632" spans="4:10" x14ac:dyDescent="0.25">
      <c r="D6632"/>
      <c r="E6632" s="4"/>
      <c r="F6632" s="3"/>
      <c r="G6632" s="3"/>
      <c r="H6632" s="3"/>
      <c r="I6632" s="3"/>
      <c r="J6632" s="3"/>
    </row>
    <row r="6633" spans="4:10" x14ac:dyDescent="0.25">
      <c r="D6633"/>
      <c r="E6633" s="4"/>
      <c r="F6633" s="3"/>
      <c r="G6633" s="3"/>
      <c r="H6633" s="3"/>
      <c r="I6633" s="3"/>
      <c r="J6633" s="3"/>
    </row>
    <row r="6634" spans="4:10" x14ac:dyDescent="0.25">
      <c r="D6634"/>
      <c r="E6634" s="4"/>
      <c r="F6634" s="3"/>
      <c r="G6634" s="3"/>
      <c r="H6634" s="3"/>
      <c r="I6634" s="3"/>
      <c r="J6634" s="3"/>
    </row>
    <row r="6635" spans="4:10" x14ac:dyDescent="0.25">
      <c r="D6635"/>
      <c r="E6635" s="4"/>
      <c r="F6635" s="3"/>
      <c r="G6635" s="3"/>
      <c r="H6635" s="3"/>
      <c r="I6635" s="3"/>
      <c r="J6635" s="3"/>
    </row>
    <row r="6636" spans="4:10" x14ac:dyDescent="0.25">
      <c r="D6636"/>
      <c r="E6636" s="4"/>
      <c r="F6636" s="3"/>
      <c r="G6636" s="3"/>
      <c r="H6636" s="3"/>
      <c r="I6636" s="3"/>
      <c r="J6636" s="3"/>
    </row>
    <row r="6637" spans="4:10" x14ac:dyDescent="0.25">
      <c r="D6637"/>
      <c r="E6637" s="4"/>
      <c r="F6637" s="3"/>
      <c r="G6637" s="3"/>
      <c r="H6637" s="3"/>
      <c r="I6637" s="3"/>
      <c r="J6637" s="3"/>
    </row>
    <row r="6638" spans="4:10" x14ac:dyDescent="0.25">
      <c r="D6638"/>
      <c r="E6638" s="4"/>
      <c r="F6638" s="3"/>
      <c r="G6638" s="3"/>
      <c r="H6638" s="3"/>
      <c r="I6638" s="3"/>
      <c r="J6638" s="3"/>
    </row>
    <row r="6639" spans="4:10" x14ac:dyDescent="0.25">
      <c r="D6639"/>
      <c r="E6639" s="4"/>
      <c r="F6639" s="3"/>
      <c r="G6639" s="3"/>
      <c r="H6639" s="3"/>
      <c r="I6639" s="3"/>
      <c r="J6639" s="3"/>
    </row>
    <row r="6640" spans="4:10" x14ac:dyDescent="0.25">
      <c r="D6640"/>
      <c r="E6640" s="4"/>
      <c r="F6640" s="3"/>
      <c r="G6640" s="3"/>
      <c r="H6640" s="3"/>
      <c r="I6640" s="3"/>
      <c r="J6640" s="3"/>
    </row>
    <row r="6641" spans="4:10" x14ac:dyDescent="0.25">
      <c r="D6641"/>
      <c r="E6641" s="4"/>
      <c r="F6641" s="3"/>
      <c r="G6641" s="3"/>
      <c r="H6641" s="3"/>
      <c r="I6641" s="3"/>
      <c r="J6641" s="3"/>
    </row>
    <row r="6642" spans="4:10" x14ac:dyDescent="0.25">
      <c r="D6642"/>
      <c r="E6642" s="4"/>
      <c r="F6642" s="3"/>
      <c r="G6642" s="3"/>
      <c r="H6642" s="3"/>
      <c r="I6642" s="3"/>
      <c r="J6642" s="3"/>
    </row>
    <row r="6643" spans="4:10" x14ac:dyDescent="0.25">
      <c r="D6643"/>
      <c r="E6643" s="4"/>
      <c r="F6643" s="3"/>
      <c r="G6643" s="3"/>
      <c r="H6643" s="3"/>
      <c r="I6643" s="3"/>
      <c r="J6643" s="3"/>
    </row>
    <row r="6644" spans="4:10" x14ac:dyDescent="0.25">
      <c r="D6644"/>
      <c r="E6644" s="4"/>
      <c r="F6644" s="3"/>
      <c r="G6644" s="3"/>
      <c r="H6644" s="3"/>
      <c r="I6644" s="3"/>
      <c r="J6644" s="3"/>
    </row>
    <row r="6645" spans="4:10" x14ac:dyDescent="0.25">
      <c r="D6645"/>
      <c r="E6645" s="4"/>
      <c r="F6645" s="3"/>
      <c r="G6645" s="3"/>
      <c r="H6645" s="3"/>
      <c r="I6645" s="3"/>
      <c r="J6645" s="3"/>
    </row>
    <row r="6646" spans="4:10" x14ac:dyDescent="0.25">
      <c r="D6646"/>
      <c r="E6646" s="4"/>
      <c r="F6646" s="3"/>
      <c r="G6646" s="3"/>
      <c r="H6646" s="3"/>
      <c r="I6646" s="3"/>
      <c r="J6646" s="3"/>
    </row>
    <row r="6647" spans="4:10" x14ac:dyDescent="0.25">
      <c r="D6647"/>
      <c r="E6647" s="4"/>
      <c r="F6647" s="3"/>
      <c r="G6647" s="3"/>
      <c r="H6647" s="3"/>
      <c r="I6647" s="3"/>
      <c r="J6647" s="3"/>
    </row>
    <row r="6648" spans="4:10" x14ac:dyDescent="0.25">
      <c r="D6648"/>
      <c r="E6648" s="4"/>
      <c r="F6648" s="3"/>
      <c r="G6648" s="3"/>
      <c r="H6648" s="3"/>
      <c r="I6648" s="3"/>
      <c r="J6648" s="3"/>
    </row>
    <row r="6649" spans="4:10" x14ac:dyDescent="0.25">
      <c r="D6649"/>
      <c r="E6649" s="4"/>
      <c r="F6649" s="3"/>
      <c r="G6649" s="3"/>
      <c r="H6649" s="3"/>
      <c r="I6649" s="3"/>
      <c r="J6649" s="3"/>
    </row>
    <row r="6650" spans="4:10" x14ac:dyDescent="0.25">
      <c r="D6650"/>
      <c r="E6650" s="4"/>
      <c r="F6650" s="3"/>
      <c r="G6650" s="3"/>
      <c r="H6650" s="3"/>
      <c r="I6650" s="3"/>
      <c r="J6650" s="3"/>
    </row>
    <row r="6651" spans="4:10" x14ac:dyDescent="0.25">
      <c r="D6651"/>
      <c r="E6651" s="4"/>
      <c r="F6651" s="3"/>
      <c r="G6651" s="3"/>
      <c r="H6651" s="3"/>
      <c r="I6651" s="3"/>
      <c r="J6651" s="3"/>
    </row>
    <row r="6652" spans="4:10" x14ac:dyDescent="0.25">
      <c r="D6652"/>
      <c r="E6652" s="4"/>
      <c r="F6652" s="3"/>
      <c r="G6652" s="3"/>
      <c r="H6652" s="3"/>
      <c r="I6652" s="3"/>
      <c r="J6652" s="3"/>
    </row>
    <row r="6653" spans="4:10" x14ac:dyDescent="0.25">
      <c r="D6653"/>
      <c r="E6653" s="4"/>
      <c r="F6653" s="3"/>
      <c r="G6653" s="3"/>
      <c r="H6653" s="3"/>
      <c r="I6653" s="3"/>
      <c r="J6653" s="3"/>
    </row>
    <row r="6654" spans="4:10" x14ac:dyDescent="0.25">
      <c r="D6654"/>
      <c r="E6654" s="4"/>
      <c r="F6654" s="3"/>
      <c r="G6654" s="3"/>
      <c r="H6654" s="3"/>
      <c r="I6654" s="3"/>
      <c r="J6654" s="3"/>
    </row>
    <row r="6655" spans="4:10" x14ac:dyDescent="0.25">
      <c r="D6655"/>
      <c r="E6655" s="4"/>
      <c r="F6655" s="3"/>
      <c r="G6655" s="3"/>
      <c r="H6655" s="3"/>
      <c r="I6655" s="3"/>
      <c r="J6655" s="3"/>
    </row>
    <row r="6656" spans="4:10" x14ac:dyDescent="0.25">
      <c r="D6656"/>
      <c r="E6656" s="4"/>
      <c r="F6656" s="3"/>
      <c r="G6656" s="3"/>
      <c r="H6656" s="3"/>
      <c r="I6656" s="3"/>
      <c r="J6656" s="3"/>
    </row>
    <row r="6657" spans="4:10" x14ac:dyDescent="0.25">
      <c r="D6657"/>
      <c r="E6657" s="4"/>
      <c r="F6657" s="3"/>
      <c r="G6657" s="3"/>
      <c r="H6657" s="3"/>
      <c r="I6657" s="3"/>
      <c r="J6657" s="3"/>
    </row>
    <row r="6658" spans="4:10" x14ac:dyDescent="0.25">
      <c r="D6658"/>
      <c r="E6658" s="4"/>
      <c r="F6658" s="3"/>
      <c r="G6658" s="3"/>
      <c r="H6658" s="3"/>
      <c r="I6658" s="3"/>
      <c r="J6658" s="3"/>
    </row>
    <row r="6659" spans="4:10" x14ac:dyDescent="0.25">
      <c r="D6659"/>
      <c r="E6659" s="4"/>
      <c r="F6659" s="3"/>
      <c r="G6659" s="3"/>
      <c r="H6659" s="3"/>
      <c r="I6659" s="3"/>
      <c r="J6659" s="3"/>
    </row>
    <row r="6660" spans="4:10" x14ac:dyDescent="0.25">
      <c r="D6660"/>
      <c r="E6660" s="4"/>
      <c r="F6660" s="3"/>
      <c r="G6660" s="3"/>
      <c r="H6660" s="3"/>
      <c r="I6660" s="3"/>
      <c r="J6660" s="3"/>
    </row>
    <row r="6661" spans="4:10" x14ac:dyDescent="0.25">
      <c r="D6661"/>
      <c r="E6661" s="4"/>
      <c r="F6661" s="3"/>
      <c r="G6661" s="3"/>
      <c r="H6661" s="3"/>
      <c r="I6661" s="3"/>
      <c r="J6661" s="3"/>
    </row>
    <row r="6662" spans="4:10" x14ac:dyDescent="0.25">
      <c r="D6662"/>
      <c r="E6662" s="4"/>
      <c r="F6662" s="3"/>
      <c r="G6662" s="3"/>
      <c r="H6662" s="3"/>
      <c r="I6662" s="3"/>
      <c r="J6662" s="3"/>
    </row>
    <row r="6663" spans="4:10" x14ac:dyDescent="0.25">
      <c r="D6663"/>
      <c r="E6663" s="4"/>
      <c r="F6663" s="3"/>
      <c r="G6663" s="3"/>
      <c r="H6663" s="3"/>
      <c r="I6663" s="3"/>
      <c r="J6663" s="3"/>
    </row>
    <row r="6664" spans="4:10" x14ac:dyDescent="0.25">
      <c r="D6664"/>
      <c r="E6664" s="4"/>
      <c r="F6664" s="3"/>
      <c r="G6664" s="3"/>
      <c r="H6664" s="3"/>
      <c r="I6664" s="3"/>
      <c r="J6664" s="3"/>
    </row>
    <row r="6665" spans="4:10" x14ac:dyDescent="0.25">
      <c r="D6665"/>
      <c r="E6665" s="4"/>
      <c r="F6665" s="3"/>
      <c r="G6665" s="3"/>
      <c r="H6665" s="3"/>
      <c r="I6665" s="3"/>
      <c r="J6665" s="3"/>
    </row>
    <row r="6666" spans="4:10" x14ac:dyDescent="0.25">
      <c r="D6666"/>
      <c r="E6666" s="4"/>
      <c r="F6666" s="3"/>
      <c r="G6666" s="3"/>
      <c r="H6666" s="3"/>
      <c r="I6666" s="3"/>
      <c r="J6666" s="3"/>
    </row>
    <row r="6667" spans="4:10" x14ac:dyDescent="0.25">
      <c r="D6667"/>
      <c r="E6667" s="4"/>
      <c r="F6667" s="3"/>
      <c r="G6667" s="3"/>
      <c r="H6667" s="3"/>
      <c r="I6667" s="3"/>
      <c r="J6667" s="3"/>
    </row>
    <row r="6668" spans="4:10" x14ac:dyDescent="0.25">
      <c r="D6668"/>
      <c r="E6668" s="4"/>
      <c r="F6668" s="3"/>
      <c r="G6668" s="3"/>
      <c r="H6668" s="3"/>
      <c r="I6668" s="3"/>
      <c r="J6668" s="3"/>
    </row>
    <row r="6669" spans="4:10" x14ac:dyDescent="0.25">
      <c r="D6669"/>
      <c r="E6669" s="4"/>
      <c r="F6669" s="3"/>
      <c r="G6669" s="3"/>
      <c r="H6669" s="3"/>
      <c r="I6669" s="3"/>
      <c r="J6669" s="3"/>
    </row>
    <row r="6670" spans="4:10" x14ac:dyDescent="0.25">
      <c r="D6670"/>
      <c r="E6670" s="4"/>
      <c r="F6670" s="3"/>
      <c r="G6670" s="3"/>
      <c r="H6670" s="3"/>
      <c r="I6670" s="3"/>
      <c r="J6670" s="3"/>
    </row>
    <row r="6671" spans="4:10" x14ac:dyDescent="0.25">
      <c r="D6671"/>
      <c r="E6671" s="4"/>
      <c r="F6671" s="3"/>
      <c r="G6671" s="3"/>
      <c r="H6671" s="3"/>
      <c r="I6671" s="3"/>
      <c r="J6671" s="3"/>
    </row>
    <row r="6672" spans="4:10" x14ac:dyDescent="0.25">
      <c r="D6672"/>
      <c r="E6672" s="4"/>
      <c r="F6672" s="3"/>
      <c r="G6672" s="3"/>
      <c r="H6672" s="3"/>
      <c r="I6672" s="3"/>
      <c r="J6672" s="3"/>
    </row>
    <row r="6673" spans="4:10" x14ac:dyDescent="0.25">
      <c r="D6673"/>
      <c r="E6673" s="4"/>
      <c r="F6673" s="3"/>
      <c r="G6673" s="3"/>
      <c r="H6673" s="3"/>
      <c r="I6673" s="3"/>
      <c r="J6673" s="3"/>
    </row>
    <row r="6674" spans="4:10" x14ac:dyDescent="0.25">
      <c r="D6674"/>
      <c r="E6674" s="4"/>
      <c r="F6674" s="3"/>
      <c r="G6674" s="3"/>
      <c r="H6674" s="3"/>
      <c r="I6674" s="3"/>
      <c r="J6674" s="3"/>
    </row>
    <row r="6675" spans="4:10" x14ac:dyDescent="0.25">
      <c r="D6675"/>
      <c r="E6675" s="4"/>
      <c r="F6675" s="3"/>
      <c r="G6675" s="3"/>
      <c r="H6675" s="3"/>
      <c r="I6675" s="3"/>
      <c r="J6675" s="3"/>
    </row>
    <row r="6676" spans="4:10" x14ac:dyDescent="0.25">
      <c r="D6676"/>
      <c r="E6676" s="4"/>
      <c r="F6676" s="3"/>
      <c r="G6676" s="3"/>
      <c r="H6676" s="3"/>
      <c r="I6676" s="3"/>
      <c r="J6676" s="3"/>
    </row>
    <row r="6677" spans="4:10" x14ac:dyDescent="0.25">
      <c r="D6677"/>
      <c r="E6677" s="4"/>
      <c r="F6677" s="3"/>
      <c r="G6677" s="3"/>
      <c r="H6677" s="3"/>
      <c r="I6677" s="3"/>
      <c r="J6677" s="3"/>
    </row>
    <row r="6678" spans="4:10" x14ac:dyDescent="0.25">
      <c r="D6678"/>
      <c r="E6678" s="4"/>
      <c r="F6678" s="3"/>
      <c r="G6678" s="3"/>
      <c r="H6678" s="3"/>
      <c r="I6678" s="3"/>
      <c r="J6678" s="3"/>
    </row>
    <row r="6679" spans="4:10" x14ac:dyDescent="0.25">
      <c r="D6679"/>
      <c r="E6679" s="4"/>
      <c r="F6679" s="3"/>
      <c r="G6679" s="3"/>
      <c r="H6679" s="3"/>
      <c r="I6679" s="3"/>
      <c r="J6679" s="3"/>
    </row>
    <row r="6680" spans="4:10" x14ac:dyDescent="0.25">
      <c r="D6680"/>
      <c r="E6680" s="4"/>
      <c r="F6680" s="3"/>
      <c r="G6680" s="3"/>
      <c r="H6680" s="3"/>
      <c r="I6680" s="3"/>
      <c r="J6680" s="3"/>
    </row>
    <row r="6681" spans="4:10" x14ac:dyDescent="0.25">
      <c r="D6681"/>
      <c r="E6681" s="4"/>
      <c r="F6681" s="3"/>
      <c r="G6681" s="3"/>
      <c r="H6681" s="3"/>
      <c r="I6681" s="3"/>
      <c r="J6681" s="3"/>
    </row>
    <row r="6682" spans="4:10" x14ac:dyDescent="0.25">
      <c r="D6682"/>
      <c r="E6682" s="4"/>
      <c r="F6682" s="3"/>
      <c r="G6682" s="3"/>
      <c r="H6682" s="3"/>
      <c r="I6682" s="3"/>
      <c r="J6682" s="3"/>
    </row>
    <row r="6683" spans="4:10" x14ac:dyDescent="0.25">
      <c r="D6683"/>
      <c r="E6683" s="4"/>
      <c r="F6683" s="3"/>
      <c r="G6683" s="3"/>
      <c r="H6683" s="3"/>
      <c r="I6683" s="3"/>
      <c r="J6683" s="3"/>
    </row>
    <row r="6684" spans="4:10" x14ac:dyDescent="0.25">
      <c r="D6684"/>
      <c r="E6684" s="4"/>
      <c r="F6684" s="3"/>
      <c r="G6684" s="3"/>
      <c r="H6684" s="3"/>
      <c r="I6684" s="3"/>
      <c r="J6684" s="3"/>
    </row>
    <row r="6685" spans="4:10" x14ac:dyDescent="0.25">
      <c r="D6685"/>
      <c r="E6685" s="4"/>
      <c r="F6685" s="3"/>
      <c r="G6685" s="3"/>
      <c r="H6685" s="3"/>
      <c r="I6685" s="3"/>
      <c r="J6685" s="3"/>
    </row>
    <row r="6686" spans="4:10" x14ac:dyDescent="0.25">
      <c r="D6686"/>
      <c r="E6686" s="4"/>
      <c r="F6686" s="3"/>
      <c r="G6686" s="3"/>
      <c r="H6686" s="3"/>
      <c r="I6686" s="3"/>
      <c r="J6686" s="3"/>
    </row>
    <row r="6687" spans="4:10" x14ac:dyDescent="0.25">
      <c r="D6687"/>
      <c r="E6687" s="4"/>
      <c r="F6687" s="3"/>
      <c r="G6687" s="3"/>
      <c r="H6687" s="3"/>
      <c r="I6687" s="3"/>
      <c r="J6687" s="3"/>
    </row>
    <row r="6688" spans="4:10" x14ac:dyDescent="0.25">
      <c r="D6688"/>
      <c r="E6688" s="4"/>
      <c r="F6688" s="3"/>
      <c r="G6688" s="3"/>
      <c r="H6688" s="3"/>
      <c r="I6688" s="3"/>
      <c r="J6688" s="3"/>
    </row>
    <row r="6689" spans="4:10" x14ac:dyDescent="0.25">
      <c r="D6689"/>
      <c r="E6689" s="4"/>
      <c r="F6689" s="3"/>
      <c r="G6689" s="3"/>
      <c r="H6689" s="3"/>
      <c r="I6689" s="3"/>
      <c r="J6689" s="3"/>
    </row>
    <row r="6690" spans="4:10" x14ac:dyDescent="0.25">
      <c r="D6690"/>
      <c r="E6690" s="4"/>
      <c r="F6690" s="3"/>
      <c r="G6690" s="3"/>
      <c r="H6690" s="3"/>
      <c r="I6690" s="3"/>
      <c r="J6690" s="3"/>
    </row>
    <row r="6691" spans="4:10" x14ac:dyDescent="0.25">
      <c r="D6691"/>
      <c r="E6691" s="4"/>
      <c r="F6691" s="3"/>
      <c r="G6691" s="3"/>
      <c r="H6691" s="3"/>
      <c r="I6691" s="3"/>
      <c r="J6691" s="3"/>
    </row>
    <row r="6692" spans="4:10" x14ac:dyDescent="0.25">
      <c r="D6692"/>
      <c r="E6692" s="4"/>
      <c r="F6692" s="3"/>
      <c r="G6692" s="3"/>
      <c r="H6692" s="3"/>
      <c r="I6692" s="3"/>
      <c r="J6692" s="3"/>
    </row>
    <row r="6693" spans="4:10" x14ac:dyDescent="0.25">
      <c r="D6693"/>
      <c r="E6693" s="4"/>
      <c r="F6693" s="3"/>
      <c r="G6693" s="3"/>
      <c r="H6693" s="3"/>
      <c r="I6693" s="3"/>
      <c r="J6693" s="3"/>
    </row>
    <row r="6694" spans="4:10" x14ac:dyDescent="0.25">
      <c r="D6694"/>
      <c r="E6694" s="4"/>
      <c r="F6694" s="3"/>
      <c r="G6694" s="3"/>
      <c r="H6694" s="3"/>
      <c r="I6694" s="3"/>
      <c r="J6694" s="3"/>
    </row>
    <row r="6695" spans="4:10" x14ac:dyDescent="0.25">
      <c r="D6695"/>
      <c r="E6695" s="4"/>
      <c r="F6695" s="3"/>
      <c r="G6695" s="3"/>
      <c r="H6695" s="3"/>
      <c r="I6695" s="3"/>
      <c r="J6695" s="3"/>
    </row>
    <row r="6696" spans="4:10" x14ac:dyDescent="0.25">
      <c r="D6696"/>
      <c r="E6696" s="4"/>
      <c r="F6696" s="3"/>
      <c r="G6696" s="3"/>
      <c r="H6696" s="3"/>
      <c r="I6696" s="3"/>
      <c r="J6696" s="3"/>
    </row>
    <row r="6697" spans="4:10" x14ac:dyDescent="0.25">
      <c r="D6697"/>
      <c r="E6697" s="4"/>
      <c r="F6697" s="3"/>
      <c r="G6697" s="3"/>
      <c r="H6697" s="3"/>
      <c r="I6697" s="3"/>
      <c r="J6697" s="3"/>
    </row>
    <row r="6698" spans="4:10" x14ac:dyDescent="0.25">
      <c r="D6698"/>
      <c r="E6698" s="4"/>
      <c r="F6698" s="3"/>
      <c r="G6698" s="3"/>
      <c r="H6698" s="3"/>
      <c r="I6698" s="3"/>
      <c r="J6698" s="3"/>
    </row>
    <row r="6699" spans="4:10" x14ac:dyDescent="0.25">
      <c r="D6699"/>
      <c r="E6699" s="4"/>
      <c r="F6699" s="3"/>
      <c r="G6699" s="3"/>
      <c r="H6699" s="3"/>
      <c r="I6699" s="3"/>
      <c r="J6699" s="3"/>
    </row>
    <row r="6700" spans="4:10" x14ac:dyDescent="0.25">
      <c r="D6700"/>
      <c r="E6700" s="4"/>
      <c r="F6700" s="3"/>
      <c r="G6700" s="3"/>
      <c r="H6700" s="3"/>
      <c r="I6700" s="3"/>
      <c r="J6700" s="3"/>
    </row>
    <row r="6701" spans="4:10" x14ac:dyDescent="0.25">
      <c r="D6701"/>
      <c r="E6701" s="4"/>
      <c r="F6701" s="3"/>
      <c r="G6701" s="3"/>
      <c r="H6701" s="3"/>
      <c r="I6701" s="3"/>
      <c r="J6701" s="3"/>
    </row>
    <row r="6702" spans="4:10" x14ac:dyDescent="0.25">
      <c r="D6702"/>
      <c r="E6702" s="4"/>
      <c r="F6702" s="3"/>
      <c r="G6702" s="3"/>
      <c r="H6702" s="3"/>
      <c r="I6702" s="3"/>
      <c r="J6702" s="3"/>
    </row>
    <row r="6703" spans="4:10" x14ac:dyDescent="0.25">
      <c r="D6703"/>
      <c r="E6703" s="4"/>
      <c r="F6703" s="3"/>
      <c r="G6703" s="3"/>
      <c r="H6703" s="3"/>
      <c r="I6703" s="3"/>
      <c r="J6703" s="3"/>
    </row>
    <row r="6704" spans="4:10" x14ac:dyDescent="0.25">
      <c r="D6704"/>
      <c r="E6704" s="4"/>
      <c r="F6704" s="3"/>
      <c r="G6704" s="3"/>
      <c r="H6704" s="3"/>
      <c r="I6704" s="3"/>
      <c r="J6704" s="3"/>
    </row>
    <row r="6705" spans="4:10" x14ac:dyDescent="0.25">
      <c r="D6705"/>
      <c r="E6705" s="4"/>
      <c r="F6705" s="3"/>
      <c r="G6705" s="3"/>
      <c r="H6705" s="3"/>
      <c r="I6705" s="3"/>
      <c r="J6705" s="3"/>
    </row>
    <row r="6706" spans="4:10" x14ac:dyDescent="0.25">
      <c r="D6706"/>
      <c r="E6706" s="4"/>
      <c r="F6706" s="3"/>
      <c r="G6706" s="3"/>
      <c r="H6706" s="3"/>
      <c r="I6706" s="3"/>
      <c r="J6706" s="3"/>
    </row>
    <row r="6707" spans="4:10" x14ac:dyDescent="0.25">
      <c r="D6707"/>
      <c r="E6707" s="4"/>
      <c r="F6707" s="3"/>
      <c r="G6707" s="3"/>
      <c r="H6707" s="3"/>
      <c r="I6707" s="3"/>
      <c r="J6707" s="3"/>
    </row>
    <row r="6708" spans="4:10" x14ac:dyDescent="0.25">
      <c r="D6708"/>
      <c r="E6708" s="4"/>
      <c r="F6708" s="3"/>
      <c r="G6708" s="3"/>
      <c r="H6708" s="3"/>
      <c r="I6708" s="3"/>
      <c r="J6708" s="3"/>
    </row>
    <row r="6709" spans="4:10" x14ac:dyDescent="0.25">
      <c r="D6709"/>
      <c r="E6709" s="4"/>
      <c r="F6709" s="3"/>
      <c r="G6709" s="3"/>
      <c r="H6709" s="3"/>
      <c r="I6709" s="3"/>
      <c r="J6709" s="3"/>
    </row>
    <row r="6710" spans="4:10" x14ac:dyDescent="0.25">
      <c r="D6710"/>
      <c r="E6710" s="4"/>
      <c r="F6710" s="3"/>
      <c r="G6710" s="3"/>
      <c r="H6710" s="3"/>
      <c r="I6710" s="3"/>
      <c r="J6710" s="3"/>
    </row>
    <row r="6711" spans="4:10" x14ac:dyDescent="0.25">
      <c r="D6711"/>
      <c r="E6711" s="4"/>
      <c r="F6711" s="3"/>
      <c r="G6711" s="3"/>
      <c r="H6711" s="3"/>
      <c r="I6711" s="3"/>
      <c r="J6711" s="3"/>
    </row>
    <row r="6712" spans="4:10" x14ac:dyDescent="0.25">
      <c r="D6712"/>
      <c r="E6712" s="4"/>
      <c r="F6712" s="3"/>
      <c r="G6712" s="3"/>
      <c r="H6712" s="3"/>
      <c r="I6712" s="3"/>
      <c r="J6712" s="3"/>
    </row>
    <row r="6713" spans="4:10" x14ac:dyDescent="0.25">
      <c r="D6713"/>
      <c r="E6713" s="4"/>
      <c r="F6713" s="3"/>
      <c r="G6713" s="3"/>
      <c r="H6713" s="3"/>
      <c r="I6713" s="3"/>
      <c r="J6713" s="3"/>
    </row>
    <row r="6714" spans="4:10" x14ac:dyDescent="0.25">
      <c r="D6714"/>
      <c r="E6714" s="4"/>
      <c r="F6714" s="3"/>
      <c r="G6714" s="3"/>
      <c r="H6714" s="3"/>
      <c r="I6714" s="3"/>
      <c r="J6714" s="3"/>
    </row>
    <row r="6715" spans="4:10" x14ac:dyDescent="0.25">
      <c r="D6715"/>
      <c r="E6715" s="4"/>
      <c r="F6715" s="3"/>
      <c r="G6715" s="3"/>
      <c r="H6715" s="3"/>
      <c r="I6715" s="3"/>
      <c r="J6715" s="3"/>
    </row>
    <row r="6716" spans="4:10" x14ac:dyDescent="0.25">
      <c r="D6716"/>
      <c r="E6716" s="4"/>
      <c r="F6716" s="3"/>
      <c r="G6716" s="3"/>
      <c r="H6716" s="3"/>
      <c r="I6716" s="3"/>
      <c r="J6716" s="3"/>
    </row>
    <row r="6717" spans="4:10" x14ac:dyDescent="0.25">
      <c r="D6717"/>
      <c r="E6717" s="4"/>
      <c r="F6717" s="3"/>
      <c r="G6717" s="3"/>
      <c r="H6717" s="3"/>
      <c r="I6717" s="3"/>
      <c r="J6717" s="3"/>
    </row>
    <row r="6718" spans="4:10" x14ac:dyDescent="0.25">
      <c r="D6718"/>
      <c r="E6718" s="4"/>
      <c r="F6718" s="3"/>
      <c r="G6718" s="3"/>
      <c r="H6718" s="3"/>
      <c r="I6718" s="3"/>
      <c r="J6718" s="3"/>
    </row>
    <row r="6719" spans="4:10" x14ac:dyDescent="0.25">
      <c r="D6719"/>
      <c r="E6719" s="4"/>
      <c r="F6719" s="3"/>
      <c r="G6719" s="3"/>
      <c r="H6719" s="3"/>
      <c r="I6719" s="3"/>
      <c r="J6719" s="3"/>
    </row>
    <row r="6720" spans="4:10" x14ac:dyDescent="0.25">
      <c r="D6720"/>
      <c r="E6720" s="4"/>
      <c r="F6720" s="3"/>
      <c r="G6720" s="3"/>
      <c r="H6720" s="3"/>
      <c r="I6720" s="3"/>
      <c r="J6720" s="3"/>
    </row>
    <row r="6721" spans="4:10" x14ac:dyDescent="0.25">
      <c r="D6721"/>
      <c r="E6721" s="4"/>
      <c r="F6721" s="3"/>
      <c r="G6721" s="3"/>
      <c r="H6721" s="3"/>
      <c r="I6721" s="3"/>
      <c r="J6721" s="3"/>
    </row>
    <row r="6722" spans="4:10" x14ac:dyDescent="0.25">
      <c r="D6722"/>
      <c r="E6722" s="4"/>
      <c r="F6722" s="3"/>
      <c r="G6722" s="3"/>
      <c r="H6722" s="3"/>
      <c r="I6722" s="3"/>
      <c r="J6722" s="3"/>
    </row>
    <row r="6723" spans="4:10" x14ac:dyDescent="0.25">
      <c r="D6723"/>
      <c r="E6723" s="4"/>
      <c r="F6723" s="3"/>
      <c r="G6723" s="3"/>
      <c r="H6723" s="3"/>
      <c r="I6723" s="3"/>
      <c r="J6723" s="3"/>
    </row>
    <row r="6724" spans="4:10" x14ac:dyDescent="0.25">
      <c r="D6724"/>
      <c r="E6724" s="4"/>
      <c r="F6724" s="3"/>
      <c r="G6724" s="3"/>
      <c r="H6724" s="3"/>
      <c r="I6724" s="3"/>
      <c r="J6724" s="3"/>
    </row>
    <row r="6725" spans="4:10" x14ac:dyDescent="0.25">
      <c r="D6725"/>
      <c r="E6725" s="4"/>
      <c r="F6725" s="3"/>
      <c r="G6725" s="3"/>
      <c r="H6725" s="3"/>
      <c r="I6725" s="3"/>
      <c r="J6725" s="3"/>
    </row>
    <row r="6726" spans="4:10" x14ac:dyDescent="0.25">
      <c r="D6726"/>
      <c r="E6726" s="4"/>
      <c r="F6726" s="3"/>
      <c r="G6726" s="3"/>
      <c r="H6726" s="3"/>
      <c r="I6726" s="3"/>
      <c r="J6726" s="3"/>
    </row>
    <row r="6727" spans="4:10" x14ac:dyDescent="0.25">
      <c r="D6727"/>
      <c r="E6727" s="4"/>
      <c r="F6727" s="3"/>
      <c r="G6727" s="3"/>
      <c r="H6727" s="3"/>
      <c r="I6727" s="3"/>
      <c r="J6727" s="3"/>
    </row>
    <row r="6728" spans="4:10" x14ac:dyDescent="0.25">
      <c r="D6728"/>
      <c r="E6728" s="4"/>
      <c r="F6728" s="3"/>
      <c r="G6728" s="3"/>
      <c r="H6728" s="3"/>
      <c r="I6728" s="3"/>
      <c r="J6728" s="3"/>
    </row>
    <row r="6729" spans="4:10" x14ac:dyDescent="0.25">
      <c r="D6729"/>
      <c r="E6729" s="4"/>
      <c r="F6729" s="3"/>
      <c r="G6729" s="3"/>
      <c r="H6729" s="3"/>
      <c r="I6729" s="3"/>
      <c r="J6729" s="3"/>
    </row>
    <row r="6730" spans="4:10" x14ac:dyDescent="0.25">
      <c r="D6730"/>
      <c r="E6730" s="4"/>
      <c r="F6730" s="3"/>
      <c r="G6730" s="3"/>
      <c r="H6730" s="3"/>
      <c r="I6730" s="3"/>
      <c r="J6730" s="3"/>
    </row>
    <row r="6731" spans="4:10" x14ac:dyDescent="0.25">
      <c r="D6731"/>
      <c r="E6731" s="4"/>
      <c r="F6731" s="3"/>
      <c r="G6731" s="3"/>
      <c r="H6731" s="3"/>
      <c r="I6731" s="3"/>
      <c r="J6731" s="3"/>
    </row>
    <row r="6732" spans="4:10" x14ac:dyDescent="0.25">
      <c r="D6732"/>
      <c r="E6732" s="4"/>
      <c r="F6732" s="3"/>
      <c r="G6732" s="3"/>
      <c r="H6732" s="3"/>
      <c r="I6732" s="3"/>
      <c r="J6732" s="3"/>
    </row>
    <row r="6733" spans="4:10" x14ac:dyDescent="0.25">
      <c r="D6733"/>
      <c r="E6733" s="4"/>
      <c r="F6733" s="3"/>
      <c r="G6733" s="3"/>
      <c r="H6733" s="3"/>
      <c r="I6733" s="3"/>
      <c r="J6733" s="3"/>
    </row>
    <row r="6734" spans="4:10" x14ac:dyDescent="0.25">
      <c r="D6734"/>
      <c r="E6734" s="4"/>
      <c r="F6734" s="3"/>
      <c r="G6734" s="3"/>
      <c r="H6734" s="3"/>
      <c r="I6734" s="3"/>
      <c r="J6734" s="3"/>
    </row>
    <row r="6735" spans="4:10" x14ac:dyDescent="0.25">
      <c r="D6735"/>
      <c r="E6735" s="4"/>
      <c r="F6735" s="3"/>
      <c r="G6735" s="3"/>
      <c r="H6735" s="3"/>
      <c r="I6735" s="3"/>
      <c r="J6735" s="3"/>
    </row>
    <row r="6736" spans="4:10" x14ac:dyDescent="0.25">
      <c r="D6736"/>
      <c r="E6736" s="4"/>
      <c r="F6736" s="3"/>
      <c r="G6736" s="3"/>
      <c r="H6736" s="3"/>
      <c r="I6736" s="3"/>
      <c r="J6736" s="3"/>
    </row>
    <row r="6737" spans="4:10" x14ac:dyDescent="0.25">
      <c r="D6737"/>
      <c r="E6737" s="4"/>
      <c r="F6737" s="3"/>
      <c r="G6737" s="3"/>
      <c r="H6737" s="3"/>
      <c r="I6737" s="3"/>
      <c r="J6737" s="3"/>
    </row>
    <row r="6738" spans="4:10" x14ac:dyDescent="0.25">
      <c r="D6738"/>
      <c r="E6738" s="4"/>
      <c r="F6738" s="3"/>
      <c r="G6738" s="3"/>
      <c r="H6738" s="3"/>
      <c r="I6738" s="3"/>
      <c r="J6738" s="3"/>
    </row>
    <row r="6739" spans="4:10" x14ac:dyDescent="0.25">
      <c r="D6739"/>
      <c r="E6739" s="4"/>
      <c r="F6739" s="3"/>
      <c r="G6739" s="3"/>
      <c r="H6739" s="3"/>
      <c r="I6739" s="3"/>
      <c r="J6739" s="3"/>
    </row>
    <row r="6740" spans="4:10" x14ac:dyDescent="0.25">
      <c r="D6740"/>
      <c r="E6740" s="4"/>
      <c r="F6740" s="3"/>
      <c r="G6740" s="3"/>
      <c r="H6740" s="3"/>
      <c r="I6740" s="3"/>
      <c r="J6740" s="3"/>
    </row>
    <row r="6741" spans="4:10" x14ac:dyDescent="0.25">
      <c r="D6741"/>
      <c r="E6741" s="4"/>
      <c r="F6741" s="3"/>
      <c r="G6741" s="3"/>
      <c r="H6741" s="3"/>
      <c r="I6741" s="3"/>
      <c r="J6741" s="3"/>
    </row>
    <row r="6742" spans="4:10" x14ac:dyDescent="0.25">
      <c r="D6742"/>
      <c r="E6742" s="4"/>
      <c r="F6742" s="3"/>
      <c r="G6742" s="3"/>
      <c r="H6742" s="3"/>
      <c r="I6742" s="3"/>
      <c r="J6742" s="3"/>
    </row>
    <row r="6743" spans="4:10" x14ac:dyDescent="0.25">
      <c r="D6743"/>
      <c r="E6743" s="4"/>
      <c r="F6743" s="3"/>
      <c r="G6743" s="3"/>
      <c r="H6743" s="3"/>
      <c r="I6743" s="3"/>
      <c r="J6743" s="3"/>
    </row>
    <row r="6744" spans="4:10" x14ac:dyDescent="0.25">
      <c r="D6744"/>
      <c r="E6744" s="4"/>
      <c r="F6744" s="3"/>
      <c r="G6744" s="3"/>
      <c r="H6744" s="3"/>
      <c r="I6744" s="3"/>
      <c r="J6744" s="3"/>
    </row>
    <row r="6745" spans="4:10" x14ac:dyDescent="0.25">
      <c r="D6745"/>
      <c r="E6745" s="4"/>
      <c r="F6745" s="3"/>
      <c r="G6745" s="3"/>
      <c r="H6745" s="3"/>
      <c r="I6745" s="3"/>
      <c r="J6745" s="3"/>
    </row>
    <row r="6746" spans="4:10" x14ac:dyDescent="0.25">
      <c r="D6746"/>
      <c r="E6746" s="4"/>
      <c r="F6746" s="3"/>
      <c r="G6746" s="3"/>
      <c r="H6746" s="3"/>
      <c r="I6746" s="3"/>
      <c r="J6746" s="3"/>
    </row>
    <row r="6747" spans="4:10" x14ac:dyDescent="0.25">
      <c r="D6747"/>
      <c r="E6747" s="4"/>
      <c r="F6747" s="3"/>
      <c r="G6747" s="3"/>
      <c r="H6747" s="3"/>
      <c r="I6747" s="3"/>
      <c r="J6747" s="3"/>
    </row>
    <row r="6748" spans="4:10" x14ac:dyDescent="0.25">
      <c r="D6748"/>
      <c r="E6748" s="4"/>
      <c r="F6748" s="3"/>
      <c r="G6748" s="3"/>
      <c r="H6748" s="3"/>
      <c r="I6748" s="3"/>
      <c r="J6748" s="3"/>
    </row>
    <row r="6749" spans="4:10" x14ac:dyDescent="0.25">
      <c r="D6749"/>
      <c r="E6749" s="4"/>
      <c r="F6749" s="3"/>
      <c r="G6749" s="3"/>
      <c r="H6749" s="3"/>
      <c r="I6749" s="3"/>
      <c r="J6749" s="3"/>
    </row>
    <row r="6750" spans="4:10" x14ac:dyDescent="0.25">
      <c r="D6750"/>
      <c r="E6750" s="4"/>
      <c r="F6750" s="3"/>
      <c r="G6750" s="3"/>
      <c r="H6750" s="3"/>
      <c r="I6750" s="3"/>
      <c r="J6750" s="3"/>
    </row>
    <row r="6751" spans="4:10" x14ac:dyDescent="0.25">
      <c r="D6751"/>
      <c r="E6751" s="4"/>
      <c r="F6751" s="3"/>
      <c r="G6751" s="3"/>
      <c r="H6751" s="3"/>
      <c r="I6751" s="3"/>
      <c r="J6751" s="3"/>
    </row>
    <row r="6752" spans="4:10" x14ac:dyDescent="0.25">
      <c r="D6752"/>
      <c r="E6752" s="4"/>
      <c r="F6752" s="3"/>
      <c r="G6752" s="3"/>
      <c r="H6752" s="3"/>
      <c r="I6752" s="3"/>
      <c r="J6752" s="3"/>
    </row>
    <row r="6753" spans="4:10" x14ac:dyDescent="0.25">
      <c r="D6753"/>
      <c r="E6753" s="4"/>
    </row>
    <row r="6754" spans="4:10" x14ac:dyDescent="0.25">
      <c r="D6754"/>
      <c r="E6754" s="4"/>
    </row>
    <row r="6755" spans="4:10" x14ac:dyDescent="0.25">
      <c r="D6755"/>
      <c r="E6755" s="4"/>
    </row>
    <row r="6756" spans="4:10" x14ac:dyDescent="0.25">
      <c r="D6756"/>
      <c r="E6756" s="4"/>
    </row>
    <row r="6757" spans="4:10" x14ac:dyDescent="0.25">
      <c r="D6757"/>
      <c r="E6757" s="4"/>
    </row>
    <row r="6758" spans="4:10" x14ac:dyDescent="0.25">
      <c r="D6758"/>
      <c r="E6758" s="4"/>
      <c r="F6758" s="3"/>
      <c r="G6758" s="3"/>
      <c r="H6758" s="3"/>
      <c r="I6758" s="3"/>
      <c r="J6758" s="3"/>
    </row>
    <row r="6759" spans="4:10" x14ac:dyDescent="0.25">
      <c r="D6759"/>
      <c r="E6759" s="4"/>
      <c r="F6759" s="3"/>
      <c r="G6759" s="3"/>
      <c r="H6759" s="3"/>
      <c r="I6759" s="3"/>
      <c r="J6759" s="3"/>
    </row>
    <row r="6760" spans="4:10" x14ac:dyDescent="0.25">
      <c r="D6760"/>
      <c r="E6760" s="4"/>
      <c r="F6760" s="3"/>
      <c r="G6760" s="3"/>
      <c r="H6760" s="3"/>
      <c r="I6760" s="3"/>
      <c r="J6760" s="3"/>
    </row>
    <row r="6761" spans="4:10" x14ac:dyDescent="0.25">
      <c r="D6761"/>
      <c r="E6761" s="4"/>
      <c r="F6761" s="3"/>
      <c r="G6761" s="3"/>
      <c r="H6761" s="3"/>
      <c r="I6761" s="3"/>
      <c r="J6761" s="3"/>
    </row>
    <row r="6762" spans="4:10" x14ac:dyDescent="0.25">
      <c r="D6762"/>
      <c r="E6762" s="4"/>
      <c r="F6762" s="3"/>
      <c r="G6762" s="3"/>
      <c r="H6762" s="3"/>
      <c r="I6762" s="3"/>
      <c r="J6762" s="3"/>
    </row>
    <row r="6763" spans="4:10" x14ac:dyDescent="0.25">
      <c r="D6763"/>
      <c r="E6763" s="4"/>
      <c r="F6763" s="3"/>
      <c r="G6763" s="3"/>
      <c r="H6763" s="3"/>
      <c r="I6763" s="3"/>
      <c r="J6763" s="3"/>
    </row>
    <row r="6764" spans="4:10" x14ac:dyDescent="0.25">
      <c r="D6764"/>
      <c r="E6764" s="4"/>
      <c r="F6764" s="3"/>
      <c r="G6764" s="3"/>
      <c r="H6764" s="3"/>
      <c r="I6764" s="3"/>
      <c r="J6764" s="3"/>
    </row>
    <row r="6765" spans="4:10" x14ac:dyDescent="0.25">
      <c r="D6765"/>
      <c r="E6765" s="4"/>
      <c r="F6765" s="3"/>
      <c r="G6765" s="3"/>
      <c r="H6765" s="3"/>
      <c r="I6765" s="3"/>
      <c r="J6765" s="3"/>
    </row>
    <row r="6766" spans="4:10" x14ac:dyDescent="0.25">
      <c r="D6766"/>
      <c r="E6766" s="4"/>
      <c r="F6766" s="3"/>
      <c r="G6766" s="3"/>
      <c r="H6766" s="3"/>
      <c r="I6766" s="3"/>
      <c r="J6766" s="3"/>
    </row>
    <row r="6767" spans="4:10" x14ac:dyDescent="0.25">
      <c r="D6767"/>
      <c r="E6767" s="4"/>
      <c r="F6767" s="3"/>
      <c r="G6767" s="3"/>
      <c r="H6767" s="3"/>
      <c r="I6767" s="3"/>
      <c r="J6767" s="3"/>
    </row>
    <row r="6768" spans="4:10" x14ac:dyDescent="0.25">
      <c r="D6768"/>
      <c r="E6768" s="4"/>
      <c r="F6768" s="3"/>
      <c r="G6768" s="3"/>
      <c r="H6768" s="3"/>
      <c r="I6768" s="3"/>
      <c r="J6768" s="3"/>
    </row>
    <row r="6769" spans="4:10" x14ac:dyDescent="0.25">
      <c r="D6769"/>
      <c r="E6769" s="4"/>
      <c r="F6769" s="3"/>
      <c r="G6769" s="3"/>
      <c r="H6769" s="3"/>
      <c r="I6769" s="3"/>
      <c r="J6769" s="3"/>
    </row>
    <row r="6770" spans="4:10" x14ac:dyDescent="0.25">
      <c r="D6770"/>
      <c r="E6770" s="4"/>
      <c r="F6770" s="3"/>
      <c r="G6770" s="3"/>
      <c r="H6770" s="3"/>
      <c r="I6770" s="3"/>
      <c r="J6770" s="3"/>
    </row>
    <row r="6771" spans="4:10" x14ac:dyDescent="0.25">
      <c r="D6771"/>
      <c r="E6771" s="4"/>
      <c r="F6771" s="3"/>
      <c r="G6771" s="3"/>
      <c r="H6771" s="3"/>
      <c r="I6771" s="3"/>
      <c r="J6771" s="3"/>
    </row>
    <row r="6772" spans="4:10" x14ac:dyDescent="0.25">
      <c r="D6772"/>
      <c r="E6772" s="4"/>
      <c r="F6772" s="3"/>
      <c r="G6772" s="3"/>
      <c r="H6772" s="3"/>
      <c r="I6772" s="3"/>
      <c r="J6772" s="3"/>
    </row>
    <row r="6773" spans="4:10" x14ac:dyDescent="0.25">
      <c r="D6773"/>
      <c r="E6773" s="4"/>
      <c r="F6773" s="3"/>
      <c r="G6773" s="3"/>
      <c r="H6773" s="3"/>
      <c r="I6773" s="3"/>
      <c r="J6773" s="3"/>
    </row>
    <row r="6774" spans="4:10" x14ac:dyDescent="0.25">
      <c r="D6774"/>
      <c r="E6774" s="4"/>
      <c r="F6774" s="3"/>
      <c r="G6774" s="3"/>
      <c r="H6774" s="3"/>
      <c r="I6774" s="3"/>
      <c r="J6774" s="3"/>
    </row>
    <row r="6775" spans="4:10" x14ac:dyDescent="0.25">
      <c r="D6775"/>
      <c r="E6775" s="4"/>
      <c r="F6775" s="3"/>
      <c r="G6775" s="3"/>
      <c r="H6775" s="3"/>
      <c r="I6775" s="3"/>
      <c r="J6775" s="3"/>
    </row>
    <row r="6776" spans="4:10" x14ac:dyDescent="0.25">
      <c r="D6776"/>
      <c r="E6776" s="4"/>
      <c r="F6776" s="3"/>
      <c r="G6776" s="3"/>
      <c r="H6776" s="3"/>
      <c r="I6776" s="3"/>
      <c r="J6776" s="3"/>
    </row>
    <row r="6777" spans="4:10" x14ac:dyDescent="0.25">
      <c r="D6777"/>
      <c r="E6777" s="4"/>
      <c r="F6777" s="3"/>
      <c r="G6777" s="3"/>
      <c r="H6777" s="3"/>
      <c r="I6777" s="3"/>
      <c r="J6777" s="3"/>
    </row>
    <row r="6778" spans="4:10" x14ac:dyDescent="0.25">
      <c r="D6778"/>
      <c r="E6778" s="4"/>
      <c r="F6778" s="3"/>
      <c r="G6778" s="3"/>
      <c r="H6778" s="3"/>
      <c r="I6778" s="3"/>
      <c r="J6778" s="3"/>
    </row>
    <row r="6779" spans="4:10" x14ac:dyDescent="0.25">
      <c r="D6779"/>
      <c r="E6779" s="4"/>
      <c r="F6779" s="3"/>
      <c r="G6779" s="3"/>
      <c r="H6779" s="3"/>
      <c r="I6779" s="3"/>
      <c r="J6779" s="3"/>
    </row>
    <row r="6780" spans="4:10" x14ac:dyDescent="0.25">
      <c r="D6780"/>
      <c r="E6780" s="4"/>
      <c r="F6780" s="3"/>
      <c r="G6780" s="3"/>
      <c r="H6780" s="3"/>
      <c r="I6780" s="3"/>
      <c r="J6780" s="3"/>
    </row>
    <row r="6781" spans="4:10" x14ac:dyDescent="0.25">
      <c r="D6781"/>
      <c r="E6781" s="4"/>
      <c r="F6781" s="3"/>
      <c r="G6781" s="3"/>
      <c r="H6781" s="3"/>
      <c r="I6781" s="3"/>
      <c r="J6781" s="3"/>
    </row>
    <row r="6782" spans="4:10" x14ac:dyDescent="0.25">
      <c r="D6782"/>
      <c r="E6782" s="4"/>
      <c r="F6782" s="3"/>
      <c r="G6782" s="3"/>
      <c r="H6782" s="3"/>
      <c r="I6782" s="3"/>
      <c r="J6782" s="3"/>
    </row>
    <row r="6783" spans="4:10" x14ac:dyDescent="0.25">
      <c r="D6783"/>
      <c r="E6783" s="4"/>
      <c r="F6783" s="3"/>
      <c r="G6783" s="3"/>
      <c r="H6783" s="3"/>
      <c r="I6783" s="3"/>
      <c r="J6783" s="3"/>
    </row>
    <row r="6784" spans="4:10" x14ac:dyDescent="0.25">
      <c r="D6784"/>
      <c r="E6784" s="4"/>
      <c r="F6784" s="3"/>
      <c r="G6784" s="3"/>
      <c r="H6784" s="3"/>
      <c r="I6784" s="3"/>
      <c r="J6784" s="3"/>
    </row>
    <row r="6785" spans="4:10" x14ac:dyDescent="0.25">
      <c r="D6785"/>
      <c r="E6785" s="4"/>
      <c r="F6785" s="3"/>
      <c r="G6785" s="3"/>
      <c r="H6785" s="3"/>
      <c r="I6785" s="3"/>
      <c r="J6785" s="3"/>
    </row>
    <row r="6786" spans="4:10" x14ac:dyDescent="0.25">
      <c r="D6786"/>
      <c r="E6786" s="4"/>
      <c r="F6786" s="3"/>
      <c r="G6786" s="3"/>
      <c r="H6786" s="3"/>
      <c r="I6786" s="3"/>
      <c r="J6786" s="3"/>
    </row>
    <row r="6787" spans="4:10" x14ac:dyDescent="0.25">
      <c r="D6787"/>
      <c r="E6787" s="4"/>
      <c r="F6787" s="3"/>
      <c r="G6787" s="3"/>
      <c r="H6787" s="3"/>
      <c r="I6787" s="3"/>
      <c r="J6787" s="3"/>
    </row>
    <row r="6788" spans="4:10" x14ac:dyDescent="0.25">
      <c r="D6788"/>
      <c r="E6788" s="4"/>
      <c r="F6788" s="3"/>
      <c r="G6788" s="3"/>
      <c r="H6788" s="3"/>
      <c r="I6788" s="3"/>
      <c r="J6788" s="3"/>
    </row>
    <row r="6789" spans="4:10" x14ac:dyDescent="0.25">
      <c r="D6789"/>
      <c r="E6789" s="4"/>
      <c r="F6789" s="3"/>
      <c r="G6789" s="3"/>
      <c r="H6789" s="3"/>
      <c r="I6789" s="3"/>
      <c r="J6789" s="3"/>
    </row>
    <row r="6790" spans="4:10" x14ac:dyDescent="0.25">
      <c r="D6790"/>
      <c r="E6790" s="4"/>
      <c r="F6790" s="3"/>
      <c r="G6790" s="3"/>
      <c r="H6790" s="3"/>
      <c r="I6790" s="3"/>
      <c r="J6790" s="3"/>
    </row>
    <row r="6791" spans="4:10" x14ac:dyDescent="0.25">
      <c r="D6791"/>
      <c r="E6791" s="4"/>
      <c r="F6791" s="3"/>
      <c r="G6791" s="3"/>
      <c r="H6791" s="3"/>
      <c r="I6791" s="3"/>
      <c r="J6791" s="3"/>
    </row>
    <row r="6792" spans="4:10" x14ac:dyDescent="0.25">
      <c r="D6792"/>
      <c r="E6792" s="4"/>
      <c r="F6792" s="3"/>
      <c r="G6792" s="3"/>
      <c r="H6792" s="3"/>
      <c r="I6792" s="3"/>
      <c r="J6792" s="3"/>
    </row>
    <row r="6793" spans="4:10" x14ac:dyDescent="0.25">
      <c r="D6793"/>
      <c r="E6793" s="4"/>
      <c r="F6793" s="3"/>
      <c r="G6793" s="3"/>
      <c r="H6793" s="3"/>
      <c r="I6793" s="3"/>
      <c r="J6793" s="3"/>
    </row>
    <row r="6794" spans="4:10" x14ac:dyDescent="0.25">
      <c r="D6794"/>
      <c r="E6794" s="4"/>
      <c r="F6794" s="3"/>
      <c r="G6794" s="3"/>
      <c r="H6794" s="3"/>
      <c r="I6794" s="3"/>
      <c r="J6794" s="3"/>
    </row>
    <row r="6795" spans="4:10" x14ac:dyDescent="0.25">
      <c r="D6795"/>
      <c r="E6795" s="4"/>
      <c r="F6795" s="3"/>
      <c r="G6795" s="3"/>
      <c r="H6795" s="3"/>
      <c r="I6795" s="3"/>
      <c r="J6795" s="3"/>
    </row>
    <row r="6796" spans="4:10" x14ac:dyDescent="0.25">
      <c r="D6796"/>
      <c r="E6796" s="4"/>
      <c r="F6796" s="3"/>
      <c r="G6796" s="3"/>
      <c r="H6796" s="3"/>
      <c r="I6796" s="3"/>
      <c r="J6796" s="3"/>
    </row>
    <row r="6797" spans="4:10" x14ac:dyDescent="0.25">
      <c r="D6797"/>
      <c r="E6797" s="4"/>
      <c r="F6797" s="3"/>
      <c r="G6797" s="3"/>
      <c r="H6797" s="3"/>
      <c r="I6797" s="3"/>
      <c r="J6797" s="3"/>
    </row>
    <row r="6798" spans="4:10" x14ac:dyDescent="0.25">
      <c r="D6798"/>
      <c r="E6798" s="4"/>
      <c r="F6798" s="3"/>
      <c r="G6798" s="3"/>
      <c r="H6798" s="3"/>
      <c r="I6798" s="3"/>
      <c r="J6798" s="3"/>
    </row>
    <row r="6799" spans="4:10" x14ac:dyDescent="0.25">
      <c r="D6799"/>
      <c r="E6799" s="4"/>
      <c r="F6799" s="3"/>
      <c r="G6799" s="3"/>
      <c r="H6799" s="3"/>
      <c r="I6799" s="3"/>
      <c r="J6799" s="3"/>
    </row>
    <row r="6800" spans="4:10" x14ac:dyDescent="0.25">
      <c r="D6800"/>
      <c r="E6800" s="4"/>
      <c r="F6800" s="3"/>
      <c r="G6800" s="3"/>
      <c r="H6800" s="3"/>
      <c r="I6800" s="3"/>
      <c r="J6800" s="3"/>
    </row>
    <row r="6801" spans="4:10" x14ac:dyDescent="0.25">
      <c r="D6801"/>
      <c r="E6801" s="4"/>
      <c r="F6801" s="3"/>
      <c r="G6801" s="3"/>
      <c r="H6801" s="3"/>
      <c r="I6801" s="3"/>
      <c r="J6801" s="3"/>
    </row>
    <row r="6802" spans="4:10" x14ac:dyDescent="0.25">
      <c r="D6802"/>
      <c r="E6802" s="4"/>
      <c r="F6802" s="3"/>
      <c r="G6802" s="3"/>
      <c r="H6802" s="3"/>
      <c r="I6802" s="3"/>
      <c r="J6802" s="3"/>
    </row>
    <row r="6803" spans="4:10" x14ac:dyDescent="0.25">
      <c r="D6803"/>
      <c r="E6803" s="4"/>
      <c r="F6803" s="3"/>
      <c r="G6803" s="3"/>
      <c r="H6803" s="3"/>
      <c r="I6803" s="3"/>
      <c r="J6803" s="3"/>
    </row>
    <row r="6804" spans="4:10" x14ac:dyDescent="0.25">
      <c r="D6804"/>
      <c r="E6804" s="4"/>
      <c r="F6804" s="3"/>
      <c r="G6804" s="3"/>
      <c r="H6804" s="3"/>
      <c r="I6804" s="3"/>
      <c r="J6804" s="3"/>
    </row>
    <row r="6805" spans="4:10" x14ac:dyDescent="0.25">
      <c r="D6805"/>
      <c r="E6805" s="4"/>
      <c r="F6805" s="3"/>
      <c r="G6805" s="3"/>
      <c r="H6805" s="3"/>
      <c r="I6805" s="3"/>
      <c r="J6805" s="3"/>
    </row>
    <row r="6806" spans="4:10" x14ac:dyDescent="0.25">
      <c r="D6806"/>
      <c r="E6806" s="4"/>
      <c r="F6806" s="3"/>
      <c r="G6806" s="3"/>
      <c r="H6806" s="3"/>
      <c r="I6806" s="3"/>
      <c r="J6806" s="3"/>
    </row>
    <row r="6807" spans="4:10" x14ac:dyDescent="0.25">
      <c r="D6807"/>
      <c r="E6807" s="4"/>
      <c r="F6807" s="3"/>
      <c r="G6807" s="3"/>
      <c r="H6807" s="3"/>
      <c r="I6807" s="3"/>
      <c r="J6807" s="3"/>
    </row>
    <row r="6808" spans="4:10" x14ac:dyDescent="0.25">
      <c r="D6808"/>
      <c r="E6808" s="4"/>
      <c r="F6808" s="3"/>
      <c r="G6808" s="3"/>
      <c r="H6808" s="3"/>
      <c r="I6808" s="3"/>
      <c r="J6808" s="3"/>
    </row>
    <row r="6809" spans="4:10" x14ac:dyDescent="0.25">
      <c r="D6809"/>
      <c r="E6809" s="4"/>
      <c r="F6809" s="3"/>
      <c r="G6809" s="3"/>
      <c r="H6809" s="3"/>
      <c r="I6809" s="3"/>
      <c r="J6809" s="3"/>
    </row>
    <row r="6810" spans="4:10" x14ac:dyDescent="0.25">
      <c r="D6810"/>
      <c r="E6810" s="4"/>
      <c r="F6810" s="3"/>
      <c r="G6810" s="3"/>
      <c r="H6810" s="3"/>
      <c r="I6810" s="3"/>
      <c r="J6810" s="3"/>
    </row>
    <row r="6811" spans="4:10" x14ac:dyDescent="0.25">
      <c r="D6811"/>
      <c r="E6811" s="4"/>
      <c r="F6811" s="3"/>
      <c r="G6811" s="3"/>
      <c r="H6811" s="3"/>
      <c r="I6811" s="3"/>
      <c r="J6811" s="3"/>
    </row>
    <row r="6812" spans="4:10" x14ac:dyDescent="0.25">
      <c r="D6812"/>
      <c r="E6812" s="4"/>
      <c r="F6812" s="3"/>
      <c r="G6812" s="3"/>
      <c r="H6812" s="3"/>
      <c r="I6812" s="3"/>
      <c r="J6812" s="3"/>
    </row>
    <row r="6813" spans="4:10" x14ac:dyDescent="0.25">
      <c r="D6813"/>
      <c r="E6813" s="4"/>
      <c r="F6813" s="3"/>
      <c r="G6813" s="3"/>
      <c r="H6813" s="3"/>
      <c r="I6813" s="3"/>
      <c r="J6813" s="3"/>
    </row>
    <row r="6814" spans="4:10" x14ac:dyDescent="0.25">
      <c r="D6814"/>
      <c r="E6814" s="4"/>
      <c r="F6814" s="3"/>
      <c r="G6814" s="3"/>
      <c r="H6814" s="3"/>
      <c r="I6814" s="3"/>
      <c r="J6814" s="3"/>
    </row>
    <row r="6815" spans="4:10" x14ac:dyDescent="0.25">
      <c r="D6815"/>
      <c r="E6815" s="4"/>
      <c r="F6815" s="3"/>
      <c r="G6815" s="3"/>
      <c r="H6815" s="3"/>
      <c r="I6815" s="3"/>
      <c r="J6815" s="3"/>
    </row>
    <row r="6816" spans="4:10" x14ac:dyDescent="0.25">
      <c r="D6816"/>
      <c r="E6816" s="4"/>
      <c r="F6816" s="3"/>
      <c r="G6816" s="3"/>
      <c r="H6816" s="3"/>
      <c r="I6816" s="3"/>
      <c r="J6816" s="3"/>
    </row>
    <row r="6817" spans="4:10" x14ac:dyDescent="0.25">
      <c r="D6817"/>
      <c r="E6817" s="4"/>
      <c r="F6817" s="3"/>
      <c r="G6817" s="3"/>
      <c r="H6817" s="3"/>
      <c r="I6817" s="3"/>
      <c r="J6817" s="3"/>
    </row>
    <row r="6818" spans="4:10" x14ac:dyDescent="0.25">
      <c r="D6818"/>
      <c r="E6818" s="4"/>
      <c r="F6818" s="3"/>
      <c r="G6818" s="3"/>
      <c r="H6818" s="3"/>
      <c r="I6818" s="3"/>
      <c r="J6818" s="3"/>
    </row>
    <row r="6819" spans="4:10" x14ac:dyDescent="0.25">
      <c r="D6819"/>
      <c r="E6819" s="4"/>
      <c r="F6819" s="3"/>
      <c r="G6819" s="3"/>
      <c r="H6819" s="3"/>
      <c r="I6819" s="3"/>
      <c r="J6819" s="3"/>
    </row>
    <row r="6820" spans="4:10" x14ac:dyDescent="0.25">
      <c r="D6820"/>
      <c r="E6820" s="4"/>
      <c r="F6820" s="3"/>
      <c r="G6820" s="3"/>
      <c r="H6820" s="3"/>
      <c r="I6820" s="3"/>
      <c r="J6820" s="3"/>
    </row>
    <row r="6821" spans="4:10" x14ac:dyDescent="0.25">
      <c r="D6821"/>
      <c r="E6821" s="4"/>
      <c r="F6821" s="3"/>
      <c r="G6821" s="3"/>
      <c r="H6821" s="3"/>
      <c r="I6821" s="3"/>
      <c r="J6821" s="3"/>
    </row>
    <row r="6822" spans="4:10" x14ac:dyDescent="0.25">
      <c r="D6822"/>
      <c r="E6822" s="4"/>
      <c r="F6822" s="3"/>
      <c r="G6822" s="3"/>
      <c r="H6822" s="3"/>
      <c r="I6822" s="3"/>
      <c r="J6822" s="3"/>
    </row>
    <row r="6823" spans="4:10" x14ac:dyDescent="0.25">
      <c r="D6823"/>
      <c r="E6823" s="4"/>
      <c r="F6823" s="3"/>
      <c r="G6823" s="3"/>
      <c r="H6823" s="3"/>
      <c r="I6823" s="3"/>
      <c r="J6823" s="3"/>
    </row>
    <row r="6824" spans="4:10" x14ac:dyDescent="0.25">
      <c r="D6824"/>
      <c r="E6824" s="4"/>
      <c r="F6824" s="3"/>
      <c r="G6824" s="3"/>
      <c r="H6824" s="3"/>
      <c r="I6824" s="3"/>
      <c r="J6824" s="3"/>
    </row>
    <row r="6825" spans="4:10" x14ac:dyDescent="0.25">
      <c r="D6825"/>
      <c r="E6825" s="4"/>
      <c r="F6825" s="3"/>
      <c r="G6825" s="3"/>
      <c r="H6825" s="3"/>
      <c r="I6825" s="3"/>
      <c r="J6825" s="3"/>
    </row>
    <row r="6826" spans="4:10" x14ac:dyDescent="0.25">
      <c r="D6826"/>
      <c r="E6826" s="4"/>
      <c r="F6826" s="3"/>
      <c r="G6826" s="3"/>
      <c r="H6826" s="3"/>
      <c r="I6826" s="3"/>
      <c r="J6826" s="3"/>
    </row>
    <row r="6827" spans="4:10" x14ac:dyDescent="0.25">
      <c r="D6827"/>
      <c r="E6827" s="4"/>
      <c r="F6827" s="3"/>
      <c r="G6827" s="3"/>
      <c r="H6827" s="3"/>
      <c r="I6827" s="3"/>
      <c r="J6827" s="3"/>
    </row>
    <row r="6828" spans="4:10" x14ac:dyDescent="0.25">
      <c r="D6828"/>
      <c r="E6828" s="4"/>
      <c r="F6828" s="3"/>
      <c r="G6828" s="3"/>
      <c r="H6828" s="3"/>
      <c r="I6828" s="3"/>
      <c r="J6828" s="3"/>
    </row>
    <row r="6829" spans="4:10" x14ac:dyDescent="0.25">
      <c r="D6829"/>
      <c r="E6829" s="4"/>
      <c r="F6829" s="3"/>
      <c r="G6829" s="3"/>
      <c r="H6829" s="3"/>
      <c r="I6829" s="3"/>
      <c r="J6829" s="3"/>
    </row>
    <row r="6830" spans="4:10" x14ac:dyDescent="0.25">
      <c r="D6830"/>
      <c r="E6830" s="4"/>
      <c r="F6830" s="3"/>
      <c r="G6830" s="3"/>
      <c r="H6830" s="3"/>
      <c r="I6830" s="3"/>
      <c r="J6830" s="3"/>
    </row>
    <row r="6831" spans="4:10" x14ac:dyDescent="0.25">
      <c r="D6831"/>
      <c r="E6831" s="4"/>
      <c r="F6831" s="3"/>
      <c r="G6831" s="3"/>
      <c r="H6831" s="3"/>
      <c r="I6831" s="3"/>
      <c r="J6831" s="3"/>
    </row>
    <row r="6832" spans="4:10" x14ac:dyDescent="0.25">
      <c r="D6832"/>
      <c r="E6832" s="4"/>
      <c r="F6832" s="3"/>
      <c r="G6832" s="3"/>
      <c r="H6832" s="3"/>
      <c r="I6832" s="3"/>
      <c r="J6832" s="3"/>
    </row>
    <row r="6833" spans="4:10" x14ac:dyDescent="0.25">
      <c r="D6833"/>
      <c r="E6833" s="4"/>
      <c r="F6833" s="3"/>
      <c r="G6833" s="3"/>
      <c r="H6833" s="3"/>
      <c r="I6833" s="3"/>
      <c r="J6833" s="3"/>
    </row>
    <row r="6834" spans="4:10" x14ac:dyDescent="0.25">
      <c r="D6834"/>
      <c r="E6834" s="4"/>
      <c r="F6834" s="3"/>
      <c r="G6834" s="3"/>
      <c r="H6834" s="3"/>
      <c r="I6834" s="3"/>
      <c r="J6834" s="3"/>
    </row>
    <row r="6835" spans="4:10" x14ac:dyDescent="0.25">
      <c r="D6835"/>
      <c r="E6835" s="4"/>
      <c r="F6835" s="3"/>
      <c r="G6835" s="3"/>
      <c r="H6835" s="3"/>
      <c r="I6835" s="3"/>
      <c r="J6835" s="3"/>
    </row>
    <row r="6836" spans="4:10" x14ac:dyDescent="0.25">
      <c r="D6836"/>
      <c r="E6836" s="4"/>
      <c r="F6836" s="3"/>
      <c r="G6836" s="3"/>
      <c r="H6836" s="3"/>
      <c r="I6836" s="3"/>
      <c r="J6836" s="3"/>
    </row>
    <row r="6837" spans="4:10" x14ac:dyDescent="0.25">
      <c r="D6837"/>
      <c r="E6837" s="4"/>
      <c r="F6837" s="3"/>
      <c r="G6837" s="3"/>
      <c r="H6837" s="3"/>
      <c r="I6837" s="3"/>
      <c r="J6837" s="3"/>
    </row>
    <row r="6838" spans="4:10" x14ac:dyDescent="0.25">
      <c r="D6838"/>
      <c r="E6838" s="4"/>
      <c r="F6838" s="3"/>
      <c r="G6838" s="3"/>
      <c r="H6838" s="3"/>
      <c r="I6838" s="3"/>
      <c r="J6838" s="3"/>
    </row>
    <row r="6839" spans="4:10" x14ac:dyDescent="0.25">
      <c r="D6839"/>
      <c r="E6839" s="4"/>
      <c r="F6839" s="3"/>
      <c r="G6839" s="3"/>
      <c r="H6839" s="3"/>
      <c r="I6839" s="3"/>
      <c r="J6839" s="3"/>
    </row>
    <row r="6840" spans="4:10" x14ac:dyDescent="0.25">
      <c r="D6840"/>
      <c r="E6840" s="4"/>
      <c r="F6840" s="3"/>
      <c r="G6840" s="3"/>
      <c r="H6840" s="3"/>
      <c r="I6840" s="3"/>
      <c r="J6840" s="3"/>
    </row>
    <row r="6841" spans="4:10" x14ac:dyDescent="0.25">
      <c r="D6841"/>
      <c r="E6841" s="4"/>
      <c r="F6841" s="3"/>
      <c r="G6841" s="3"/>
      <c r="H6841" s="3"/>
      <c r="I6841" s="3"/>
      <c r="J6841" s="3"/>
    </row>
    <row r="6842" spans="4:10" x14ac:dyDescent="0.25">
      <c r="D6842"/>
      <c r="E6842" s="4"/>
      <c r="F6842" s="3"/>
      <c r="G6842" s="3"/>
      <c r="H6842" s="3"/>
      <c r="I6842" s="3"/>
      <c r="J6842" s="3"/>
    </row>
    <row r="6843" spans="4:10" x14ac:dyDescent="0.25">
      <c r="D6843"/>
      <c r="E6843" s="4"/>
      <c r="F6843" s="3"/>
      <c r="G6843" s="3"/>
      <c r="H6843" s="3"/>
      <c r="I6843" s="3"/>
      <c r="J6843" s="3"/>
    </row>
    <row r="6844" spans="4:10" x14ac:dyDescent="0.25">
      <c r="D6844"/>
      <c r="E6844" s="4"/>
      <c r="F6844" s="3"/>
      <c r="G6844" s="3"/>
      <c r="H6844" s="3"/>
      <c r="I6844" s="3"/>
      <c r="J6844" s="3"/>
    </row>
    <row r="6845" spans="4:10" x14ac:dyDescent="0.25">
      <c r="D6845"/>
      <c r="E6845" s="4"/>
      <c r="F6845" s="3"/>
      <c r="G6845" s="3"/>
      <c r="H6845" s="3"/>
      <c r="I6845" s="3"/>
      <c r="J6845" s="3"/>
    </row>
    <row r="6846" spans="4:10" x14ac:dyDescent="0.25">
      <c r="D6846"/>
      <c r="E6846" s="4"/>
      <c r="F6846" s="3"/>
      <c r="G6846" s="3"/>
      <c r="H6846" s="3"/>
      <c r="I6846" s="3"/>
      <c r="J6846" s="3"/>
    </row>
    <row r="6847" spans="4:10" x14ac:dyDescent="0.25">
      <c r="D6847"/>
      <c r="E6847" s="4"/>
      <c r="F6847" s="3"/>
      <c r="G6847" s="3"/>
      <c r="H6847" s="3"/>
      <c r="I6847" s="3"/>
      <c r="J6847" s="3"/>
    </row>
    <row r="6848" spans="4:10" x14ac:dyDescent="0.25">
      <c r="D6848"/>
      <c r="E6848" s="4"/>
      <c r="F6848" s="3"/>
      <c r="G6848" s="3"/>
      <c r="H6848" s="3"/>
      <c r="I6848" s="3"/>
      <c r="J6848" s="3"/>
    </row>
    <row r="6849" spans="4:10" x14ac:dyDescent="0.25">
      <c r="D6849"/>
      <c r="E6849" s="4"/>
      <c r="F6849" s="3"/>
      <c r="G6849" s="3"/>
      <c r="H6849" s="3"/>
      <c r="I6849" s="3"/>
      <c r="J6849" s="3"/>
    </row>
    <row r="6850" spans="4:10" x14ac:dyDescent="0.25">
      <c r="D6850"/>
      <c r="E6850" s="4"/>
      <c r="F6850" s="3"/>
      <c r="G6850" s="3"/>
      <c r="H6850" s="3"/>
      <c r="I6850" s="3"/>
      <c r="J6850" s="3"/>
    </row>
    <row r="6851" spans="4:10" x14ac:dyDescent="0.25">
      <c r="D6851"/>
      <c r="E6851" s="4"/>
      <c r="F6851" s="3"/>
      <c r="G6851" s="3"/>
      <c r="H6851" s="3"/>
      <c r="I6851" s="3"/>
      <c r="J6851" s="3"/>
    </row>
    <row r="6852" spans="4:10" x14ac:dyDescent="0.25">
      <c r="D6852"/>
      <c r="E6852" s="4"/>
      <c r="F6852" s="3"/>
      <c r="G6852" s="3"/>
      <c r="H6852" s="3"/>
      <c r="I6852" s="3"/>
      <c r="J6852" s="3"/>
    </row>
    <row r="6853" spans="4:10" x14ac:dyDescent="0.25">
      <c r="D6853"/>
      <c r="E6853" s="4"/>
      <c r="F6853" s="3"/>
      <c r="G6853" s="3"/>
      <c r="H6853" s="3"/>
      <c r="I6853" s="3"/>
      <c r="J6853" s="3"/>
    </row>
    <row r="6854" spans="4:10" x14ac:dyDescent="0.25">
      <c r="D6854"/>
      <c r="E6854" s="4"/>
      <c r="F6854" s="3"/>
      <c r="G6854" s="3"/>
      <c r="H6854" s="3"/>
      <c r="I6854" s="3"/>
      <c r="J6854" s="3"/>
    </row>
    <row r="6855" spans="4:10" x14ac:dyDescent="0.25">
      <c r="D6855"/>
      <c r="E6855" s="4"/>
      <c r="F6855" s="3"/>
      <c r="G6855" s="3"/>
      <c r="H6855" s="3"/>
      <c r="I6855" s="3"/>
      <c r="J6855" s="3"/>
    </row>
    <row r="6856" spans="4:10" x14ac:dyDescent="0.25">
      <c r="D6856"/>
      <c r="E6856" s="4"/>
      <c r="F6856" s="3"/>
      <c r="G6856" s="3"/>
      <c r="H6856" s="3"/>
      <c r="I6856" s="3"/>
      <c r="J6856" s="3"/>
    </row>
    <row r="6857" spans="4:10" x14ac:dyDescent="0.25">
      <c r="D6857"/>
      <c r="E6857" s="4"/>
      <c r="F6857" s="3"/>
      <c r="G6857" s="3"/>
      <c r="H6857" s="3"/>
      <c r="I6857" s="3"/>
      <c r="J6857" s="3"/>
    </row>
    <row r="6858" spans="4:10" x14ac:dyDescent="0.25">
      <c r="D6858"/>
      <c r="E6858" s="4"/>
      <c r="F6858" s="3"/>
      <c r="G6858" s="3"/>
      <c r="H6858" s="3"/>
      <c r="I6858" s="3"/>
      <c r="J6858" s="3"/>
    </row>
    <row r="6859" spans="4:10" x14ac:dyDescent="0.25">
      <c r="D6859"/>
      <c r="E6859" s="4"/>
      <c r="F6859" s="3"/>
      <c r="G6859" s="3"/>
      <c r="H6859" s="3"/>
      <c r="I6859" s="3"/>
      <c r="J6859" s="3"/>
    </row>
    <row r="6860" spans="4:10" x14ac:dyDescent="0.25">
      <c r="D6860"/>
      <c r="E6860" s="4"/>
      <c r="F6860" s="3"/>
      <c r="G6860" s="3"/>
      <c r="H6860" s="3"/>
      <c r="I6860" s="3"/>
      <c r="J6860" s="3"/>
    </row>
    <row r="6861" spans="4:10" x14ac:dyDescent="0.25">
      <c r="D6861"/>
      <c r="E6861" s="4"/>
      <c r="F6861" s="3"/>
      <c r="G6861" s="3"/>
      <c r="H6861" s="3"/>
      <c r="I6861" s="3"/>
      <c r="J6861" s="3"/>
    </row>
    <row r="6862" spans="4:10" x14ac:dyDescent="0.25">
      <c r="D6862"/>
      <c r="E6862" s="4"/>
      <c r="F6862" s="3"/>
      <c r="G6862" s="3"/>
      <c r="H6862" s="3"/>
      <c r="I6862" s="3"/>
      <c r="J6862" s="3"/>
    </row>
    <row r="6863" spans="4:10" x14ac:dyDescent="0.25">
      <c r="D6863"/>
      <c r="E6863" s="4"/>
      <c r="F6863" s="3"/>
      <c r="G6863" s="3"/>
      <c r="H6863" s="3"/>
      <c r="I6863" s="3"/>
      <c r="J6863" s="3"/>
    </row>
    <row r="6864" spans="4:10" x14ac:dyDescent="0.25">
      <c r="D6864"/>
      <c r="E6864" s="4"/>
      <c r="F6864" s="3"/>
      <c r="G6864" s="3"/>
      <c r="H6864" s="3"/>
      <c r="I6864" s="3"/>
      <c r="J6864" s="3"/>
    </row>
    <row r="6865" spans="4:10" x14ac:dyDescent="0.25">
      <c r="D6865"/>
      <c r="E6865" s="4"/>
      <c r="F6865" s="3"/>
      <c r="G6865" s="3"/>
      <c r="H6865" s="3"/>
      <c r="I6865" s="3"/>
      <c r="J6865" s="3"/>
    </row>
    <row r="6866" spans="4:10" x14ac:dyDescent="0.25">
      <c r="D6866"/>
      <c r="E6866" s="4"/>
      <c r="F6866" s="3"/>
      <c r="G6866" s="3"/>
      <c r="H6866" s="3"/>
      <c r="I6866" s="3"/>
      <c r="J6866" s="3"/>
    </row>
    <row r="6867" spans="4:10" x14ac:dyDescent="0.25">
      <c r="D6867"/>
      <c r="E6867" s="4"/>
      <c r="F6867" s="3"/>
      <c r="G6867" s="3"/>
      <c r="H6867" s="3"/>
      <c r="I6867" s="3"/>
      <c r="J6867" s="3"/>
    </row>
    <row r="6868" spans="4:10" x14ac:dyDescent="0.25">
      <c r="D6868"/>
      <c r="E6868" s="4"/>
      <c r="F6868" s="3"/>
      <c r="G6868" s="3"/>
      <c r="H6868" s="3"/>
      <c r="I6868" s="3"/>
      <c r="J6868" s="3"/>
    </row>
    <row r="6869" spans="4:10" x14ac:dyDescent="0.25">
      <c r="D6869"/>
      <c r="E6869" s="4"/>
      <c r="F6869" s="3"/>
      <c r="G6869" s="3"/>
      <c r="H6869" s="3"/>
      <c r="I6869" s="3"/>
      <c r="J6869" s="3"/>
    </row>
    <row r="6870" spans="4:10" x14ac:dyDescent="0.25">
      <c r="D6870"/>
      <c r="E6870" s="4"/>
      <c r="F6870" s="3"/>
      <c r="G6870" s="3"/>
      <c r="H6870" s="3"/>
      <c r="I6870" s="3"/>
      <c r="J6870" s="3"/>
    </row>
    <row r="6871" spans="4:10" x14ac:dyDescent="0.25">
      <c r="D6871"/>
      <c r="E6871" s="4"/>
      <c r="F6871" s="3"/>
      <c r="G6871" s="3"/>
      <c r="H6871" s="3"/>
      <c r="I6871" s="3"/>
      <c r="J6871" s="3"/>
    </row>
    <row r="6872" spans="4:10" x14ac:dyDescent="0.25">
      <c r="D6872"/>
      <c r="E6872" s="4"/>
      <c r="F6872" s="3"/>
      <c r="G6872" s="3"/>
      <c r="H6872" s="3"/>
      <c r="I6872" s="3"/>
      <c r="J6872" s="3"/>
    </row>
    <row r="6873" spans="4:10" x14ac:dyDescent="0.25">
      <c r="D6873"/>
      <c r="E6873" s="4"/>
      <c r="F6873" s="3"/>
      <c r="G6873" s="3"/>
      <c r="H6873" s="3"/>
      <c r="I6873" s="3"/>
      <c r="J6873" s="3"/>
    </row>
    <row r="6874" spans="4:10" x14ac:dyDescent="0.25">
      <c r="D6874"/>
      <c r="E6874" s="4"/>
      <c r="F6874" s="3"/>
      <c r="G6874" s="3"/>
      <c r="H6874" s="3"/>
      <c r="I6874" s="3"/>
      <c r="J6874" s="3"/>
    </row>
    <row r="6875" spans="4:10" x14ac:dyDescent="0.25">
      <c r="D6875"/>
      <c r="E6875" s="4"/>
      <c r="F6875" s="3"/>
      <c r="G6875" s="3"/>
      <c r="H6875" s="3"/>
      <c r="I6875" s="3"/>
      <c r="J6875" s="3"/>
    </row>
    <row r="6876" spans="4:10" x14ac:dyDescent="0.25">
      <c r="D6876"/>
      <c r="E6876" s="4"/>
      <c r="F6876" s="3"/>
      <c r="G6876" s="3"/>
      <c r="H6876" s="3"/>
      <c r="I6876" s="3"/>
      <c r="J6876" s="3"/>
    </row>
    <row r="6877" spans="4:10" x14ac:dyDescent="0.25">
      <c r="D6877"/>
      <c r="E6877" s="4"/>
      <c r="F6877" s="3"/>
      <c r="G6877" s="3"/>
      <c r="H6877" s="3"/>
      <c r="I6877" s="3"/>
      <c r="J6877" s="3"/>
    </row>
    <row r="6878" spans="4:10" x14ac:dyDescent="0.25">
      <c r="D6878"/>
      <c r="E6878" s="4"/>
      <c r="F6878" s="3"/>
      <c r="G6878" s="3"/>
      <c r="H6878" s="3"/>
      <c r="I6878" s="3"/>
      <c r="J6878" s="3"/>
    </row>
    <row r="6879" spans="4:10" x14ac:dyDescent="0.25">
      <c r="D6879"/>
      <c r="E6879" s="4"/>
      <c r="F6879" s="3"/>
      <c r="G6879" s="3"/>
      <c r="H6879" s="3"/>
      <c r="I6879" s="3"/>
      <c r="J6879" s="3"/>
    </row>
    <row r="6880" spans="4:10" x14ac:dyDescent="0.25">
      <c r="D6880"/>
      <c r="E6880" s="4"/>
      <c r="F6880" s="3"/>
      <c r="G6880" s="3"/>
      <c r="H6880" s="3"/>
      <c r="I6880" s="3"/>
      <c r="J6880" s="3"/>
    </row>
    <row r="6881" spans="4:10" x14ac:dyDescent="0.25">
      <c r="D6881"/>
      <c r="E6881" s="4"/>
      <c r="F6881" s="3"/>
      <c r="G6881" s="3"/>
      <c r="H6881" s="3"/>
      <c r="I6881" s="3"/>
      <c r="J6881" s="3"/>
    </row>
    <row r="6882" spans="4:10" x14ac:dyDescent="0.25">
      <c r="D6882"/>
      <c r="E6882" s="4"/>
      <c r="F6882" s="3"/>
      <c r="G6882" s="3"/>
      <c r="H6882" s="3"/>
      <c r="I6882" s="3"/>
      <c r="J6882" s="3"/>
    </row>
    <row r="6883" spans="4:10" x14ac:dyDescent="0.25">
      <c r="D6883"/>
      <c r="E6883" s="4"/>
      <c r="F6883" s="3"/>
      <c r="G6883" s="3"/>
      <c r="H6883" s="3"/>
      <c r="I6883" s="3"/>
      <c r="J6883" s="3"/>
    </row>
    <row r="6884" spans="4:10" x14ac:dyDescent="0.25">
      <c r="D6884"/>
      <c r="E6884" s="4"/>
      <c r="F6884" s="3"/>
      <c r="G6884" s="3"/>
      <c r="H6884" s="3"/>
      <c r="I6884" s="3"/>
      <c r="J6884" s="3"/>
    </row>
    <row r="6885" spans="4:10" x14ac:dyDescent="0.25">
      <c r="D6885"/>
      <c r="E6885" s="4"/>
      <c r="F6885" s="3"/>
      <c r="G6885" s="3"/>
      <c r="H6885" s="3"/>
      <c r="I6885" s="3"/>
      <c r="J6885" s="3"/>
    </row>
    <row r="6886" spans="4:10" x14ac:dyDescent="0.25">
      <c r="D6886"/>
      <c r="E6886" s="4"/>
      <c r="F6886" s="3"/>
      <c r="G6886" s="3"/>
      <c r="H6886" s="3"/>
      <c r="I6886" s="3"/>
      <c r="J6886" s="3"/>
    </row>
    <row r="6887" spans="4:10" x14ac:dyDescent="0.25">
      <c r="D6887"/>
      <c r="E6887" s="4"/>
      <c r="F6887" s="3"/>
      <c r="G6887" s="3"/>
      <c r="H6887" s="3"/>
      <c r="I6887" s="3"/>
      <c r="J6887" s="3"/>
    </row>
    <row r="6888" spans="4:10" x14ac:dyDescent="0.25">
      <c r="D6888"/>
      <c r="E6888" s="4"/>
      <c r="F6888" s="3"/>
      <c r="G6888" s="3"/>
      <c r="H6888" s="3"/>
      <c r="I6888" s="3"/>
      <c r="J6888" s="3"/>
    </row>
    <row r="6889" spans="4:10" x14ac:dyDescent="0.25">
      <c r="D6889"/>
      <c r="E6889" s="4"/>
      <c r="F6889" s="3"/>
      <c r="G6889" s="3"/>
      <c r="H6889" s="3"/>
      <c r="I6889" s="3"/>
      <c r="J6889" s="3"/>
    </row>
    <row r="6890" spans="4:10" x14ac:dyDescent="0.25">
      <c r="D6890"/>
      <c r="E6890" s="4"/>
      <c r="F6890" s="3"/>
      <c r="G6890" s="3"/>
      <c r="H6890" s="3"/>
      <c r="I6890" s="3"/>
      <c r="J6890" s="3"/>
    </row>
    <row r="6891" spans="4:10" x14ac:dyDescent="0.25">
      <c r="D6891"/>
      <c r="E6891" s="4"/>
      <c r="F6891" s="3"/>
      <c r="G6891" s="3"/>
      <c r="H6891" s="3"/>
      <c r="I6891" s="3"/>
      <c r="J6891" s="3"/>
    </row>
    <row r="6892" spans="4:10" x14ac:dyDescent="0.25">
      <c r="D6892"/>
      <c r="E6892" s="4"/>
      <c r="F6892" s="3"/>
      <c r="G6892" s="3"/>
      <c r="H6892" s="3"/>
      <c r="I6892" s="3"/>
      <c r="J6892" s="3"/>
    </row>
    <row r="6893" spans="4:10" x14ac:dyDescent="0.25">
      <c r="D6893"/>
      <c r="E6893" s="4"/>
      <c r="F6893" s="3"/>
      <c r="G6893" s="3"/>
      <c r="H6893" s="3"/>
      <c r="I6893" s="3"/>
      <c r="J6893" s="3"/>
    </row>
    <row r="6894" spans="4:10" x14ac:dyDescent="0.25">
      <c r="D6894"/>
      <c r="E6894" s="4"/>
      <c r="F6894" s="3"/>
      <c r="G6894" s="3"/>
      <c r="H6894" s="3"/>
      <c r="I6894" s="3"/>
      <c r="J6894" s="3"/>
    </row>
    <row r="6895" spans="4:10" x14ac:dyDescent="0.25">
      <c r="D6895"/>
      <c r="E6895" s="4"/>
      <c r="F6895" s="3"/>
      <c r="G6895" s="3"/>
      <c r="H6895" s="3"/>
      <c r="I6895" s="3"/>
      <c r="J6895" s="3"/>
    </row>
    <row r="6896" spans="4:10" x14ac:dyDescent="0.25">
      <c r="D6896"/>
      <c r="E6896" s="4"/>
      <c r="F6896" s="3"/>
      <c r="G6896" s="3"/>
      <c r="H6896" s="3"/>
      <c r="I6896" s="3"/>
      <c r="J6896" s="3"/>
    </row>
    <row r="6897" spans="4:10" x14ac:dyDescent="0.25">
      <c r="D6897"/>
      <c r="E6897" s="4"/>
      <c r="F6897" s="3"/>
      <c r="G6897" s="3"/>
      <c r="H6897" s="3"/>
      <c r="I6897" s="3"/>
      <c r="J6897" s="3"/>
    </row>
    <row r="6898" spans="4:10" x14ac:dyDescent="0.25">
      <c r="D6898"/>
      <c r="E6898" s="4"/>
      <c r="F6898" s="3"/>
      <c r="G6898" s="3"/>
      <c r="H6898" s="3"/>
      <c r="I6898" s="3"/>
      <c r="J6898" s="3"/>
    </row>
    <row r="6899" spans="4:10" x14ac:dyDescent="0.25">
      <c r="D6899"/>
      <c r="E6899" s="4"/>
      <c r="F6899" s="3"/>
      <c r="G6899" s="3"/>
      <c r="H6899" s="3"/>
      <c r="I6899" s="3"/>
      <c r="J6899" s="3"/>
    </row>
    <row r="6900" spans="4:10" x14ac:dyDescent="0.25">
      <c r="D6900"/>
      <c r="E6900" s="4"/>
      <c r="F6900" s="3"/>
      <c r="G6900" s="3"/>
      <c r="H6900" s="3"/>
      <c r="I6900" s="3"/>
      <c r="J6900" s="3"/>
    </row>
    <row r="6901" spans="4:10" x14ac:dyDescent="0.25">
      <c r="D6901"/>
      <c r="E6901" s="4"/>
      <c r="F6901" s="3"/>
      <c r="G6901" s="3"/>
      <c r="H6901" s="3"/>
      <c r="I6901" s="3"/>
      <c r="J6901" s="3"/>
    </row>
    <row r="6902" spans="4:10" x14ac:dyDescent="0.25">
      <c r="D6902"/>
      <c r="E6902" s="4"/>
      <c r="F6902" s="3"/>
      <c r="G6902" s="3"/>
      <c r="H6902" s="3"/>
      <c r="I6902" s="3"/>
      <c r="J6902" s="3"/>
    </row>
    <row r="6903" spans="4:10" x14ac:dyDescent="0.25">
      <c r="D6903"/>
      <c r="E6903" s="4"/>
      <c r="F6903" s="3"/>
      <c r="G6903" s="3"/>
      <c r="H6903" s="3"/>
      <c r="I6903" s="3"/>
      <c r="J6903" s="3"/>
    </row>
    <row r="6904" spans="4:10" x14ac:dyDescent="0.25">
      <c r="D6904"/>
      <c r="E6904" s="4"/>
      <c r="F6904" s="3"/>
      <c r="G6904" s="3"/>
      <c r="H6904" s="3"/>
      <c r="I6904" s="3"/>
      <c r="J6904" s="3"/>
    </row>
    <row r="6905" spans="4:10" x14ac:dyDescent="0.25">
      <c r="D6905"/>
      <c r="E6905" s="4"/>
      <c r="F6905" s="3"/>
      <c r="G6905" s="3"/>
      <c r="H6905" s="3"/>
      <c r="I6905" s="3"/>
      <c r="J6905" s="3"/>
    </row>
    <row r="6906" spans="4:10" x14ac:dyDescent="0.25">
      <c r="D6906"/>
      <c r="E6906" s="4"/>
      <c r="F6906" s="3"/>
      <c r="G6906" s="3"/>
      <c r="H6906" s="3"/>
      <c r="I6906" s="3"/>
      <c r="J6906" s="3"/>
    </row>
    <row r="6907" spans="4:10" x14ac:dyDescent="0.25">
      <c r="D6907"/>
      <c r="E6907" s="4"/>
      <c r="F6907" s="3"/>
      <c r="G6907" s="3"/>
      <c r="H6907" s="3"/>
      <c r="I6907" s="3"/>
      <c r="J6907" s="3"/>
    </row>
    <row r="6908" spans="4:10" x14ac:dyDescent="0.25">
      <c r="D6908"/>
      <c r="E6908" s="4"/>
      <c r="F6908" s="3"/>
      <c r="G6908" s="3"/>
      <c r="H6908" s="3"/>
      <c r="I6908" s="3"/>
      <c r="J6908" s="3"/>
    </row>
    <row r="6909" spans="4:10" x14ac:dyDescent="0.25">
      <c r="D6909"/>
      <c r="E6909" s="4"/>
      <c r="F6909" s="3"/>
      <c r="G6909" s="3"/>
      <c r="H6909" s="3"/>
      <c r="I6909" s="3"/>
      <c r="J6909" s="3"/>
    </row>
    <row r="6910" spans="4:10" x14ac:dyDescent="0.25">
      <c r="D6910"/>
      <c r="E6910" s="4"/>
      <c r="F6910" s="3"/>
      <c r="G6910" s="3"/>
      <c r="H6910" s="3"/>
      <c r="I6910" s="3"/>
      <c r="J6910" s="3"/>
    </row>
    <row r="6911" spans="4:10" x14ac:dyDescent="0.25">
      <c r="D6911"/>
      <c r="E6911" s="4"/>
      <c r="F6911" s="3"/>
      <c r="G6911" s="3"/>
      <c r="H6911" s="3"/>
      <c r="I6911" s="3"/>
      <c r="J6911" s="3"/>
    </row>
    <row r="6912" spans="4:10" x14ac:dyDescent="0.25">
      <c r="D6912"/>
      <c r="E6912" s="4"/>
      <c r="F6912" s="3"/>
      <c r="G6912" s="3"/>
      <c r="H6912" s="3"/>
      <c r="I6912" s="3"/>
      <c r="J6912" s="3"/>
    </row>
    <row r="6913" spans="4:10" x14ac:dyDescent="0.25">
      <c r="D6913"/>
      <c r="E6913" s="4"/>
      <c r="F6913" s="3"/>
      <c r="G6913" s="3"/>
      <c r="H6913" s="3"/>
      <c r="I6913" s="3"/>
      <c r="J6913" s="3"/>
    </row>
    <row r="6914" spans="4:10" x14ac:dyDescent="0.25">
      <c r="D6914"/>
      <c r="E6914" s="4"/>
      <c r="F6914" s="3"/>
      <c r="G6914" s="3"/>
      <c r="H6914" s="3"/>
      <c r="I6914" s="3"/>
      <c r="J6914" s="3"/>
    </row>
    <row r="6915" spans="4:10" x14ac:dyDescent="0.25">
      <c r="D6915"/>
      <c r="E6915" s="4"/>
      <c r="F6915" s="3"/>
      <c r="G6915" s="3"/>
      <c r="H6915" s="3"/>
      <c r="I6915" s="3"/>
      <c r="J6915" s="3"/>
    </row>
    <row r="6916" spans="4:10" x14ac:dyDescent="0.25">
      <c r="D6916"/>
      <c r="E6916" s="4"/>
      <c r="F6916" s="3"/>
      <c r="G6916" s="3"/>
      <c r="H6916" s="3"/>
      <c r="I6916" s="3"/>
      <c r="J6916" s="3"/>
    </row>
    <row r="6917" spans="4:10" x14ac:dyDescent="0.25">
      <c r="D6917"/>
      <c r="E6917" s="4"/>
      <c r="F6917" s="3"/>
      <c r="G6917" s="3"/>
      <c r="H6917" s="3"/>
      <c r="I6917" s="3"/>
      <c r="J6917" s="3"/>
    </row>
    <row r="6918" spans="4:10" x14ac:dyDescent="0.25">
      <c r="D6918"/>
      <c r="E6918" s="4"/>
      <c r="F6918" s="3"/>
      <c r="G6918" s="3"/>
      <c r="H6918" s="3"/>
      <c r="I6918" s="3"/>
      <c r="J6918" s="3"/>
    </row>
    <row r="6919" spans="4:10" x14ac:dyDescent="0.25">
      <c r="D6919"/>
      <c r="E6919" s="4"/>
      <c r="F6919" s="3"/>
      <c r="G6919" s="3"/>
      <c r="H6919" s="3"/>
      <c r="I6919" s="3"/>
      <c r="J6919" s="3"/>
    </row>
    <row r="6920" spans="4:10" x14ac:dyDescent="0.25">
      <c r="D6920"/>
      <c r="E6920" s="4"/>
      <c r="F6920" s="3"/>
      <c r="G6920" s="3"/>
      <c r="H6920" s="3"/>
      <c r="I6920" s="3"/>
      <c r="J6920" s="3"/>
    </row>
    <row r="6921" spans="4:10" x14ac:dyDescent="0.25">
      <c r="D6921"/>
      <c r="E6921" s="4"/>
      <c r="F6921" s="3"/>
      <c r="G6921" s="3"/>
      <c r="H6921" s="3"/>
      <c r="I6921" s="3"/>
      <c r="J6921" s="3"/>
    </row>
    <row r="6922" spans="4:10" x14ac:dyDescent="0.25">
      <c r="D6922"/>
      <c r="E6922" s="4"/>
      <c r="F6922" s="3"/>
      <c r="G6922" s="3"/>
      <c r="H6922" s="3"/>
      <c r="I6922" s="3"/>
      <c r="J6922" s="3"/>
    </row>
    <row r="6923" spans="4:10" x14ac:dyDescent="0.25">
      <c r="D6923"/>
      <c r="E6923" s="4"/>
      <c r="F6923" s="3"/>
      <c r="G6923" s="3"/>
      <c r="H6923" s="3"/>
      <c r="I6923" s="3"/>
      <c r="J6923" s="3"/>
    </row>
    <row r="6924" spans="4:10" x14ac:dyDescent="0.25">
      <c r="D6924"/>
      <c r="E6924" s="4"/>
      <c r="F6924" s="3"/>
      <c r="G6924" s="3"/>
      <c r="H6924" s="3"/>
      <c r="I6924" s="3"/>
      <c r="J6924" s="3"/>
    </row>
    <row r="6925" spans="4:10" x14ac:dyDescent="0.25">
      <c r="D6925"/>
      <c r="E6925" s="4"/>
      <c r="F6925" s="3"/>
      <c r="G6925" s="3"/>
      <c r="H6925" s="3"/>
      <c r="I6925" s="3"/>
      <c r="J6925" s="3"/>
    </row>
    <row r="6926" spans="4:10" x14ac:dyDescent="0.25">
      <c r="D6926"/>
      <c r="E6926" s="4"/>
      <c r="F6926" s="3"/>
      <c r="G6926" s="3"/>
      <c r="H6926" s="3"/>
      <c r="I6926" s="3"/>
      <c r="J6926" s="3"/>
    </row>
    <row r="6927" spans="4:10" x14ac:dyDescent="0.25">
      <c r="D6927"/>
      <c r="E6927" s="4"/>
      <c r="F6927" s="3"/>
      <c r="G6927" s="3"/>
      <c r="H6927" s="3"/>
      <c r="I6927" s="3"/>
      <c r="J6927" s="3"/>
    </row>
    <row r="6928" spans="4:10" x14ac:dyDescent="0.25">
      <c r="D6928"/>
      <c r="E6928" s="4"/>
      <c r="F6928" s="3"/>
      <c r="G6928" s="3"/>
      <c r="H6928" s="3"/>
      <c r="I6928" s="3"/>
      <c r="J6928" s="3"/>
    </row>
    <row r="6929" spans="4:10" x14ac:dyDescent="0.25">
      <c r="D6929"/>
      <c r="E6929" s="4"/>
      <c r="F6929" s="3"/>
      <c r="G6929" s="3"/>
      <c r="H6929" s="3"/>
      <c r="I6929" s="3"/>
      <c r="J6929" s="3"/>
    </row>
    <row r="6930" spans="4:10" x14ac:dyDescent="0.25">
      <c r="D6930"/>
      <c r="E6930" s="4"/>
      <c r="F6930" s="3"/>
      <c r="G6930" s="3"/>
      <c r="H6930" s="3"/>
      <c r="I6930" s="3"/>
      <c r="J6930" s="3"/>
    </row>
    <row r="6931" spans="4:10" x14ac:dyDescent="0.25">
      <c r="D6931"/>
      <c r="E6931" s="4"/>
      <c r="F6931" s="3"/>
      <c r="G6931" s="3"/>
      <c r="H6931" s="3"/>
      <c r="I6931" s="3"/>
      <c r="J6931" s="3"/>
    </row>
    <row r="6932" spans="4:10" x14ac:dyDescent="0.25">
      <c r="D6932"/>
      <c r="E6932" s="4"/>
      <c r="F6932" s="3"/>
      <c r="G6932" s="3"/>
      <c r="H6932" s="3"/>
      <c r="I6932" s="3"/>
      <c r="J6932" s="3"/>
    </row>
    <row r="6933" spans="4:10" x14ac:dyDescent="0.25">
      <c r="D6933"/>
      <c r="E6933" s="4"/>
      <c r="F6933" s="3"/>
      <c r="G6933" s="3"/>
      <c r="H6933" s="3"/>
      <c r="I6933" s="3"/>
      <c r="J6933" s="3"/>
    </row>
    <row r="6934" spans="4:10" x14ac:dyDescent="0.25">
      <c r="D6934"/>
      <c r="E6934" s="4"/>
      <c r="F6934" s="3"/>
      <c r="G6934" s="3"/>
      <c r="H6934" s="3"/>
      <c r="I6934" s="3"/>
      <c r="J6934" s="3"/>
    </row>
    <row r="6935" spans="4:10" x14ac:dyDescent="0.25">
      <c r="D6935"/>
      <c r="E6935" s="4"/>
      <c r="F6935" s="3"/>
      <c r="G6935" s="3"/>
      <c r="H6935" s="3"/>
      <c r="I6935" s="3"/>
      <c r="J6935" s="3"/>
    </row>
    <row r="6936" spans="4:10" x14ac:dyDescent="0.25">
      <c r="D6936"/>
      <c r="E6936" s="4"/>
      <c r="F6936" s="3"/>
      <c r="G6936" s="3"/>
      <c r="H6936" s="3"/>
      <c r="I6936" s="3"/>
      <c r="J6936" s="3"/>
    </row>
    <row r="6937" spans="4:10" x14ac:dyDescent="0.25">
      <c r="D6937"/>
      <c r="E6937" s="4"/>
      <c r="F6937" s="3"/>
      <c r="G6937" s="3"/>
      <c r="H6937" s="3"/>
      <c r="I6937" s="3"/>
      <c r="J6937" s="3"/>
    </row>
    <row r="6938" spans="4:10" x14ac:dyDescent="0.25">
      <c r="D6938"/>
      <c r="E6938" s="4"/>
      <c r="F6938" s="3"/>
      <c r="G6938" s="3"/>
      <c r="H6938" s="3"/>
      <c r="I6938" s="3"/>
      <c r="J6938" s="3"/>
    </row>
    <row r="6939" spans="4:10" x14ac:dyDescent="0.25">
      <c r="D6939"/>
      <c r="E6939" s="4"/>
      <c r="F6939" s="3"/>
      <c r="G6939" s="3"/>
      <c r="H6939" s="3"/>
      <c r="I6939" s="3"/>
      <c r="J6939" s="3"/>
    </row>
    <row r="6940" spans="4:10" x14ac:dyDescent="0.25">
      <c r="D6940"/>
      <c r="E6940" s="4"/>
      <c r="F6940" s="3"/>
      <c r="G6940" s="3"/>
      <c r="H6940" s="3"/>
      <c r="I6940" s="3"/>
      <c r="J6940" s="3"/>
    </row>
    <row r="6941" spans="4:10" x14ac:dyDescent="0.25">
      <c r="D6941"/>
      <c r="E6941" s="4"/>
      <c r="F6941" s="3"/>
      <c r="G6941" s="3"/>
      <c r="H6941" s="3"/>
      <c r="I6941" s="3"/>
      <c r="J6941" s="3"/>
    </row>
    <row r="6942" spans="4:10" x14ac:dyDescent="0.25">
      <c r="D6942"/>
      <c r="E6942" s="4"/>
      <c r="F6942" s="3"/>
      <c r="G6942" s="3"/>
      <c r="H6942" s="3"/>
      <c r="I6942" s="3"/>
      <c r="J6942" s="3"/>
    </row>
    <row r="6943" spans="4:10" x14ac:dyDescent="0.25">
      <c r="D6943"/>
      <c r="E6943" s="4"/>
      <c r="F6943" s="3"/>
      <c r="G6943" s="3"/>
      <c r="H6943" s="3"/>
      <c r="I6943" s="3"/>
      <c r="J6943" s="3"/>
    </row>
    <row r="6944" spans="4:10" x14ac:dyDescent="0.25">
      <c r="D6944"/>
      <c r="E6944" s="4"/>
      <c r="F6944" s="3"/>
      <c r="G6944" s="3"/>
      <c r="H6944" s="3"/>
      <c r="I6944" s="3"/>
      <c r="J6944" s="3"/>
    </row>
    <row r="6945" spans="4:10" x14ac:dyDescent="0.25">
      <c r="D6945"/>
      <c r="E6945" s="4"/>
      <c r="F6945" s="3"/>
      <c r="G6945" s="3"/>
      <c r="H6945" s="3"/>
      <c r="I6945" s="3"/>
      <c r="J6945" s="3"/>
    </row>
    <row r="6946" spans="4:10" x14ac:dyDescent="0.25">
      <c r="D6946"/>
      <c r="E6946" s="4"/>
      <c r="F6946" s="3"/>
      <c r="G6946" s="3"/>
      <c r="H6946" s="3"/>
      <c r="I6946" s="3"/>
      <c r="J6946" s="3"/>
    </row>
    <row r="6947" spans="4:10" x14ac:dyDescent="0.25">
      <c r="D6947"/>
      <c r="E6947" s="4"/>
      <c r="F6947" s="3"/>
      <c r="G6947" s="3"/>
      <c r="H6947" s="3"/>
      <c r="I6947" s="3"/>
      <c r="J6947" s="3"/>
    </row>
    <row r="6948" spans="4:10" x14ac:dyDescent="0.25">
      <c r="D6948"/>
      <c r="E6948" s="4"/>
      <c r="F6948" s="3"/>
      <c r="G6948" s="3"/>
      <c r="H6948" s="3"/>
      <c r="I6948" s="3"/>
      <c r="J6948" s="3"/>
    </row>
    <row r="6949" spans="4:10" x14ac:dyDescent="0.25">
      <c r="D6949"/>
      <c r="E6949" s="4"/>
      <c r="F6949" s="3"/>
      <c r="G6949" s="3"/>
      <c r="H6949" s="3"/>
      <c r="I6949" s="3"/>
      <c r="J6949" s="3"/>
    </row>
    <row r="6950" spans="4:10" x14ac:dyDescent="0.25">
      <c r="D6950"/>
      <c r="E6950" s="4"/>
      <c r="F6950" s="3"/>
      <c r="G6950" s="3"/>
      <c r="H6950" s="3"/>
      <c r="I6950" s="3"/>
      <c r="J6950" s="3"/>
    </row>
    <row r="6951" spans="4:10" x14ac:dyDescent="0.25">
      <c r="D6951"/>
      <c r="E6951" s="4"/>
      <c r="F6951" s="3"/>
      <c r="G6951" s="3"/>
      <c r="H6951" s="3"/>
      <c r="I6951" s="3"/>
      <c r="J6951" s="3"/>
    </row>
    <row r="6952" spans="4:10" x14ac:dyDescent="0.25">
      <c r="D6952"/>
      <c r="E6952" s="4"/>
      <c r="F6952" s="3"/>
      <c r="G6952" s="3"/>
      <c r="H6952" s="3"/>
      <c r="I6952" s="3"/>
      <c r="J6952" s="3"/>
    </row>
    <row r="6953" spans="4:10" x14ac:dyDescent="0.25">
      <c r="D6953"/>
      <c r="E6953" s="4"/>
      <c r="F6953" s="3"/>
      <c r="G6953" s="3"/>
      <c r="H6953" s="3"/>
      <c r="I6953" s="3"/>
      <c r="J6953" s="3"/>
    </row>
    <row r="6954" spans="4:10" x14ac:dyDescent="0.25">
      <c r="D6954"/>
      <c r="E6954" s="4"/>
      <c r="F6954" s="3"/>
      <c r="G6954" s="3"/>
      <c r="H6954" s="3"/>
      <c r="I6954" s="3"/>
      <c r="J6954" s="3"/>
    </row>
    <row r="6955" spans="4:10" x14ac:dyDescent="0.25">
      <c r="D6955"/>
      <c r="E6955" s="4"/>
      <c r="F6955" s="3"/>
      <c r="G6955" s="3"/>
      <c r="H6955" s="3"/>
      <c r="I6955" s="3"/>
      <c r="J6955" s="3"/>
    </row>
    <row r="6956" spans="4:10" x14ac:dyDescent="0.25">
      <c r="D6956"/>
      <c r="E6956" s="4"/>
      <c r="F6956" s="3"/>
      <c r="G6956" s="3"/>
      <c r="H6956" s="3"/>
      <c r="I6956" s="3"/>
      <c r="J6956" s="3"/>
    </row>
    <row r="6957" spans="4:10" x14ac:dyDescent="0.25">
      <c r="D6957"/>
      <c r="E6957" s="4"/>
      <c r="F6957" s="3"/>
      <c r="G6957" s="3"/>
      <c r="H6957" s="3"/>
      <c r="I6957" s="3"/>
      <c r="J6957" s="3"/>
    </row>
    <row r="6958" spans="4:10" x14ac:dyDescent="0.25">
      <c r="D6958"/>
      <c r="E6958" s="4"/>
      <c r="F6958" s="3"/>
      <c r="G6958" s="3"/>
      <c r="H6958" s="3"/>
      <c r="I6958" s="3"/>
      <c r="J6958" s="3"/>
    </row>
    <row r="6959" spans="4:10" x14ac:dyDescent="0.25">
      <c r="D6959"/>
      <c r="E6959" s="4"/>
      <c r="F6959" s="3"/>
      <c r="G6959" s="3"/>
      <c r="H6959" s="3"/>
      <c r="I6959" s="3"/>
      <c r="J6959" s="3"/>
    </row>
    <row r="6960" spans="4:10" x14ac:dyDescent="0.25">
      <c r="D6960"/>
      <c r="E6960" s="4"/>
      <c r="F6960" s="3"/>
      <c r="G6960" s="3"/>
      <c r="H6960" s="3"/>
      <c r="I6960" s="3"/>
      <c r="J6960" s="3"/>
    </row>
    <row r="6961" spans="4:10" x14ac:dyDescent="0.25">
      <c r="D6961"/>
      <c r="E6961" s="4"/>
      <c r="F6961" s="3"/>
      <c r="G6961" s="3"/>
      <c r="H6961" s="3"/>
      <c r="I6961" s="3"/>
      <c r="J6961" s="3"/>
    </row>
    <row r="6962" spans="4:10" x14ac:dyDescent="0.25">
      <c r="D6962"/>
      <c r="E6962" s="4"/>
      <c r="F6962" s="3"/>
      <c r="G6962" s="3"/>
      <c r="H6962" s="3"/>
      <c r="I6962" s="3"/>
      <c r="J6962" s="3"/>
    </row>
    <row r="6963" spans="4:10" x14ac:dyDescent="0.25">
      <c r="D6963"/>
      <c r="E6963" s="4"/>
      <c r="F6963" s="3"/>
      <c r="G6963" s="3"/>
      <c r="H6963" s="3"/>
      <c r="I6963" s="3"/>
      <c r="J6963" s="3"/>
    </row>
    <row r="6964" spans="4:10" x14ac:dyDescent="0.25">
      <c r="D6964"/>
      <c r="E6964" s="4"/>
      <c r="F6964" s="3"/>
      <c r="G6964" s="3"/>
      <c r="H6964" s="3"/>
      <c r="I6964" s="3"/>
      <c r="J6964" s="3"/>
    </row>
    <row r="6965" spans="4:10" x14ac:dyDescent="0.25">
      <c r="D6965"/>
      <c r="E6965" s="4"/>
      <c r="F6965" s="3"/>
      <c r="G6965" s="3"/>
      <c r="H6965" s="3"/>
      <c r="I6965" s="3"/>
      <c r="J6965" s="3"/>
    </row>
    <row r="6966" spans="4:10" x14ac:dyDescent="0.25">
      <c r="D6966"/>
      <c r="E6966" s="4"/>
      <c r="F6966" s="3"/>
      <c r="G6966" s="3"/>
      <c r="H6966" s="3"/>
      <c r="I6966" s="3"/>
      <c r="J6966" s="3"/>
    </row>
    <row r="6967" spans="4:10" x14ac:dyDescent="0.25">
      <c r="D6967"/>
      <c r="E6967" s="4"/>
      <c r="F6967" s="3"/>
      <c r="G6967" s="3"/>
      <c r="H6967" s="3"/>
      <c r="I6967" s="3"/>
      <c r="J6967" s="3"/>
    </row>
    <row r="6968" spans="4:10" x14ac:dyDescent="0.25">
      <c r="D6968"/>
      <c r="E6968" s="4"/>
      <c r="F6968" s="3"/>
      <c r="G6968" s="3"/>
      <c r="H6968" s="3"/>
      <c r="I6968" s="3"/>
      <c r="J6968" s="3"/>
    </row>
    <row r="6969" spans="4:10" x14ac:dyDescent="0.25">
      <c r="D6969"/>
      <c r="E6969" s="4"/>
      <c r="F6969" s="3"/>
      <c r="G6969" s="3"/>
      <c r="H6969" s="3"/>
      <c r="I6969" s="3"/>
      <c r="J6969" s="3"/>
    </row>
    <row r="6970" spans="4:10" x14ac:dyDescent="0.25">
      <c r="D6970"/>
      <c r="E6970" s="4"/>
      <c r="F6970" s="3"/>
      <c r="G6970" s="3"/>
      <c r="H6970" s="3"/>
      <c r="I6970" s="3"/>
      <c r="J6970" s="3"/>
    </row>
    <row r="6971" spans="4:10" x14ac:dyDescent="0.25">
      <c r="D6971"/>
      <c r="E6971" s="4"/>
      <c r="F6971" s="3"/>
      <c r="G6971" s="3"/>
      <c r="H6971" s="3"/>
      <c r="I6971" s="3"/>
      <c r="J6971" s="3"/>
    </row>
    <row r="6972" spans="4:10" x14ac:dyDescent="0.25">
      <c r="D6972"/>
      <c r="E6972" s="4"/>
      <c r="F6972" s="3"/>
      <c r="G6972" s="3"/>
      <c r="H6972" s="3"/>
      <c r="I6972" s="3"/>
      <c r="J6972" s="3"/>
    </row>
    <row r="6973" spans="4:10" x14ac:dyDescent="0.25">
      <c r="D6973"/>
      <c r="E6973" s="4"/>
      <c r="F6973" s="3"/>
      <c r="G6973" s="3"/>
      <c r="H6973" s="3"/>
      <c r="I6973" s="3"/>
      <c r="J6973" s="3"/>
    </row>
    <row r="6974" spans="4:10" x14ac:dyDescent="0.25">
      <c r="D6974"/>
      <c r="E6974" s="4"/>
      <c r="F6974" s="3"/>
      <c r="G6974" s="3"/>
      <c r="H6974" s="3"/>
      <c r="I6974" s="3"/>
      <c r="J6974" s="3"/>
    </row>
    <row r="6975" spans="4:10" x14ac:dyDescent="0.25">
      <c r="D6975"/>
      <c r="E6975" s="4"/>
      <c r="F6975" s="3"/>
      <c r="G6975" s="3"/>
      <c r="H6975" s="3"/>
      <c r="I6975" s="3"/>
      <c r="J6975" s="3"/>
    </row>
    <row r="6976" spans="4:10" x14ac:dyDescent="0.25">
      <c r="D6976"/>
      <c r="E6976" s="4"/>
      <c r="F6976" s="3"/>
      <c r="G6976" s="3"/>
      <c r="H6976" s="3"/>
      <c r="I6976" s="3"/>
      <c r="J6976" s="3"/>
    </row>
    <row r="6977" spans="4:10" x14ac:dyDescent="0.25">
      <c r="D6977"/>
      <c r="E6977" s="4"/>
      <c r="F6977" s="3"/>
      <c r="G6977" s="3"/>
      <c r="H6977" s="3"/>
      <c r="I6977" s="3"/>
      <c r="J6977" s="3"/>
    </row>
    <row r="6978" spans="4:10" x14ac:dyDescent="0.25">
      <c r="D6978"/>
      <c r="E6978" s="4"/>
      <c r="F6978" s="3"/>
      <c r="G6978" s="3"/>
      <c r="H6978" s="3"/>
      <c r="I6978" s="3"/>
      <c r="J6978" s="3"/>
    </row>
    <row r="6979" spans="4:10" x14ac:dyDescent="0.25">
      <c r="D6979"/>
      <c r="E6979" s="4"/>
      <c r="F6979" s="3"/>
      <c r="G6979" s="3"/>
      <c r="H6979" s="3"/>
      <c r="I6979" s="3"/>
      <c r="J6979" s="3"/>
    </row>
    <row r="6980" spans="4:10" x14ac:dyDescent="0.25">
      <c r="D6980"/>
      <c r="E6980" s="4"/>
      <c r="F6980" s="3"/>
      <c r="G6980" s="3"/>
      <c r="H6980" s="3"/>
      <c r="I6980" s="3"/>
      <c r="J6980" s="3"/>
    </row>
    <row r="6981" spans="4:10" x14ac:dyDescent="0.25">
      <c r="D6981"/>
      <c r="E6981" s="4"/>
      <c r="F6981" s="3"/>
      <c r="G6981" s="3"/>
      <c r="H6981" s="3"/>
      <c r="I6981" s="3"/>
      <c r="J6981" s="3"/>
    </row>
    <row r="6982" spans="4:10" x14ac:dyDescent="0.25">
      <c r="D6982"/>
      <c r="E6982" s="4"/>
      <c r="F6982" s="3"/>
      <c r="G6982" s="3"/>
      <c r="H6982" s="3"/>
      <c r="I6982" s="3"/>
      <c r="J6982" s="3"/>
    </row>
    <row r="6983" spans="4:10" x14ac:dyDescent="0.25">
      <c r="D6983"/>
      <c r="E6983" s="4"/>
      <c r="F6983" s="3"/>
      <c r="G6983" s="3"/>
      <c r="H6983" s="3"/>
      <c r="I6983" s="3"/>
      <c r="J6983" s="3"/>
    </row>
    <row r="6984" spans="4:10" x14ac:dyDescent="0.25">
      <c r="D6984"/>
      <c r="E6984" s="4"/>
      <c r="F6984" s="3"/>
      <c r="G6984" s="3"/>
      <c r="H6984" s="3"/>
      <c r="I6984" s="3"/>
      <c r="J6984" s="3"/>
    </row>
    <row r="6985" spans="4:10" x14ac:dyDescent="0.25">
      <c r="D6985"/>
      <c r="E6985" s="4"/>
      <c r="F6985" s="3"/>
      <c r="G6985" s="3"/>
      <c r="H6985" s="3"/>
      <c r="I6985" s="3"/>
      <c r="J6985" s="3"/>
    </row>
    <row r="6986" spans="4:10" x14ac:dyDescent="0.25">
      <c r="D6986"/>
      <c r="E6986" s="4"/>
      <c r="F6986" s="3"/>
      <c r="G6986" s="3"/>
      <c r="H6986" s="3"/>
      <c r="I6986" s="3"/>
      <c r="J6986" s="3"/>
    </row>
    <row r="6987" spans="4:10" x14ac:dyDescent="0.25">
      <c r="D6987"/>
      <c r="E6987" s="4"/>
      <c r="F6987" s="3"/>
      <c r="G6987" s="3"/>
      <c r="H6987" s="3"/>
      <c r="I6987" s="3"/>
      <c r="J6987" s="3"/>
    </row>
    <row r="6988" spans="4:10" x14ac:dyDescent="0.25">
      <c r="D6988"/>
      <c r="E6988" s="4"/>
      <c r="F6988" s="3"/>
      <c r="G6988" s="3"/>
      <c r="H6988" s="3"/>
      <c r="I6988" s="3"/>
      <c r="J6988" s="3"/>
    </row>
    <row r="6989" spans="4:10" x14ac:dyDescent="0.25">
      <c r="D6989"/>
      <c r="E6989" s="4"/>
      <c r="F6989" s="3"/>
      <c r="G6989" s="3"/>
      <c r="H6989" s="3"/>
      <c r="I6989" s="3"/>
      <c r="J6989" s="3"/>
    </row>
    <row r="6990" spans="4:10" x14ac:dyDescent="0.25">
      <c r="D6990"/>
      <c r="E6990" s="4"/>
      <c r="F6990" s="3"/>
      <c r="G6990" s="3"/>
      <c r="H6990" s="3"/>
      <c r="I6990" s="3"/>
      <c r="J6990" s="3"/>
    </row>
    <row r="6991" spans="4:10" x14ac:dyDescent="0.25">
      <c r="D6991"/>
      <c r="E6991" s="4"/>
      <c r="F6991" s="3"/>
      <c r="G6991" s="3"/>
      <c r="H6991" s="3"/>
      <c r="I6991" s="3"/>
      <c r="J6991" s="3"/>
    </row>
    <row r="6992" spans="4:10" x14ac:dyDescent="0.25">
      <c r="D6992"/>
      <c r="E6992" s="4"/>
      <c r="F6992" s="3"/>
      <c r="G6992" s="3"/>
      <c r="H6992" s="3"/>
      <c r="I6992" s="3"/>
      <c r="J6992" s="3"/>
    </row>
    <row r="6993" spans="4:10" x14ac:dyDescent="0.25">
      <c r="D6993"/>
      <c r="E6993" s="4"/>
      <c r="F6993" s="3"/>
      <c r="G6993" s="3"/>
      <c r="H6993" s="3"/>
      <c r="I6993" s="3"/>
      <c r="J6993" s="3"/>
    </row>
    <row r="6994" spans="4:10" x14ac:dyDescent="0.25">
      <c r="D6994"/>
      <c r="E6994" s="4"/>
      <c r="F6994" s="3"/>
      <c r="G6994" s="3"/>
      <c r="H6994" s="3"/>
      <c r="I6994" s="3"/>
      <c r="J6994" s="3"/>
    </row>
    <row r="6995" spans="4:10" x14ac:dyDescent="0.25">
      <c r="D6995"/>
      <c r="E6995" s="4"/>
      <c r="F6995" s="3"/>
      <c r="G6995" s="3"/>
      <c r="H6995" s="3"/>
      <c r="I6995" s="3"/>
      <c r="J6995" s="3"/>
    </row>
    <row r="6996" spans="4:10" x14ac:dyDescent="0.25">
      <c r="D6996"/>
      <c r="E6996" s="4"/>
      <c r="F6996" s="3"/>
      <c r="G6996" s="3"/>
      <c r="H6996" s="3"/>
      <c r="I6996" s="3"/>
      <c r="J6996" s="3"/>
    </row>
    <row r="6997" spans="4:10" x14ac:dyDescent="0.25">
      <c r="D6997"/>
      <c r="E6997" s="4"/>
      <c r="F6997" s="3"/>
      <c r="G6997" s="3"/>
      <c r="H6997" s="3"/>
      <c r="I6997" s="3"/>
      <c r="J6997" s="3"/>
    </row>
    <row r="6998" spans="4:10" x14ac:dyDescent="0.25">
      <c r="D6998"/>
      <c r="E6998" s="4"/>
      <c r="F6998" s="3"/>
      <c r="G6998" s="3"/>
      <c r="H6998" s="3"/>
      <c r="I6998" s="3"/>
      <c r="J6998" s="3"/>
    </row>
    <row r="6999" spans="4:10" x14ac:dyDescent="0.25">
      <c r="D6999"/>
      <c r="E6999" s="4"/>
      <c r="F6999" s="3"/>
      <c r="G6999" s="3"/>
      <c r="H6999" s="3"/>
      <c r="I6999" s="3"/>
      <c r="J6999" s="3"/>
    </row>
    <row r="7000" spans="4:10" x14ac:dyDescent="0.25">
      <c r="D7000"/>
      <c r="E7000" s="4"/>
      <c r="F7000" s="3"/>
      <c r="G7000" s="3"/>
      <c r="H7000" s="3"/>
      <c r="I7000" s="3"/>
      <c r="J7000" s="3"/>
    </row>
    <row r="7001" spans="4:10" x14ac:dyDescent="0.25">
      <c r="D7001"/>
      <c r="E7001" s="4"/>
      <c r="F7001" s="3"/>
      <c r="G7001" s="3"/>
      <c r="H7001" s="3"/>
      <c r="I7001" s="3"/>
      <c r="J7001" s="3"/>
    </row>
    <row r="7002" spans="4:10" x14ac:dyDescent="0.25">
      <c r="D7002"/>
      <c r="E7002" s="4"/>
      <c r="F7002" s="3"/>
      <c r="G7002" s="3"/>
      <c r="H7002" s="3"/>
      <c r="I7002" s="3"/>
      <c r="J7002" s="3"/>
    </row>
    <row r="7003" spans="4:10" x14ac:dyDescent="0.25">
      <c r="D7003"/>
      <c r="E7003" s="4"/>
      <c r="F7003" s="3"/>
      <c r="G7003" s="3"/>
      <c r="H7003" s="3"/>
      <c r="I7003" s="3"/>
      <c r="J7003" s="3"/>
    </row>
    <row r="7004" spans="4:10" x14ac:dyDescent="0.25">
      <c r="D7004"/>
      <c r="E7004" s="4"/>
      <c r="F7004" s="3"/>
      <c r="G7004" s="3"/>
      <c r="H7004" s="3"/>
      <c r="I7004" s="3"/>
      <c r="J7004" s="3"/>
    </row>
    <row r="7005" spans="4:10" x14ac:dyDescent="0.25">
      <c r="D7005"/>
      <c r="E7005" s="4"/>
      <c r="F7005" s="3"/>
      <c r="G7005" s="3"/>
      <c r="H7005" s="3"/>
      <c r="I7005" s="3"/>
      <c r="J7005" s="3"/>
    </row>
    <row r="7006" spans="4:10" x14ac:dyDescent="0.25">
      <c r="D7006"/>
      <c r="E7006" s="4"/>
      <c r="F7006" s="3"/>
      <c r="G7006" s="3"/>
      <c r="H7006" s="3"/>
      <c r="I7006" s="3"/>
      <c r="J7006" s="3"/>
    </row>
    <row r="7007" spans="4:10" x14ac:dyDescent="0.25">
      <c r="D7007"/>
      <c r="E7007" s="4"/>
      <c r="F7007" s="3"/>
      <c r="G7007" s="3"/>
      <c r="H7007" s="3"/>
      <c r="I7007" s="3"/>
      <c r="J7007" s="3"/>
    </row>
    <row r="7008" spans="4:10" x14ac:dyDescent="0.25">
      <c r="D7008"/>
      <c r="E7008" s="4"/>
      <c r="F7008" s="3"/>
      <c r="G7008" s="3"/>
      <c r="H7008" s="3"/>
      <c r="I7008" s="3"/>
      <c r="J7008" s="3"/>
    </row>
    <row r="7009" spans="4:10" x14ac:dyDescent="0.25">
      <c r="D7009"/>
      <c r="E7009" s="4"/>
      <c r="F7009" s="3"/>
      <c r="G7009" s="3"/>
      <c r="H7009" s="3"/>
      <c r="I7009" s="3"/>
      <c r="J7009" s="3"/>
    </row>
    <row r="7010" spans="4:10" x14ac:dyDescent="0.25">
      <c r="D7010"/>
      <c r="E7010" s="4"/>
      <c r="F7010" s="3"/>
      <c r="G7010" s="3"/>
      <c r="H7010" s="3"/>
      <c r="I7010" s="3"/>
      <c r="J7010" s="3"/>
    </row>
    <row r="7011" spans="4:10" x14ac:dyDescent="0.25">
      <c r="D7011"/>
      <c r="E7011" s="4"/>
      <c r="F7011" s="3"/>
      <c r="G7011" s="3"/>
      <c r="H7011" s="3"/>
      <c r="I7011" s="3"/>
      <c r="J7011" s="3"/>
    </row>
    <row r="7012" spans="4:10" x14ac:dyDescent="0.25">
      <c r="D7012"/>
      <c r="E7012" s="4"/>
      <c r="F7012" s="3"/>
      <c r="G7012" s="3"/>
      <c r="H7012" s="3"/>
      <c r="I7012" s="3"/>
      <c r="J7012" s="3"/>
    </row>
    <row r="7013" spans="4:10" x14ac:dyDescent="0.25">
      <c r="D7013"/>
      <c r="E7013" s="4"/>
      <c r="F7013" s="3"/>
      <c r="G7013" s="3"/>
      <c r="H7013" s="3"/>
      <c r="I7013" s="3"/>
      <c r="J7013" s="3"/>
    </row>
    <row r="7014" spans="4:10" x14ac:dyDescent="0.25">
      <c r="D7014"/>
      <c r="E7014" s="4"/>
      <c r="F7014" s="3"/>
      <c r="G7014" s="3"/>
      <c r="H7014" s="3"/>
      <c r="I7014" s="3"/>
      <c r="J7014" s="3"/>
    </row>
    <row r="7015" spans="4:10" x14ac:dyDescent="0.25">
      <c r="D7015"/>
      <c r="E7015" s="4"/>
      <c r="F7015" s="3"/>
      <c r="G7015" s="3"/>
      <c r="H7015" s="3"/>
      <c r="I7015" s="3"/>
      <c r="J7015" s="3"/>
    </row>
    <row r="7016" spans="4:10" x14ac:dyDescent="0.25">
      <c r="D7016"/>
      <c r="E7016" s="4"/>
      <c r="F7016" s="3"/>
      <c r="G7016" s="3"/>
      <c r="H7016" s="3"/>
      <c r="I7016" s="3"/>
      <c r="J7016" s="3"/>
    </row>
    <row r="7017" spans="4:10" x14ac:dyDescent="0.25">
      <c r="D7017"/>
      <c r="E7017" s="4"/>
      <c r="F7017" s="3"/>
      <c r="G7017" s="3"/>
      <c r="H7017" s="3"/>
      <c r="I7017" s="3"/>
      <c r="J7017" s="3"/>
    </row>
    <row r="7018" spans="4:10" x14ac:dyDescent="0.25">
      <c r="D7018"/>
      <c r="E7018" s="4"/>
      <c r="F7018" s="3"/>
      <c r="G7018" s="3"/>
      <c r="H7018" s="3"/>
      <c r="I7018" s="3"/>
      <c r="J7018" s="3"/>
    </row>
    <row r="7019" spans="4:10" x14ac:dyDescent="0.25">
      <c r="D7019"/>
      <c r="E7019" s="4"/>
      <c r="F7019" s="3"/>
      <c r="G7019" s="3"/>
      <c r="H7019" s="3"/>
      <c r="I7019" s="3"/>
      <c r="J7019" s="3"/>
    </row>
    <row r="7020" spans="4:10" x14ac:dyDescent="0.25">
      <c r="D7020"/>
      <c r="E7020" s="4"/>
      <c r="F7020" s="3"/>
      <c r="G7020" s="3"/>
      <c r="H7020" s="3"/>
      <c r="I7020" s="3"/>
      <c r="J7020" s="3"/>
    </row>
    <row r="7021" spans="4:10" x14ac:dyDescent="0.25">
      <c r="D7021"/>
      <c r="E7021" s="4"/>
      <c r="F7021" s="3"/>
      <c r="G7021" s="3"/>
      <c r="H7021" s="3"/>
      <c r="I7021" s="3"/>
      <c r="J7021" s="3"/>
    </row>
    <row r="7022" spans="4:10" x14ac:dyDescent="0.25">
      <c r="D7022"/>
      <c r="E7022" s="4"/>
      <c r="F7022" s="3"/>
      <c r="G7022" s="3"/>
      <c r="H7022" s="3"/>
      <c r="I7022" s="3"/>
      <c r="J7022" s="3"/>
    </row>
    <row r="7023" spans="4:10" x14ac:dyDescent="0.25">
      <c r="D7023"/>
      <c r="E7023" s="4"/>
      <c r="F7023" s="3"/>
      <c r="G7023" s="3"/>
      <c r="H7023" s="3"/>
      <c r="I7023" s="3"/>
      <c r="J7023" s="3"/>
    </row>
    <row r="7024" spans="4:10" x14ac:dyDescent="0.25">
      <c r="D7024"/>
      <c r="E7024" s="4"/>
      <c r="F7024" s="3"/>
      <c r="G7024" s="3"/>
      <c r="H7024" s="3"/>
      <c r="I7024" s="3"/>
      <c r="J7024" s="3"/>
    </row>
    <row r="7025" spans="4:10" x14ac:dyDescent="0.25">
      <c r="D7025"/>
      <c r="E7025" s="4"/>
      <c r="F7025" s="3"/>
      <c r="G7025" s="3"/>
      <c r="H7025" s="3"/>
      <c r="I7025" s="3"/>
      <c r="J7025" s="3"/>
    </row>
    <row r="7026" spans="4:10" x14ac:dyDescent="0.25">
      <c r="D7026"/>
      <c r="E7026" s="4"/>
      <c r="F7026" s="3"/>
      <c r="G7026" s="3"/>
      <c r="H7026" s="3"/>
      <c r="I7026" s="3"/>
      <c r="J7026" s="3"/>
    </row>
    <row r="7027" spans="4:10" x14ac:dyDescent="0.25">
      <c r="D7027"/>
      <c r="E7027" s="4"/>
      <c r="F7027" s="3"/>
      <c r="G7027" s="3"/>
      <c r="H7027" s="3"/>
      <c r="I7027" s="3"/>
      <c r="J7027" s="3"/>
    </row>
    <row r="7028" spans="4:10" x14ac:dyDescent="0.25">
      <c r="D7028"/>
      <c r="E7028" s="4"/>
      <c r="F7028" s="3"/>
      <c r="G7028" s="3"/>
      <c r="H7028" s="3"/>
      <c r="I7028" s="3"/>
      <c r="J7028" s="3"/>
    </row>
    <row r="7029" spans="4:10" x14ac:dyDescent="0.25">
      <c r="D7029"/>
      <c r="E7029" s="4"/>
      <c r="F7029" s="3"/>
      <c r="G7029" s="3"/>
      <c r="H7029" s="3"/>
      <c r="I7029" s="3"/>
      <c r="J7029" s="3"/>
    </row>
    <row r="7030" spans="4:10" x14ac:dyDescent="0.25">
      <c r="D7030"/>
      <c r="E7030" s="4"/>
      <c r="F7030" s="3"/>
      <c r="G7030" s="3"/>
      <c r="H7030" s="3"/>
      <c r="I7030" s="3"/>
      <c r="J7030" s="3"/>
    </row>
    <row r="7031" spans="4:10" x14ac:dyDescent="0.25">
      <c r="D7031"/>
      <c r="E7031" s="4"/>
      <c r="F7031" s="3"/>
      <c r="G7031" s="3"/>
      <c r="H7031" s="3"/>
      <c r="I7031" s="3"/>
      <c r="J7031" s="3"/>
    </row>
    <row r="7032" spans="4:10" x14ac:dyDescent="0.25">
      <c r="D7032"/>
      <c r="E7032" s="4"/>
      <c r="F7032" s="3"/>
      <c r="G7032" s="3"/>
      <c r="H7032" s="3"/>
      <c r="I7032" s="3"/>
      <c r="J7032" s="3"/>
    </row>
    <row r="7033" spans="4:10" x14ac:dyDescent="0.25">
      <c r="D7033"/>
      <c r="E7033" s="4"/>
      <c r="F7033" s="3"/>
      <c r="G7033" s="3"/>
      <c r="H7033" s="3"/>
      <c r="I7033" s="3"/>
      <c r="J7033" s="3"/>
    </row>
    <row r="7034" spans="4:10" x14ac:dyDescent="0.25">
      <c r="D7034"/>
      <c r="E7034" s="4"/>
      <c r="F7034" s="3"/>
      <c r="G7034" s="3"/>
      <c r="H7034" s="3"/>
      <c r="I7034" s="3"/>
      <c r="J7034" s="3"/>
    </row>
    <row r="7035" spans="4:10" x14ac:dyDescent="0.25">
      <c r="D7035"/>
      <c r="E7035" s="4"/>
      <c r="F7035" s="3"/>
      <c r="G7035" s="3"/>
      <c r="H7035" s="3"/>
      <c r="I7035" s="3"/>
      <c r="J7035" s="3"/>
    </row>
    <row r="7036" spans="4:10" x14ac:dyDescent="0.25">
      <c r="D7036"/>
      <c r="E7036" s="4"/>
      <c r="F7036" s="3"/>
      <c r="G7036" s="3"/>
      <c r="H7036" s="3"/>
      <c r="I7036" s="3"/>
      <c r="J7036" s="3"/>
    </row>
    <row r="7037" spans="4:10" x14ac:dyDescent="0.25">
      <c r="D7037"/>
      <c r="E7037" s="4"/>
      <c r="F7037" s="3"/>
      <c r="G7037" s="3"/>
      <c r="H7037" s="3"/>
      <c r="I7037" s="3"/>
      <c r="J7037" s="3"/>
    </row>
    <row r="7038" spans="4:10" x14ac:dyDescent="0.25">
      <c r="D7038"/>
      <c r="E7038" s="4"/>
      <c r="F7038" s="3"/>
      <c r="G7038" s="3"/>
      <c r="H7038" s="3"/>
      <c r="I7038" s="3"/>
      <c r="J7038" s="3"/>
    </row>
    <row r="7039" spans="4:10" x14ac:dyDescent="0.25">
      <c r="D7039"/>
      <c r="E7039" s="4"/>
      <c r="F7039" s="3"/>
      <c r="G7039" s="3"/>
      <c r="H7039" s="3"/>
      <c r="I7039" s="3"/>
      <c r="J7039" s="3"/>
    </row>
    <row r="7040" spans="4:10" x14ac:dyDescent="0.25">
      <c r="D7040"/>
      <c r="E7040" s="4"/>
      <c r="F7040" s="3"/>
      <c r="G7040" s="3"/>
      <c r="H7040" s="3"/>
      <c r="I7040" s="3"/>
      <c r="J7040" s="3"/>
    </row>
    <row r="7041" spans="4:10" x14ac:dyDescent="0.25">
      <c r="D7041"/>
      <c r="E7041" s="4"/>
      <c r="F7041" s="3"/>
      <c r="G7041" s="3"/>
      <c r="H7041" s="3"/>
      <c r="I7041" s="3"/>
      <c r="J7041" s="3"/>
    </row>
    <row r="7042" spans="4:10" x14ac:dyDescent="0.25">
      <c r="D7042"/>
      <c r="E7042" s="4"/>
      <c r="F7042" s="3"/>
      <c r="G7042" s="3"/>
      <c r="H7042" s="3"/>
      <c r="I7042" s="3"/>
      <c r="J7042" s="3"/>
    </row>
    <row r="7043" spans="4:10" x14ac:dyDescent="0.25">
      <c r="D7043"/>
      <c r="E7043" s="4"/>
      <c r="F7043" s="3"/>
      <c r="G7043" s="3"/>
      <c r="H7043" s="3"/>
      <c r="I7043" s="3"/>
      <c r="J7043" s="3"/>
    </row>
    <row r="7044" spans="4:10" x14ac:dyDescent="0.25">
      <c r="D7044"/>
      <c r="E7044" s="4"/>
      <c r="F7044" s="3"/>
      <c r="G7044" s="3"/>
      <c r="H7044" s="3"/>
      <c r="I7044" s="3"/>
      <c r="J7044" s="3"/>
    </row>
    <row r="7045" spans="4:10" x14ac:dyDescent="0.25">
      <c r="D7045"/>
      <c r="E7045" s="4"/>
      <c r="F7045" s="3"/>
      <c r="G7045" s="3"/>
      <c r="H7045" s="3"/>
      <c r="I7045" s="3"/>
      <c r="J7045" s="3"/>
    </row>
    <row r="7046" spans="4:10" x14ac:dyDescent="0.25">
      <c r="D7046"/>
      <c r="E7046" s="4"/>
      <c r="F7046" s="3"/>
      <c r="G7046" s="3"/>
      <c r="H7046" s="3"/>
      <c r="I7046" s="3"/>
      <c r="J7046" s="3"/>
    </row>
    <row r="7047" spans="4:10" x14ac:dyDescent="0.25">
      <c r="D7047"/>
      <c r="E7047" s="4"/>
      <c r="F7047" s="3"/>
      <c r="G7047" s="3"/>
      <c r="H7047" s="3"/>
      <c r="I7047" s="3"/>
      <c r="J7047" s="3"/>
    </row>
    <row r="7048" spans="4:10" x14ac:dyDescent="0.25">
      <c r="D7048"/>
      <c r="E7048" s="4"/>
      <c r="F7048" s="3"/>
      <c r="G7048" s="3"/>
      <c r="H7048" s="3"/>
      <c r="I7048" s="3"/>
      <c r="J7048" s="3"/>
    </row>
    <row r="7049" spans="4:10" x14ac:dyDescent="0.25">
      <c r="D7049"/>
      <c r="E7049" s="4"/>
      <c r="F7049" s="3"/>
      <c r="G7049" s="3"/>
      <c r="H7049" s="3"/>
      <c r="I7049" s="3"/>
      <c r="J7049" s="3"/>
    </row>
    <row r="7050" spans="4:10" x14ac:dyDescent="0.25">
      <c r="D7050"/>
      <c r="E7050" s="4"/>
      <c r="F7050" s="3"/>
      <c r="G7050" s="3"/>
      <c r="H7050" s="3"/>
      <c r="I7050" s="3"/>
      <c r="J7050" s="3"/>
    </row>
    <row r="7051" spans="4:10" x14ac:dyDescent="0.25">
      <c r="D7051"/>
      <c r="E7051" s="4"/>
      <c r="F7051" s="3"/>
      <c r="G7051" s="3"/>
      <c r="H7051" s="3"/>
      <c r="I7051" s="3"/>
      <c r="J7051" s="3"/>
    </row>
    <row r="7052" spans="4:10" x14ac:dyDescent="0.25">
      <c r="D7052"/>
      <c r="E7052" s="4"/>
      <c r="F7052" s="3"/>
      <c r="G7052" s="3"/>
      <c r="H7052" s="3"/>
      <c r="I7052" s="3"/>
      <c r="J7052" s="3"/>
    </row>
    <row r="7053" spans="4:10" x14ac:dyDescent="0.25">
      <c r="D7053"/>
      <c r="E7053" s="4"/>
      <c r="F7053" s="3"/>
      <c r="G7053" s="3"/>
      <c r="H7053" s="3"/>
      <c r="I7053" s="3"/>
      <c r="J7053" s="3"/>
    </row>
    <row r="7054" spans="4:10" x14ac:dyDescent="0.25">
      <c r="D7054"/>
      <c r="E7054" s="4"/>
      <c r="F7054" s="3"/>
      <c r="G7054" s="3"/>
      <c r="H7054" s="3"/>
      <c r="I7054" s="3"/>
      <c r="J7054" s="3"/>
    </row>
    <row r="7055" spans="4:10" x14ac:dyDescent="0.25">
      <c r="D7055"/>
      <c r="E7055" s="4"/>
      <c r="F7055" s="3"/>
      <c r="G7055" s="3"/>
      <c r="H7055" s="3"/>
      <c r="I7055" s="3"/>
      <c r="J7055" s="3"/>
    </row>
    <row r="7056" spans="4:10" x14ac:dyDescent="0.25">
      <c r="D7056"/>
      <c r="E7056" s="4"/>
      <c r="F7056" s="3"/>
      <c r="G7056" s="3"/>
      <c r="H7056" s="3"/>
      <c r="I7056" s="3"/>
      <c r="J7056" s="3"/>
    </row>
    <row r="7057" spans="4:10" x14ac:dyDescent="0.25">
      <c r="D7057"/>
      <c r="E7057" s="4"/>
      <c r="F7057" s="3"/>
      <c r="G7057" s="3"/>
      <c r="H7057" s="3"/>
      <c r="I7057" s="3"/>
      <c r="J7057" s="3"/>
    </row>
    <row r="7058" spans="4:10" x14ac:dyDescent="0.25">
      <c r="D7058"/>
      <c r="E7058" s="4"/>
      <c r="F7058" s="3"/>
      <c r="G7058" s="3"/>
      <c r="H7058" s="3"/>
      <c r="I7058" s="3"/>
      <c r="J7058" s="3"/>
    </row>
    <row r="7059" spans="4:10" x14ac:dyDescent="0.25">
      <c r="D7059"/>
      <c r="E7059" s="4"/>
      <c r="F7059" s="3"/>
      <c r="G7059" s="3"/>
      <c r="H7059" s="3"/>
      <c r="I7059" s="3"/>
      <c r="J7059" s="3"/>
    </row>
    <row r="7060" spans="4:10" x14ac:dyDescent="0.25">
      <c r="D7060"/>
      <c r="E7060" s="4"/>
      <c r="F7060" s="3"/>
      <c r="G7060" s="3"/>
      <c r="H7060" s="3"/>
      <c r="I7060" s="3"/>
      <c r="J7060" s="3"/>
    </row>
    <row r="7061" spans="4:10" x14ac:dyDescent="0.25">
      <c r="D7061"/>
      <c r="E7061" s="4"/>
      <c r="F7061" s="3"/>
      <c r="G7061" s="3"/>
      <c r="H7061" s="3"/>
      <c r="I7061" s="3"/>
      <c r="J7061" s="3"/>
    </row>
    <row r="7062" spans="4:10" x14ac:dyDescent="0.25">
      <c r="D7062"/>
      <c r="E7062" s="4"/>
      <c r="F7062" s="3"/>
      <c r="G7062" s="3"/>
      <c r="H7062" s="3"/>
      <c r="I7062" s="3"/>
      <c r="J7062" s="3"/>
    </row>
    <row r="7063" spans="4:10" x14ac:dyDescent="0.25">
      <c r="D7063"/>
      <c r="E7063" s="4"/>
      <c r="F7063" s="3"/>
      <c r="G7063" s="3"/>
      <c r="H7063" s="3"/>
      <c r="I7063" s="3"/>
      <c r="J7063" s="3"/>
    </row>
    <row r="7064" spans="4:10" x14ac:dyDescent="0.25">
      <c r="D7064"/>
      <c r="E7064" s="4"/>
      <c r="F7064" s="3"/>
      <c r="G7064" s="3"/>
      <c r="H7064" s="3"/>
      <c r="I7064" s="3"/>
      <c r="J7064" s="3"/>
    </row>
    <row r="7065" spans="4:10" x14ac:dyDescent="0.25">
      <c r="D7065"/>
      <c r="E7065" s="4"/>
      <c r="F7065" s="3"/>
      <c r="G7065" s="3"/>
      <c r="H7065" s="3"/>
      <c r="I7065" s="3"/>
      <c r="J7065" s="3"/>
    </row>
    <row r="7066" spans="4:10" x14ac:dyDescent="0.25">
      <c r="D7066"/>
      <c r="E7066" s="4"/>
      <c r="F7066" s="3"/>
      <c r="G7066" s="3"/>
      <c r="H7066" s="3"/>
      <c r="I7066" s="3"/>
      <c r="J7066" s="3"/>
    </row>
    <row r="7067" spans="4:10" x14ac:dyDescent="0.25">
      <c r="D7067"/>
      <c r="E7067" s="4"/>
      <c r="F7067" s="3"/>
      <c r="G7067" s="3"/>
      <c r="H7067" s="3"/>
      <c r="I7067" s="3"/>
      <c r="J7067" s="3"/>
    </row>
    <row r="7068" spans="4:10" x14ac:dyDescent="0.25">
      <c r="D7068"/>
      <c r="E7068" s="4"/>
      <c r="F7068" s="3"/>
      <c r="G7068" s="3"/>
      <c r="H7068" s="3"/>
      <c r="I7068" s="3"/>
      <c r="J7068" s="3"/>
    </row>
    <row r="7069" spans="4:10" x14ac:dyDescent="0.25">
      <c r="D7069"/>
      <c r="E7069" s="4"/>
      <c r="F7069" s="3"/>
      <c r="G7069" s="3"/>
      <c r="H7069" s="3"/>
      <c r="I7069" s="3"/>
      <c r="J7069" s="3"/>
    </row>
    <row r="7070" spans="4:10" x14ac:dyDescent="0.25">
      <c r="D7070"/>
      <c r="E7070" s="4"/>
      <c r="F7070" s="3"/>
      <c r="G7070" s="3"/>
      <c r="H7070" s="3"/>
      <c r="I7070" s="3"/>
      <c r="J7070" s="3"/>
    </row>
    <row r="7071" spans="4:10" x14ac:dyDescent="0.25">
      <c r="D7071"/>
      <c r="E7071" s="4"/>
      <c r="F7071" s="3"/>
      <c r="G7071" s="3"/>
      <c r="H7071" s="3"/>
      <c r="I7071" s="3"/>
      <c r="J7071" s="3"/>
    </row>
    <row r="7072" spans="4:10" x14ac:dyDescent="0.25">
      <c r="D7072"/>
      <c r="E7072" s="4"/>
      <c r="F7072" s="3"/>
      <c r="G7072" s="3"/>
      <c r="H7072" s="3"/>
      <c r="I7072" s="3"/>
      <c r="J7072" s="3"/>
    </row>
    <row r="7073" spans="4:10" x14ac:dyDescent="0.25">
      <c r="D7073"/>
      <c r="E7073" s="4"/>
      <c r="F7073" s="3"/>
      <c r="G7073" s="3"/>
      <c r="H7073" s="3"/>
      <c r="I7073" s="3"/>
      <c r="J7073" s="3"/>
    </row>
    <row r="7074" spans="4:10" x14ac:dyDescent="0.25">
      <c r="D7074"/>
      <c r="E7074" s="4"/>
      <c r="F7074" s="3"/>
      <c r="G7074" s="3"/>
      <c r="H7074" s="3"/>
      <c r="I7074" s="3"/>
      <c r="J7074" s="3"/>
    </row>
    <row r="7075" spans="4:10" x14ac:dyDescent="0.25">
      <c r="D7075"/>
      <c r="E7075" s="4"/>
      <c r="F7075" s="3"/>
      <c r="G7075" s="3"/>
      <c r="H7075" s="3"/>
      <c r="I7075" s="3"/>
      <c r="J7075" s="3"/>
    </row>
    <row r="7076" spans="4:10" x14ac:dyDescent="0.25">
      <c r="D7076"/>
      <c r="E7076" s="4"/>
      <c r="F7076" s="3"/>
      <c r="G7076" s="3"/>
      <c r="H7076" s="3"/>
      <c r="I7076" s="3"/>
      <c r="J7076" s="3"/>
    </row>
    <row r="7077" spans="4:10" x14ac:dyDescent="0.25">
      <c r="D7077"/>
      <c r="E7077" s="4"/>
      <c r="F7077" s="3"/>
      <c r="G7077" s="3"/>
      <c r="H7077" s="3"/>
      <c r="I7077" s="3"/>
      <c r="J7077" s="3"/>
    </row>
    <row r="7078" spans="4:10" x14ac:dyDescent="0.25">
      <c r="D7078"/>
      <c r="E7078" s="4"/>
      <c r="F7078" s="3"/>
      <c r="G7078" s="3"/>
      <c r="H7078" s="3"/>
      <c r="I7078" s="3"/>
      <c r="J7078" s="3"/>
    </row>
    <row r="7079" spans="4:10" x14ac:dyDescent="0.25">
      <c r="D7079"/>
      <c r="E7079" s="4"/>
      <c r="F7079" s="3"/>
      <c r="G7079" s="3"/>
      <c r="H7079" s="3"/>
      <c r="I7079" s="3"/>
      <c r="J7079" s="3"/>
    </row>
    <row r="7080" spans="4:10" x14ac:dyDescent="0.25">
      <c r="D7080"/>
      <c r="E7080" s="4"/>
      <c r="F7080" s="3"/>
      <c r="G7080" s="3"/>
      <c r="H7080" s="3"/>
      <c r="I7080" s="3"/>
      <c r="J7080" s="3"/>
    </row>
    <row r="7081" spans="4:10" x14ac:dyDescent="0.25">
      <c r="D7081"/>
      <c r="E7081" s="4"/>
      <c r="F7081" s="3"/>
      <c r="G7081" s="3"/>
      <c r="H7081" s="3"/>
      <c r="I7081" s="3"/>
      <c r="J7081" s="3"/>
    </row>
    <row r="7082" spans="4:10" x14ac:dyDescent="0.25">
      <c r="D7082"/>
      <c r="E7082" s="4"/>
      <c r="F7082" s="3"/>
      <c r="G7082" s="3"/>
      <c r="H7082" s="3"/>
      <c r="I7082" s="3"/>
      <c r="J7082" s="3"/>
    </row>
    <row r="7083" spans="4:10" x14ac:dyDescent="0.25">
      <c r="D7083"/>
      <c r="E7083" s="4"/>
      <c r="F7083" s="3"/>
      <c r="G7083" s="3"/>
      <c r="H7083" s="3"/>
      <c r="I7083" s="3"/>
      <c r="J7083" s="3"/>
    </row>
    <row r="7084" spans="4:10" x14ac:dyDescent="0.25">
      <c r="D7084"/>
      <c r="E7084" s="4"/>
      <c r="F7084" s="3"/>
      <c r="G7084" s="3"/>
      <c r="H7084" s="3"/>
      <c r="I7084" s="3"/>
      <c r="J7084" s="3"/>
    </row>
    <row r="7085" spans="4:10" x14ac:dyDescent="0.25">
      <c r="D7085"/>
      <c r="E7085" s="4"/>
      <c r="F7085" s="3"/>
      <c r="G7085" s="3"/>
      <c r="H7085" s="3"/>
      <c r="I7085" s="3"/>
      <c r="J7085" s="3"/>
    </row>
    <row r="7086" spans="4:10" x14ac:dyDescent="0.25">
      <c r="D7086"/>
      <c r="E7086" s="4"/>
      <c r="F7086" s="3"/>
      <c r="G7086" s="3"/>
      <c r="H7086" s="3"/>
      <c r="I7086" s="3"/>
      <c r="J7086" s="3"/>
    </row>
    <row r="7087" spans="4:10" x14ac:dyDescent="0.25">
      <c r="D7087"/>
      <c r="E7087" s="4"/>
      <c r="F7087" s="3"/>
      <c r="G7087" s="3"/>
      <c r="H7087" s="3"/>
      <c r="I7087" s="3"/>
      <c r="J7087" s="3"/>
    </row>
    <row r="7088" spans="4:10" x14ac:dyDescent="0.25">
      <c r="D7088"/>
      <c r="E7088" s="4"/>
      <c r="F7088" s="3"/>
      <c r="G7088" s="3"/>
      <c r="H7088" s="3"/>
      <c r="I7088" s="3"/>
      <c r="J7088" s="3"/>
    </row>
    <row r="7089" spans="4:10" x14ac:dyDescent="0.25">
      <c r="D7089"/>
      <c r="E7089" s="4"/>
      <c r="F7089" s="3"/>
      <c r="G7089" s="3"/>
      <c r="H7089" s="3"/>
      <c r="I7089" s="3"/>
      <c r="J7089" s="3"/>
    </row>
    <row r="7090" spans="4:10" x14ac:dyDescent="0.25">
      <c r="D7090"/>
      <c r="E7090" s="4"/>
      <c r="F7090" s="3"/>
      <c r="G7090" s="3"/>
      <c r="H7090" s="3"/>
      <c r="I7090" s="3"/>
      <c r="J7090" s="3"/>
    </row>
    <row r="7091" spans="4:10" x14ac:dyDescent="0.25">
      <c r="D7091"/>
      <c r="E7091" s="4"/>
      <c r="F7091" s="3"/>
      <c r="G7091" s="3"/>
      <c r="H7091" s="3"/>
      <c r="I7091" s="3"/>
      <c r="J7091" s="3"/>
    </row>
    <row r="7092" spans="4:10" x14ac:dyDescent="0.25">
      <c r="D7092"/>
      <c r="E7092" s="4"/>
      <c r="F7092" s="3"/>
      <c r="G7092" s="3"/>
      <c r="H7092" s="3"/>
      <c r="I7092" s="3"/>
      <c r="J7092" s="3"/>
    </row>
    <row r="7093" spans="4:10" x14ac:dyDescent="0.25">
      <c r="D7093"/>
      <c r="E7093" s="4"/>
      <c r="F7093" s="3"/>
      <c r="G7093" s="3"/>
      <c r="H7093" s="3"/>
      <c r="I7093" s="3"/>
      <c r="J7093" s="3"/>
    </row>
    <row r="7094" spans="4:10" x14ac:dyDescent="0.25">
      <c r="D7094"/>
      <c r="E7094" s="4"/>
      <c r="F7094" s="3"/>
      <c r="G7094" s="3"/>
      <c r="H7094" s="3"/>
      <c r="I7094" s="3"/>
      <c r="J7094" s="3"/>
    </row>
    <row r="7095" spans="4:10" x14ac:dyDescent="0.25">
      <c r="D7095"/>
      <c r="E7095" s="4"/>
      <c r="F7095" s="3"/>
      <c r="G7095" s="3"/>
      <c r="H7095" s="3"/>
      <c r="I7095" s="3"/>
      <c r="J7095" s="3"/>
    </row>
    <row r="7096" spans="4:10" x14ac:dyDescent="0.25">
      <c r="D7096"/>
      <c r="E7096" s="4"/>
      <c r="F7096" s="3"/>
      <c r="G7096" s="3"/>
      <c r="H7096" s="3"/>
      <c r="I7096" s="3"/>
      <c r="J7096" s="3"/>
    </row>
    <row r="7097" spans="4:10" x14ac:dyDescent="0.25">
      <c r="D7097"/>
      <c r="E7097" s="4"/>
      <c r="F7097" s="3"/>
      <c r="G7097" s="3"/>
      <c r="H7097" s="3"/>
      <c r="I7097" s="3"/>
      <c r="J7097" s="3"/>
    </row>
    <row r="7098" spans="4:10" x14ac:dyDescent="0.25">
      <c r="D7098"/>
      <c r="E7098" s="4"/>
      <c r="F7098" s="3"/>
      <c r="G7098" s="3"/>
      <c r="H7098" s="3"/>
      <c r="I7098" s="3"/>
      <c r="J7098" s="3"/>
    </row>
    <row r="7099" spans="4:10" x14ac:dyDescent="0.25">
      <c r="D7099"/>
      <c r="E7099" s="4"/>
      <c r="F7099" s="3"/>
      <c r="G7099" s="3"/>
      <c r="H7099" s="3"/>
      <c r="I7099" s="3"/>
      <c r="J7099" s="3"/>
    </row>
    <row r="7100" spans="4:10" x14ac:dyDescent="0.25">
      <c r="D7100"/>
      <c r="E7100" s="4"/>
      <c r="F7100" s="3"/>
      <c r="G7100" s="3"/>
      <c r="H7100" s="3"/>
      <c r="I7100" s="3"/>
      <c r="J7100" s="3"/>
    </row>
    <row r="7101" spans="4:10" x14ac:dyDescent="0.25">
      <c r="D7101"/>
      <c r="E7101" s="4"/>
      <c r="F7101" s="3"/>
      <c r="G7101" s="3"/>
      <c r="H7101" s="3"/>
      <c r="I7101" s="3"/>
      <c r="J7101" s="3"/>
    </row>
    <row r="7102" spans="4:10" x14ac:dyDescent="0.25">
      <c r="D7102"/>
      <c r="E7102" s="4"/>
      <c r="F7102" s="3"/>
      <c r="G7102" s="3"/>
      <c r="H7102" s="3"/>
      <c r="I7102" s="3"/>
      <c r="J7102" s="3"/>
    </row>
    <row r="7103" spans="4:10" x14ac:dyDescent="0.25">
      <c r="D7103"/>
      <c r="E7103" s="4"/>
      <c r="F7103" s="3"/>
      <c r="G7103" s="3"/>
      <c r="H7103" s="3"/>
      <c r="I7103" s="3"/>
      <c r="J7103" s="3"/>
    </row>
    <row r="7104" spans="4:10" x14ac:dyDescent="0.25">
      <c r="D7104"/>
      <c r="E7104" s="4"/>
      <c r="F7104" s="3"/>
      <c r="G7104" s="3"/>
      <c r="H7104" s="3"/>
      <c r="I7104" s="3"/>
      <c r="J7104" s="3"/>
    </row>
    <row r="7105" spans="4:10" x14ac:dyDescent="0.25">
      <c r="D7105"/>
      <c r="E7105" s="4"/>
      <c r="F7105" s="3"/>
      <c r="G7105" s="3"/>
      <c r="H7105" s="3"/>
      <c r="I7105" s="3"/>
      <c r="J7105" s="3"/>
    </row>
    <row r="7106" spans="4:10" x14ac:dyDescent="0.25">
      <c r="D7106"/>
      <c r="E7106" s="4"/>
      <c r="F7106" s="3"/>
      <c r="G7106" s="3"/>
      <c r="H7106" s="3"/>
      <c r="I7106" s="3"/>
      <c r="J7106" s="3"/>
    </row>
    <row r="7107" spans="4:10" x14ac:dyDescent="0.25">
      <c r="D7107"/>
      <c r="E7107" s="4"/>
      <c r="F7107" s="3"/>
      <c r="G7107" s="3"/>
      <c r="H7107" s="3"/>
      <c r="I7107" s="3"/>
      <c r="J7107" s="3"/>
    </row>
    <row r="7108" spans="4:10" x14ac:dyDescent="0.25">
      <c r="D7108"/>
      <c r="E7108" s="4"/>
    </row>
    <row r="7109" spans="4:10" x14ac:dyDescent="0.25">
      <c r="D7109"/>
      <c r="E7109" s="4"/>
    </row>
    <row r="7110" spans="4:10" x14ac:dyDescent="0.25">
      <c r="D7110"/>
      <c r="E7110" s="4"/>
    </row>
    <row r="7111" spans="4:10" x14ac:dyDescent="0.25">
      <c r="D7111"/>
      <c r="E7111" s="4"/>
    </row>
    <row r="7112" spans="4:10" x14ac:dyDescent="0.25">
      <c r="D7112"/>
      <c r="E7112" s="4"/>
    </row>
    <row r="7113" spans="4:10" x14ac:dyDescent="0.25">
      <c r="D7113"/>
      <c r="E7113" s="4"/>
      <c r="F7113" s="3"/>
      <c r="G7113" s="3"/>
      <c r="H7113" s="3"/>
      <c r="I7113" s="3"/>
      <c r="J7113" s="3"/>
    </row>
    <row r="7114" spans="4:10" x14ac:dyDescent="0.25">
      <c r="D7114"/>
      <c r="E7114" s="4"/>
      <c r="F7114" s="3"/>
      <c r="G7114" s="3"/>
      <c r="H7114" s="3"/>
      <c r="I7114" s="3"/>
      <c r="J7114" s="3"/>
    </row>
    <row r="7115" spans="4:10" x14ac:dyDescent="0.25">
      <c r="D7115"/>
      <c r="E7115" s="4"/>
      <c r="F7115" s="3"/>
      <c r="G7115" s="3"/>
      <c r="H7115" s="3"/>
      <c r="I7115" s="3"/>
      <c r="J7115" s="3"/>
    </row>
    <row r="7116" spans="4:10" x14ac:dyDescent="0.25">
      <c r="D7116"/>
      <c r="E7116" s="4"/>
      <c r="F7116" s="3"/>
      <c r="G7116" s="3"/>
      <c r="H7116" s="3"/>
      <c r="I7116" s="3"/>
      <c r="J7116" s="3"/>
    </row>
    <row r="7117" spans="4:10" x14ac:dyDescent="0.25">
      <c r="D7117"/>
      <c r="E7117" s="4"/>
      <c r="F7117" s="3"/>
      <c r="G7117" s="3"/>
      <c r="H7117" s="3"/>
      <c r="I7117" s="3"/>
      <c r="J7117" s="3"/>
    </row>
    <row r="7118" spans="4:10" x14ac:dyDescent="0.25">
      <c r="D7118"/>
      <c r="E7118" s="4"/>
      <c r="F7118" s="3"/>
      <c r="G7118" s="3"/>
      <c r="H7118" s="3"/>
      <c r="I7118" s="3"/>
      <c r="J7118" s="3"/>
    </row>
    <row r="7119" spans="4:10" x14ac:dyDescent="0.25">
      <c r="D7119"/>
      <c r="E7119" s="4"/>
      <c r="F7119" s="3"/>
      <c r="G7119" s="3"/>
      <c r="H7119" s="3"/>
      <c r="I7119" s="3"/>
      <c r="J7119" s="3"/>
    </row>
    <row r="7120" spans="4:10" x14ac:dyDescent="0.25">
      <c r="D7120"/>
      <c r="E7120" s="4"/>
      <c r="F7120" s="3"/>
      <c r="G7120" s="3"/>
      <c r="H7120" s="3"/>
      <c r="I7120" s="3"/>
      <c r="J7120" s="3"/>
    </row>
    <row r="7121" spans="4:10" x14ac:dyDescent="0.25">
      <c r="D7121"/>
      <c r="E7121" s="4"/>
      <c r="F7121" s="3"/>
      <c r="G7121" s="3"/>
      <c r="H7121" s="3"/>
      <c r="I7121" s="3"/>
      <c r="J7121" s="3"/>
    </row>
    <row r="7122" spans="4:10" x14ac:dyDescent="0.25">
      <c r="D7122"/>
      <c r="E7122" s="4"/>
      <c r="F7122" s="3"/>
      <c r="G7122" s="3"/>
      <c r="H7122" s="3"/>
      <c r="I7122" s="3"/>
      <c r="J7122" s="3"/>
    </row>
    <row r="7123" spans="4:10" x14ac:dyDescent="0.25">
      <c r="D7123"/>
      <c r="E7123" s="4"/>
      <c r="F7123" s="3"/>
      <c r="G7123" s="3"/>
      <c r="H7123" s="3"/>
      <c r="I7123" s="3"/>
      <c r="J7123" s="3"/>
    </row>
    <row r="7124" spans="4:10" x14ac:dyDescent="0.25">
      <c r="D7124"/>
      <c r="E7124" s="4"/>
      <c r="F7124" s="3"/>
      <c r="G7124" s="3"/>
      <c r="H7124" s="3"/>
      <c r="I7124" s="3"/>
      <c r="J7124" s="3"/>
    </row>
    <row r="7125" spans="4:10" x14ac:dyDescent="0.25">
      <c r="D7125"/>
      <c r="E7125" s="4"/>
      <c r="F7125" s="3"/>
      <c r="G7125" s="3"/>
      <c r="H7125" s="3"/>
      <c r="I7125" s="3"/>
      <c r="J7125" s="3"/>
    </row>
    <row r="7126" spans="4:10" x14ac:dyDescent="0.25">
      <c r="D7126"/>
      <c r="E7126" s="4"/>
      <c r="F7126" s="3"/>
      <c r="G7126" s="3"/>
      <c r="H7126" s="3"/>
      <c r="I7126" s="3"/>
      <c r="J7126" s="3"/>
    </row>
    <row r="7127" spans="4:10" x14ac:dyDescent="0.25">
      <c r="D7127"/>
      <c r="E7127" s="4"/>
      <c r="F7127" s="3"/>
      <c r="G7127" s="3"/>
      <c r="H7127" s="3"/>
      <c r="I7127" s="3"/>
      <c r="J7127" s="3"/>
    </row>
    <row r="7128" spans="4:10" x14ac:dyDescent="0.25">
      <c r="D7128"/>
      <c r="E7128" s="4"/>
      <c r="F7128" s="3"/>
      <c r="G7128" s="3"/>
      <c r="H7128" s="3"/>
      <c r="I7128" s="3"/>
      <c r="J7128" s="3"/>
    </row>
    <row r="7129" spans="4:10" x14ac:dyDescent="0.25">
      <c r="D7129"/>
      <c r="E7129" s="4"/>
      <c r="F7129" s="3"/>
      <c r="G7129" s="3"/>
      <c r="H7129" s="3"/>
      <c r="I7129" s="3"/>
      <c r="J7129" s="3"/>
    </row>
    <row r="7130" spans="4:10" x14ac:dyDescent="0.25">
      <c r="D7130"/>
      <c r="E7130" s="4"/>
      <c r="F7130" s="3"/>
      <c r="G7130" s="3"/>
      <c r="H7130" s="3"/>
      <c r="I7130" s="3"/>
      <c r="J7130" s="3"/>
    </row>
    <row r="7131" spans="4:10" x14ac:dyDescent="0.25">
      <c r="D7131"/>
      <c r="E7131" s="4"/>
      <c r="F7131" s="3"/>
      <c r="G7131" s="3"/>
      <c r="H7131" s="3"/>
      <c r="I7131" s="3"/>
      <c r="J7131" s="3"/>
    </row>
    <row r="7132" spans="4:10" x14ac:dyDescent="0.25">
      <c r="D7132"/>
      <c r="E7132" s="4"/>
      <c r="F7132" s="3"/>
      <c r="G7132" s="3"/>
      <c r="H7132" s="3"/>
      <c r="I7132" s="3"/>
      <c r="J7132" s="3"/>
    </row>
    <row r="7133" spans="4:10" x14ac:dyDescent="0.25">
      <c r="D7133"/>
      <c r="E7133" s="4"/>
      <c r="F7133" s="3"/>
      <c r="G7133" s="3"/>
      <c r="H7133" s="3"/>
      <c r="I7133" s="3"/>
      <c r="J7133" s="3"/>
    </row>
    <row r="7134" spans="4:10" x14ac:dyDescent="0.25">
      <c r="D7134"/>
      <c r="E7134" s="4"/>
      <c r="F7134" s="3"/>
      <c r="G7134" s="3"/>
      <c r="H7134" s="3"/>
      <c r="I7134" s="3"/>
      <c r="J7134" s="3"/>
    </row>
    <row r="7135" spans="4:10" x14ac:dyDescent="0.25">
      <c r="D7135"/>
      <c r="E7135" s="4"/>
      <c r="F7135" s="3"/>
      <c r="G7135" s="3"/>
      <c r="H7135" s="3"/>
      <c r="I7135" s="3"/>
      <c r="J7135" s="3"/>
    </row>
    <row r="7136" spans="4:10" x14ac:dyDescent="0.25">
      <c r="D7136"/>
      <c r="E7136" s="4"/>
      <c r="F7136" s="3"/>
      <c r="G7136" s="3"/>
      <c r="H7136" s="3"/>
      <c r="I7136" s="3"/>
      <c r="J7136" s="3"/>
    </row>
    <row r="7137" spans="4:10" x14ac:dyDescent="0.25">
      <c r="D7137"/>
      <c r="E7137" s="4"/>
      <c r="F7137" s="3"/>
      <c r="G7137" s="3"/>
      <c r="H7137" s="3"/>
      <c r="I7137" s="3"/>
      <c r="J7137" s="3"/>
    </row>
    <row r="7138" spans="4:10" x14ac:dyDescent="0.25">
      <c r="D7138"/>
      <c r="E7138" s="4"/>
      <c r="F7138" s="3"/>
      <c r="G7138" s="3"/>
      <c r="H7138" s="3"/>
      <c r="I7138" s="3"/>
      <c r="J7138" s="3"/>
    </row>
    <row r="7139" spans="4:10" x14ac:dyDescent="0.25">
      <c r="D7139"/>
      <c r="E7139" s="4"/>
      <c r="F7139" s="3"/>
      <c r="G7139" s="3"/>
      <c r="H7139" s="3"/>
      <c r="I7139" s="3"/>
      <c r="J7139" s="3"/>
    </row>
    <row r="7140" spans="4:10" x14ac:dyDescent="0.25">
      <c r="D7140"/>
      <c r="E7140" s="4"/>
      <c r="F7140" s="3"/>
      <c r="G7140" s="3"/>
      <c r="H7140" s="3"/>
      <c r="I7140" s="3"/>
      <c r="J7140" s="3"/>
    </row>
    <row r="7141" spans="4:10" x14ac:dyDescent="0.25">
      <c r="D7141"/>
      <c r="E7141" s="4"/>
      <c r="F7141" s="3"/>
      <c r="G7141" s="3"/>
      <c r="H7141" s="3"/>
      <c r="I7141" s="3"/>
      <c r="J7141" s="3"/>
    </row>
    <row r="7142" spans="4:10" x14ac:dyDescent="0.25">
      <c r="D7142"/>
      <c r="E7142" s="4"/>
      <c r="F7142" s="3"/>
      <c r="G7142" s="3"/>
      <c r="H7142" s="3"/>
      <c r="I7142" s="3"/>
      <c r="J7142" s="3"/>
    </row>
    <row r="7143" spans="4:10" x14ac:dyDescent="0.25">
      <c r="D7143"/>
      <c r="E7143" s="4"/>
      <c r="F7143" s="3"/>
      <c r="G7143" s="3"/>
      <c r="H7143" s="3"/>
      <c r="I7143" s="3"/>
      <c r="J7143" s="3"/>
    </row>
    <row r="7144" spans="4:10" x14ac:dyDescent="0.25">
      <c r="D7144"/>
      <c r="E7144" s="4"/>
      <c r="F7144" s="3"/>
      <c r="G7144" s="3"/>
      <c r="H7144" s="3"/>
      <c r="I7144" s="3"/>
      <c r="J7144" s="3"/>
    </row>
    <row r="7145" spans="4:10" x14ac:dyDescent="0.25">
      <c r="D7145"/>
      <c r="E7145" s="4"/>
      <c r="F7145" s="3"/>
      <c r="G7145" s="3"/>
      <c r="H7145" s="3"/>
      <c r="I7145" s="3"/>
      <c r="J7145" s="3"/>
    </row>
    <row r="7146" spans="4:10" x14ac:dyDescent="0.25">
      <c r="D7146"/>
      <c r="E7146" s="4"/>
      <c r="F7146" s="3"/>
      <c r="G7146" s="3"/>
      <c r="H7146" s="3"/>
      <c r="I7146" s="3"/>
      <c r="J7146" s="3"/>
    </row>
    <row r="7147" spans="4:10" x14ac:dyDescent="0.25">
      <c r="D7147"/>
      <c r="E7147" s="4"/>
      <c r="F7147" s="3"/>
      <c r="G7147" s="3"/>
      <c r="H7147" s="3"/>
      <c r="I7147" s="3"/>
      <c r="J7147" s="3"/>
    </row>
    <row r="7148" spans="4:10" x14ac:dyDescent="0.25">
      <c r="D7148"/>
      <c r="E7148" s="4"/>
      <c r="F7148" s="3"/>
      <c r="G7148" s="3"/>
      <c r="H7148" s="3"/>
      <c r="I7148" s="3"/>
      <c r="J7148" s="3"/>
    </row>
    <row r="7149" spans="4:10" x14ac:dyDescent="0.25">
      <c r="D7149"/>
      <c r="E7149" s="4"/>
      <c r="F7149" s="3"/>
      <c r="G7149" s="3"/>
      <c r="H7149" s="3"/>
      <c r="I7149" s="3"/>
      <c r="J7149" s="3"/>
    </row>
    <row r="7150" spans="4:10" x14ac:dyDescent="0.25">
      <c r="D7150"/>
      <c r="E7150" s="4"/>
      <c r="F7150" s="3"/>
      <c r="G7150" s="3"/>
      <c r="H7150" s="3"/>
      <c r="I7150" s="3"/>
      <c r="J7150" s="3"/>
    </row>
    <row r="7151" spans="4:10" x14ac:dyDescent="0.25">
      <c r="D7151"/>
      <c r="E7151" s="4"/>
      <c r="F7151" s="3"/>
      <c r="G7151" s="3"/>
      <c r="H7151" s="3"/>
      <c r="I7151" s="3"/>
      <c r="J7151" s="3"/>
    </row>
    <row r="7152" spans="4:10" x14ac:dyDescent="0.25">
      <c r="D7152"/>
      <c r="E7152" s="4"/>
      <c r="F7152" s="3"/>
      <c r="G7152" s="3"/>
      <c r="H7152" s="3"/>
      <c r="I7152" s="3"/>
      <c r="J7152" s="3"/>
    </row>
    <row r="7153" spans="4:10" x14ac:dyDescent="0.25">
      <c r="D7153"/>
      <c r="E7153" s="4"/>
      <c r="F7153" s="3"/>
      <c r="G7153" s="3"/>
      <c r="H7153" s="3"/>
      <c r="I7153" s="3"/>
      <c r="J7153" s="3"/>
    </row>
    <row r="7154" spans="4:10" x14ac:dyDescent="0.25">
      <c r="D7154"/>
      <c r="E7154" s="4"/>
      <c r="F7154" s="3"/>
      <c r="G7154" s="3"/>
      <c r="H7154" s="3"/>
      <c r="I7154" s="3"/>
      <c r="J7154" s="3"/>
    </row>
    <row r="7155" spans="4:10" x14ac:dyDescent="0.25">
      <c r="D7155"/>
      <c r="E7155" s="4"/>
      <c r="F7155" s="3"/>
      <c r="G7155" s="3"/>
      <c r="H7155" s="3"/>
      <c r="I7155" s="3"/>
      <c r="J7155" s="3"/>
    </row>
    <row r="7156" spans="4:10" x14ac:dyDescent="0.25">
      <c r="D7156"/>
      <c r="E7156" s="4"/>
      <c r="F7156" s="3"/>
      <c r="G7156" s="3"/>
      <c r="H7156" s="3"/>
      <c r="I7156" s="3"/>
      <c r="J7156" s="3"/>
    </row>
    <row r="7157" spans="4:10" x14ac:dyDescent="0.25">
      <c r="D7157"/>
      <c r="E7157" s="4"/>
      <c r="F7157" s="3"/>
      <c r="G7157" s="3"/>
      <c r="H7157" s="3"/>
      <c r="I7157" s="3"/>
      <c r="J7157" s="3"/>
    </row>
    <row r="7158" spans="4:10" x14ac:dyDescent="0.25">
      <c r="D7158"/>
      <c r="E7158" s="4"/>
      <c r="F7158" s="3"/>
      <c r="G7158" s="3"/>
      <c r="H7158" s="3"/>
      <c r="I7158" s="3"/>
      <c r="J7158" s="3"/>
    </row>
    <row r="7159" spans="4:10" x14ac:dyDescent="0.25">
      <c r="D7159"/>
      <c r="E7159" s="4"/>
      <c r="F7159" s="3"/>
      <c r="G7159" s="3"/>
      <c r="H7159" s="3"/>
      <c r="I7159" s="3"/>
      <c r="J7159" s="3"/>
    </row>
    <row r="7160" spans="4:10" x14ac:dyDescent="0.25">
      <c r="D7160"/>
      <c r="E7160" s="4"/>
      <c r="F7160" s="3"/>
      <c r="G7160" s="3"/>
      <c r="H7160" s="3"/>
      <c r="I7160" s="3"/>
      <c r="J7160" s="3"/>
    </row>
    <row r="7161" spans="4:10" x14ac:dyDescent="0.25">
      <c r="D7161"/>
      <c r="E7161" s="4"/>
      <c r="F7161" s="3"/>
      <c r="G7161" s="3"/>
      <c r="H7161" s="3"/>
      <c r="I7161" s="3"/>
      <c r="J7161" s="3"/>
    </row>
    <row r="7162" spans="4:10" x14ac:dyDescent="0.25">
      <c r="D7162"/>
      <c r="E7162" s="4"/>
      <c r="F7162" s="3"/>
      <c r="G7162" s="3"/>
      <c r="H7162" s="3"/>
      <c r="I7162" s="3"/>
      <c r="J7162" s="3"/>
    </row>
    <row r="7163" spans="4:10" x14ac:dyDescent="0.25">
      <c r="D7163"/>
      <c r="E7163" s="4"/>
      <c r="F7163" s="3"/>
      <c r="G7163" s="3"/>
      <c r="H7163" s="3"/>
      <c r="I7163" s="3"/>
      <c r="J7163" s="3"/>
    </row>
    <row r="7164" spans="4:10" x14ac:dyDescent="0.25">
      <c r="D7164"/>
      <c r="E7164" s="4"/>
      <c r="F7164" s="3"/>
      <c r="G7164" s="3"/>
      <c r="H7164" s="3"/>
      <c r="I7164" s="3"/>
      <c r="J7164" s="3"/>
    </row>
    <row r="7165" spans="4:10" x14ac:dyDescent="0.25">
      <c r="D7165"/>
      <c r="E7165" s="4"/>
      <c r="F7165" s="3"/>
      <c r="G7165" s="3"/>
      <c r="H7165" s="3"/>
      <c r="I7165" s="3"/>
      <c r="J7165" s="3"/>
    </row>
    <row r="7166" spans="4:10" x14ac:dyDescent="0.25">
      <c r="D7166"/>
      <c r="E7166" s="4"/>
      <c r="F7166" s="3"/>
      <c r="G7166" s="3"/>
      <c r="H7166" s="3"/>
      <c r="I7166" s="3"/>
      <c r="J7166" s="3"/>
    </row>
    <row r="7167" spans="4:10" x14ac:dyDescent="0.25">
      <c r="D7167"/>
      <c r="E7167" s="4"/>
      <c r="F7167" s="3"/>
      <c r="G7167" s="3"/>
      <c r="H7167" s="3"/>
      <c r="I7167" s="3"/>
      <c r="J7167" s="3"/>
    </row>
    <row r="7168" spans="4:10" x14ac:dyDescent="0.25">
      <c r="D7168"/>
      <c r="E7168" s="4"/>
      <c r="F7168" s="3"/>
      <c r="G7168" s="3"/>
      <c r="H7168" s="3"/>
      <c r="I7168" s="3"/>
      <c r="J7168" s="3"/>
    </row>
    <row r="7169" spans="4:10" x14ac:dyDescent="0.25">
      <c r="D7169"/>
      <c r="E7169" s="4"/>
      <c r="F7169" s="3"/>
      <c r="G7169" s="3"/>
      <c r="H7169" s="3"/>
      <c r="I7169" s="3"/>
      <c r="J7169" s="3"/>
    </row>
    <row r="7170" spans="4:10" x14ac:dyDescent="0.25">
      <c r="D7170"/>
      <c r="E7170" s="4"/>
      <c r="F7170" s="3"/>
      <c r="G7170" s="3"/>
      <c r="H7170" s="3"/>
      <c r="I7170" s="3"/>
      <c r="J7170" s="3"/>
    </row>
    <row r="7171" spans="4:10" x14ac:dyDescent="0.25">
      <c r="D7171"/>
      <c r="E7171" s="4"/>
      <c r="F7171" s="3"/>
      <c r="G7171" s="3"/>
      <c r="H7171" s="3"/>
      <c r="I7171" s="3"/>
      <c r="J7171" s="3"/>
    </row>
    <row r="7172" spans="4:10" x14ac:dyDescent="0.25">
      <c r="D7172"/>
      <c r="E7172" s="4"/>
      <c r="F7172" s="3"/>
      <c r="G7172" s="3"/>
      <c r="H7172" s="3"/>
      <c r="I7172" s="3"/>
      <c r="J7172" s="3"/>
    </row>
    <row r="7173" spans="4:10" x14ac:dyDescent="0.25">
      <c r="D7173"/>
      <c r="E7173" s="4"/>
      <c r="F7173" s="3"/>
      <c r="G7173" s="3"/>
      <c r="H7173" s="3"/>
      <c r="I7173" s="3"/>
      <c r="J7173" s="3"/>
    </row>
    <row r="7174" spans="4:10" x14ac:dyDescent="0.25">
      <c r="D7174"/>
      <c r="E7174" s="4"/>
      <c r="F7174" s="3"/>
      <c r="G7174" s="3"/>
      <c r="H7174" s="3"/>
      <c r="I7174" s="3"/>
      <c r="J7174" s="3"/>
    </row>
    <row r="7175" spans="4:10" x14ac:dyDescent="0.25">
      <c r="D7175"/>
      <c r="E7175" s="4"/>
      <c r="F7175" s="3"/>
      <c r="G7175" s="3"/>
      <c r="H7175" s="3"/>
      <c r="I7175" s="3"/>
      <c r="J7175" s="3"/>
    </row>
    <row r="7176" spans="4:10" x14ac:dyDescent="0.25">
      <c r="D7176"/>
      <c r="E7176" s="4"/>
      <c r="F7176" s="3"/>
      <c r="G7176" s="3"/>
      <c r="H7176" s="3"/>
      <c r="I7176" s="3"/>
      <c r="J7176" s="3"/>
    </row>
    <row r="7177" spans="4:10" x14ac:dyDescent="0.25">
      <c r="D7177"/>
      <c r="E7177" s="4"/>
      <c r="F7177" s="3"/>
      <c r="G7177" s="3"/>
      <c r="H7177" s="3"/>
      <c r="I7177" s="3"/>
      <c r="J7177" s="3"/>
    </row>
    <row r="7178" spans="4:10" x14ac:dyDescent="0.25">
      <c r="D7178"/>
      <c r="E7178" s="4"/>
      <c r="F7178" s="3"/>
      <c r="G7178" s="3"/>
      <c r="H7178" s="3"/>
      <c r="I7178" s="3"/>
      <c r="J7178" s="3"/>
    </row>
    <row r="7179" spans="4:10" x14ac:dyDescent="0.25">
      <c r="D7179"/>
      <c r="E7179" s="4"/>
      <c r="F7179" s="3"/>
      <c r="G7179" s="3"/>
      <c r="H7179" s="3"/>
      <c r="I7179" s="3"/>
      <c r="J7179" s="3"/>
    </row>
    <row r="7180" spans="4:10" x14ac:dyDescent="0.25">
      <c r="D7180"/>
      <c r="E7180" s="4"/>
      <c r="F7180" s="3"/>
      <c r="G7180" s="3"/>
      <c r="H7180" s="3"/>
      <c r="I7180" s="3"/>
      <c r="J7180" s="3"/>
    </row>
    <row r="7181" spans="4:10" x14ac:dyDescent="0.25">
      <c r="D7181"/>
      <c r="E7181" s="4"/>
      <c r="F7181" s="3"/>
      <c r="G7181" s="3"/>
      <c r="H7181" s="3"/>
      <c r="I7181" s="3"/>
      <c r="J7181" s="3"/>
    </row>
    <row r="7182" spans="4:10" x14ac:dyDescent="0.25">
      <c r="D7182"/>
      <c r="E7182" s="4"/>
      <c r="F7182" s="3"/>
      <c r="G7182" s="3"/>
      <c r="H7182" s="3"/>
      <c r="I7182" s="3"/>
      <c r="J7182" s="3"/>
    </row>
    <row r="7183" spans="4:10" x14ac:dyDescent="0.25">
      <c r="D7183"/>
      <c r="E7183" s="4"/>
      <c r="F7183" s="3"/>
      <c r="G7183" s="3"/>
      <c r="H7183" s="3"/>
      <c r="I7183" s="3"/>
      <c r="J7183" s="3"/>
    </row>
    <row r="7184" spans="4:10" x14ac:dyDescent="0.25">
      <c r="D7184"/>
      <c r="E7184" s="4"/>
      <c r="F7184" s="3"/>
      <c r="G7184" s="3"/>
      <c r="H7184" s="3"/>
      <c r="I7184" s="3"/>
      <c r="J7184" s="3"/>
    </row>
    <row r="7185" spans="4:10" x14ac:dyDescent="0.25">
      <c r="D7185"/>
      <c r="E7185" s="4"/>
      <c r="F7185" s="3"/>
      <c r="G7185" s="3"/>
      <c r="H7185" s="3"/>
      <c r="I7185" s="3"/>
      <c r="J7185" s="3"/>
    </row>
    <row r="7186" spans="4:10" x14ac:dyDescent="0.25">
      <c r="D7186"/>
      <c r="E7186" s="4"/>
      <c r="F7186" s="3"/>
      <c r="G7186" s="3"/>
      <c r="H7186" s="3"/>
      <c r="I7186" s="3"/>
      <c r="J7186" s="3"/>
    </row>
    <row r="7187" spans="4:10" x14ac:dyDescent="0.25">
      <c r="D7187"/>
      <c r="E7187" s="4"/>
      <c r="F7187" s="3"/>
      <c r="G7187" s="3"/>
      <c r="H7187" s="3"/>
      <c r="I7187" s="3"/>
      <c r="J7187" s="3"/>
    </row>
    <row r="7188" spans="4:10" x14ac:dyDescent="0.25">
      <c r="D7188"/>
      <c r="E7188" s="4"/>
      <c r="F7188" s="3"/>
      <c r="G7188" s="3"/>
      <c r="H7188" s="3"/>
      <c r="I7188" s="3"/>
      <c r="J7188" s="3"/>
    </row>
    <row r="7189" spans="4:10" x14ac:dyDescent="0.25">
      <c r="D7189"/>
      <c r="E7189" s="4"/>
      <c r="F7189" s="3"/>
      <c r="G7189" s="3"/>
      <c r="H7189" s="3"/>
      <c r="I7189" s="3"/>
      <c r="J7189" s="3"/>
    </row>
    <row r="7190" spans="4:10" x14ac:dyDescent="0.25">
      <c r="D7190"/>
      <c r="E7190" s="4"/>
      <c r="F7190" s="3"/>
      <c r="G7190" s="3"/>
      <c r="H7190" s="3"/>
      <c r="I7190" s="3"/>
      <c r="J7190" s="3"/>
    </row>
    <row r="7191" spans="4:10" x14ac:dyDescent="0.25">
      <c r="D7191"/>
      <c r="E7191" s="4"/>
      <c r="F7191" s="3"/>
      <c r="G7191" s="3"/>
      <c r="H7191" s="3"/>
      <c r="I7191" s="3"/>
      <c r="J7191" s="3"/>
    </row>
    <row r="7192" spans="4:10" x14ac:dyDescent="0.25">
      <c r="D7192"/>
      <c r="E7192" s="4"/>
      <c r="F7192" s="3"/>
      <c r="G7192" s="3"/>
      <c r="H7192" s="3"/>
      <c r="I7192" s="3"/>
      <c r="J7192" s="3"/>
    </row>
    <row r="7193" spans="4:10" x14ac:dyDescent="0.25">
      <c r="D7193"/>
      <c r="E7193" s="4"/>
      <c r="F7193" s="3"/>
      <c r="G7193" s="3"/>
      <c r="H7193" s="3"/>
      <c r="I7193" s="3"/>
      <c r="J7193" s="3"/>
    </row>
    <row r="7194" spans="4:10" x14ac:dyDescent="0.25">
      <c r="D7194"/>
      <c r="E7194" s="4"/>
      <c r="F7194" s="3"/>
      <c r="G7194" s="3"/>
      <c r="H7194" s="3"/>
      <c r="I7194" s="3"/>
      <c r="J7194" s="3"/>
    </row>
    <row r="7195" spans="4:10" x14ac:dyDescent="0.25">
      <c r="D7195"/>
      <c r="E7195" s="4"/>
      <c r="F7195" s="3"/>
      <c r="G7195" s="3"/>
      <c r="H7195" s="3"/>
      <c r="I7195" s="3"/>
      <c r="J7195" s="3"/>
    </row>
    <row r="7196" spans="4:10" x14ac:dyDescent="0.25">
      <c r="D7196"/>
      <c r="E7196" s="4"/>
      <c r="F7196" s="3"/>
      <c r="G7196" s="3"/>
      <c r="H7196" s="3"/>
      <c r="I7196" s="3"/>
      <c r="J7196" s="3"/>
    </row>
    <row r="7197" spans="4:10" x14ac:dyDescent="0.25">
      <c r="D7197"/>
      <c r="E7197" s="4"/>
      <c r="F7197" s="3"/>
      <c r="G7197" s="3"/>
      <c r="H7197" s="3"/>
      <c r="I7197" s="3"/>
      <c r="J7197" s="3"/>
    </row>
    <row r="7198" spans="4:10" x14ac:dyDescent="0.25">
      <c r="D7198"/>
      <c r="E7198" s="4"/>
      <c r="F7198" s="3"/>
      <c r="G7198" s="3"/>
      <c r="H7198" s="3"/>
      <c r="I7198" s="3"/>
      <c r="J7198" s="3"/>
    </row>
    <row r="7199" spans="4:10" x14ac:dyDescent="0.25">
      <c r="D7199"/>
      <c r="E7199" s="4"/>
      <c r="F7199" s="3"/>
      <c r="G7199" s="3"/>
      <c r="H7199" s="3"/>
      <c r="I7199" s="3"/>
      <c r="J7199" s="3"/>
    </row>
    <row r="7200" spans="4:10" x14ac:dyDescent="0.25">
      <c r="D7200"/>
      <c r="E7200" s="4"/>
      <c r="F7200" s="3"/>
      <c r="G7200" s="3"/>
      <c r="H7200" s="3"/>
      <c r="I7200" s="3"/>
      <c r="J7200" s="3"/>
    </row>
    <row r="7201" spans="4:10" x14ac:dyDescent="0.25">
      <c r="D7201"/>
      <c r="E7201" s="4"/>
      <c r="F7201" s="3"/>
      <c r="G7201" s="3"/>
      <c r="H7201" s="3"/>
      <c r="I7201" s="3"/>
      <c r="J7201" s="3"/>
    </row>
    <row r="7202" spans="4:10" x14ac:dyDescent="0.25">
      <c r="D7202"/>
      <c r="E7202" s="4"/>
      <c r="F7202" s="3"/>
      <c r="G7202" s="3"/>
      <c r="H7202" s="3"/>
      <c r="I7202" s="3"/>
      <c r="J7202" s="3"/>
    </row>
    <row r="7203" spans="4:10" x14ac:dyDescent="0.25">
      <c r="D7203"/>
      <c r="E7203" s="4"/>
      <c r="F7203" s="3"/>
      <c r="G7203" s="3"/>
      <c r="H7203" s="3"/>
      <c r="I7203" s="3"/>
      <c r="J7203" s="3"/>
    </row>
    <row r="7204" spans="4:10" x14ac:dyDescent="0.25">
      <c r="D7204"/>
      <c r="E7204" s="4"/>
      <c r="F7204" s="3"/>
      <c r="G7204" s="3"/>
      <c r="H7204" s="3"/>
      <c r="I7204" s="3"/>
      <c r="J7204" s="3"/>
    </row>
    <row r="7205" spans="4:10" x14ac:dyDescent="0.25">
      <c r="D7205"/>
      <c r="E7205" s="4"/>
      <c r="F7205" s="3"/>
      <c r="G7205" s="3"/>
      <c r="H7205" s="3"/>
      <c r="I7205" s="3"/>
      <c r="J7205" s="3"/>
    </row>
    <row r="7206" spans="4:10" x14ac:dyDescent="0.25">
      <c r="D7206"/>
      <c r="E7206" s="4"/>
      <c r="F7206" s="3"/>
      <c r="G7206" s="3"/>
      <c r="H7206" s="3"/>
      <c r="I7206" s="3"/>
      <c r="J7206" s="3"/>
    </row>
    <row r="7207" spans="4:10" x14ac:dyDescent="0.25">
      <c r="D7207"/>
      <c r="E7207" s="4"/>
      <c r="F7207" s="3"/>
      <c r="G7207" s="3"/>
      <c r="H7207" s="3"/>
      <c r="I7207" s="3"/>
      <c r="J7207" s="3"/>
    </row>
    <row r="7208" spans="4:10" x14ac:dyDescent="0.25">
      <c r="D7208"/>
      <c r="E7208" s="4"/>
      <c r="F7208" s="3"/>
      <c r="G7208" s="3"/>
      <c r="H7208" s="3"/>
      <c r="I7208" s="3"/>
      <c r="J7208" s="3"/>
    </row>
    <row r="7209" spans="4:10" x14ac:dyDescent="0.25">
      <c r="D7209"/>
      <c r="E7209" s="4"/>
      <c r="F7209" s="3"/>
      <c r="G7209" s="3"/>
      <c r="H7209" s="3"/>
      <c r="I7209" s="3"/>
      <c r="J7209" s="3"/>
    </row>
    <row r="7210" spans="4:10" x14ac:dyDescent="0.25">
      <c r="D7210"/>
      <c r="E7210" s="4"/>
      <c r="F7210" s="3"/>
      <c r="G7210" s="3"/>
      <c r="H7210" s="3"/>
      <c r="I7210" s="3"/>
      <c r="J7210" s="3"/>
    </row>
    <row r="7211" spans="4:10" x14ac:dyDescent="0.25">
      <c r="D7211"/>
      <c r="E7211" s="4"/>
      <c r="F7211" s="3"/>
      <c r="G7211" s="3"/>
      <c r="H7211" s="3"/>
      <c r="I7211" s="3"/>
      <c r="J7211" s="3"/>
    </row>
    <row r="7212" spans="4:10" x14ac:dyDescent="0.25">
      <c r="D7212"/>
      <c r="E7212" s="4"/>
      <c r="F7212" s="3"/>
      <c r="G7212" s="3"/>
      <c r="H7212" s="3"/>
      <c r="I7212" s="3"/>
      <c r="J7212" s="3"/>
    </row>
    <row r="7213" spans="4:10" x14ac:dyDescent="0.25">
      <c r="D7213"/>
      <c r="E7213" s="4"/>
      <c r="F7213" s="3"/>
      <c r="G7213" s="3"/>
      <c r="H7213" s="3"/>
      <c r="I7213" s="3"/>
      <c r="J7213" s="3"/>
    </row>
    <row r="7214" spans="4:10" x14ac:dyDescent="0.25">
      <c r="D7214"/>
      <c r="E7214" s="4"/>
      <c r="F7214" s="3"/>
      <c r="G7214" s="3"/>
      <c r="H7214" s="3"/>
      <c r="I7214" s="3"/>
      <c r="J7214" s="3"/>
    </row>
    <row r="7215" spans="4:10" x14ac:dyDescent="0.25">
      <c r="D7215"/>
      <c r="E7215" s="4"/>
      <c r="F7215" s="3"/>
      <c r="G7215" s="3"/>
      <c r="H7215" s="3"/>
      <c r="I7215" s="3"/>
      <c r="J7215" s="3"/>
    </row>
    <row r="7216" spans="4:10" x14ac:dyDescent="0.25">
      <c r="D7216"/>
      <c r="E7216" s="4"/>
      <c r="F7216" s="3"/>
      <c r="G7216" s="3"/>
      <c r="H7216" s="3"/>
      <c r="I7216" s="3"/>
      <c r="J7216" s="3"/>
    </row>
    <row r="7217" spans="4:10" x14ac:dyDescent="0.25">
      <c r="D7217"/>
      <c r="E7217" s="4"/>
      <c r="F7217" s="3"/>
      <c r="G7217" s="3"/>
      <c r="H7217" s="3"/>
      <c r="I7217" s="3"/>
      <c r="J7217" s="3"/>
    </row>
    <row r="7218" spans="4:10" x14ac:dyDescent="0.25">
      <c r="D7218"/>
      <c r="E7218" s="4"/>
      <c r="F7218" s="3"/>
      <c r="G7218" s="3"/>
      <c r="H7218" s="3"/>
      <c r="I7218" s="3"/>
      <c r="J7218" s="3"/>
    </row>
    <row r="7219" spans="4:10" x14ac:dyDescent="0.25">
      <c r="D7219"/>
      <c r="E7219" s="4"/>
      <c r="F7219" s="3"/>
      <c r="G7219" s="3"/>
      <c r="H7219" s="3"/>
      <c r="I7219" s="3"/>
      <c r="J7219" s="3"/>
    </row>
    <row r="7220" spans="4:10" x14ac:dyDescent="0.25">
      <c r="D7220"/>
      <c r="E7220" s="4"/>
      <c r="F7220" s="3"/>
      <c r="G7220" s="3"/>
      <c r="H7220" s="3"/>
      <c r="I7220" s="3"/>
      <c r="J7220" s="3"/>
    </row>
    <row r="7221" spans="4:10" x14ac:dyDescent="0.25">
      <c r="D7221"/>
      <c r="E7221" s="4"/>
      <c r="F7221" s="3"/>
      <c r="G7221" s="3"/>
      <c r="H7221" s="3"/>
      <c r="I7221" s="3"/>
      <c r="J7221" s="3"/>
    </row>
    <row r="7222" spans="4:10" x14ac:dyDescent="0.25">
      <c r="D7222"/>
      <c r="E7222" s="4"/>
      <c r="F7222" s="3"/>
      <c r="G7222" s="3"/>
      <c r="H7222" s="3"/>
      <c r="I7222" s="3"/>
      <c r="J7222" s="3"/>
    </row>
    <row r="7223" spans="4:10" x14ac:dyDescent="0.25">
      <c r="D7223"/>
      <c r="E7223" s="4"/>
      <c r="F7223" s="3"/>
      <c r="G7223" s="3"/>
      <c r="H7223" s="3"/>
      <c r="I7223" s="3"/>
      <c r="J7223" s="3"/>
    </row>
    <row r="7224" spans="4:10" x14ac:dyDescent="0.25">
      <c r="D7224"/>
      <c r="E7224" s="4"/>
      <c r="F7224" s="3"/>
      <c r="G7224" s="3"/>
      <c r="H7224" s="3"/>
      <c r="I7224" s="3"/>
      <c r="J7224" s="3"/>
    </row>
    <row r="7225" spans="4:10" x14ac:dyDescent="0.25">
      <c r="D7225"/>
      <c r="E7225" s="4"/>
      <c r="F7225" s="3"/>
      <c r="G7225" s="3"/>
      <c r="H7225" s="3"/>
      <c r="I7225" s="3"/>
      <c r="J7225" s="3"/>
    </row>
    <row r="7226" spans="4:10" x14ac:dyDescent="0.25">
      <c r="D7226"/>
      <c r="E7226" s="4"/>
      <c r="F7226" s="3"/>
      <c r="G7226" s="3"/>
      <c r="H7226" s="3"/>
      <c r="I7226" s="3"/>
      <c r="J7226" s="3"/>
    </row>
    <row r="7227" spans="4:10" x14ac:dyDescent="0.25">
      <c r="D7227"/>
      <c r="E7227" s="4"/>
      <c r="F7227" s="3"/>
      <c r="G7227" s="3"/>
      <c r="H7227" s="3"/>
      <c r="I7227" s="3"/>
      <c r="J7227" s="3"/>
    </row>
    <row r="7228" spans="4:10" x14ac:dyDescent="0.25">
      <c r="D7228"/>
      <c r="E7228" s="4"/>
      <c r="F7228" s="3"/>
      <c r="G7228" s="3"/>
      <c r="H7228" s="3"/>
      <c r="I7228" s="3"/>
      <c r="J7228" s="3"/>
    </row>
    <row r="7229" spans="4:10" x14ac:dyDescent="0.25">
      <c r="D7229"/>
      <c r="E7229" s="4"/>
      <c r="F7229" s="3"/>
      <c r="G7229" s="3"/>
      <c r="H7229" s="3"/>
      <c r="I7229" s="3"/>
      <c r="J7229" s="3"/>
    </row>
    <row r="7230" spans="4:10" x14ac:dyDescent="0.25">
      <c r="D7230"/>
      <c r="E7230" s="4"/>
      <c r="F7230" s="3"/>
      <c r="G7230" s="3"/>
      <c r="H7230" s="3"/>
      <c r="I7230" s="3"/>
      <c r="J7230" s="3"/>
    </row>
    <row r="7231" spans="4:10" x14ac:dyDescent="0.25">
      <c r="D7231"/>
      <c r="E7231" s="4"/>
      <c r="F7231" s="3"/>
      <c r="G7231" s="3"/>
      <c r="H7231" s="3"/>
      <c r="I7231" s="3"/>
      <c r="J7231" s="3"/>
    </row>
    <row r="7232" spans="4:10" x14ac:dyDescent="0.25">
      <c r="D7232"/>
      <c r="E7232" s="4"/>
      <c r="F7232" s="3"/>
      <c r="G7232" s="3"/>
      <c r="H7232" s="3"/>
      <c r="I7232" s="3"/>
      <c r="J7232" s="3"/>
    </row>
    <row r="7233" spans="4:10" x14ac:dyDescent="0.25">
      <c r="D7233"/>
      <c r="E7233" s="4"/>
      <c r="F7233" s="3"/>
      <c r="G7233" s="3"/>
      <c r="H7233" s="3"/>
      <c r="I7233" s="3"/>
      <c r="J7233" s="3"/>
    </row>
    <row r="7234" spans="4:10" x14ac:dyDescent="0.25">
      <c r="D7234"/>
      <c r="E7234" s="4"/>
      <c r="F7234" s="3"/>
      <c r="G7234" s="3"/>
      <c r="H7234" s="3"/>
      <c r="I7234" s="3"/>
      <c r="J7234" s="3"/>
    </row>
    <row r="7235" spans="4:10" x14ac:dyDescent="0.25">
      <c r="D7235"/>
      <c r="E7235" s="4"/>
      <c r="F7235" s="3"/>
      <c r="G7235" s="3"/>
      <c r="H7235" s="3"/>
      <c r="I7235" s="3"/>
      <c r="J7235" s="3"/>
    </row>
    <row r="7236" spans="4:10" x14ac:dyDescent="0.25">
      <c r="D7236"/>
      <c r="E7236" s="4"/>
      <c r="F7236" s="3"/>
      <c r="G7236" s="3"/>
      <c r="H7236" s="3"/>
      <c r="I7236" s="3"/>
      <c r="J7236" s="3"/>
    </row>
    <row r="7237" spans="4:10" x14ac:dyDescent="0.25">
      <c r="D7237"/>
      <c r="E7237" s="4"/>
      <c r="F7237" s="3"/>
      <c r="G7237" s="3"/>
      <c r="H7237" s="3"/>
      <c r="I7237" s="3"/>
      <c r="J7237" s="3"/>
    </row>
    <row r="7238" spans="4:10" x14ac:dyDescent="0.25">
      <c r="D7238"/>
      <c r="E7238" s="4"/>
      <c r="F7238" s="3"/>
      <c r="G7238" s="3"/>
      <c r="H7238" s="3"/>
      <c r="I7238" s="3"/>
      <c r="J7238" s="3"/>
    </row>
    <row r="7239" spans="4:10" x14ac:dyDescent="0.25">
      <c r="D7239"/>
      <c r="E7239" s="4"/>
      <c r="F7239" s="3"/>
      <c r="G7239" s="3"/>
      <c r="H7239" s="3"/>
      <c r="I7239" s="3"/>
      <c r="J7239" s="3"/>
    </row>
    <row r="7240" spans="4:10" x14ac:dyDescent="0.25">
      <c r="D7240"/>
      <c r="E7240" s="4"/>
      <c r="F7240" s="3"/>
      <c r="G7240" s="3"/>
      <c r="H7240" s="3"/>
      <c r="I7240" s="3"/>
      <c r="J7240" s="3"/>
    </row>
    <row r="7241" spans="4:10" x14ac:dyDescent="0.25">
      <c r="D7241"/>
      <c r="E7241" s="4"/>
      <c r="F7241" s="3"/>
      <c r="G7241" s="3"/>
      <c r="H7241" s="3"/>
      <c r="I7241" s="3"/>
      <c r="J7241" s="3"/>
    </row>
    <row r="7242" spans="4:10" x14ac:dyDescent="0.25">
      <c r="D7242"/>
      <c r="E7242" s="4"/>
      <c r="F7242" s="3"/>
      <c r="G7242" s="3"/>
      <c r="H7242" s="3"/>
      <c r="I7242" s="3"/>
      <c r="J7242" s="3"/>
    </row>
    <row r="7243" spans="4:10" x14ac:dyDescent="0.25">
      <c r="D7243"/>
      <c r="E7243" s="4"/>
      <c r="F7243" s="3"/>
      <c r="G7243" s="3"/>
      <c r="H7243" s="3"/>
      <c r="I7243" s="3"/>
      <c r="J7243" s="3"/>
    </row>
    <row r="7244" spans="4:10" x14ac:dyDescent="0.25">
      <c r="D7244"/>
      <c r="E7244" s="4"/>
      <c r="F7244" s="3"/>
      <c r="G7244" s="3"/>
      <c r="H7244" s="3"/>
      <c r="I7244" s="3"/>
      <c r="J7244" s="3"/>
    </row>
    <row r="7245" spans="4:10" x14ac:dyDescent="0.25">
      <c r="D7245"/>
      <c r="E7245" s="4"/>
      <c r="F7245" s="3"/>
      <c r="G7245" s="3"/>
      <c r="H7245" s="3"/>
      <c r="I7245" s="3"/>
      <c r="J7245" s="3"/>
    </row>
    <row r="7246" spans="4:10" x14ac:dyDescent="0.25">
      <c r="D7246"/>
      <c r="E7246" s="4"/>
      <c r="F7246" s="3"/>
      <c r="G7246" s="3"/>
      <c r="H7246" s="3"/>
      <c r="I7246" s="3"/>
      <c r="J7246" s="3"/>
    </row>
    <row r="7247" spans="4:10" x14ac:dyDescent="0.25">
      <c r="D7247"/>
      <c r="E7247" s="4"/>
      <c r="F7247" s="3"/>
      <c r="G7247" s="3"/>
      <c r="H7247" s="3"/>
      <c r="I7247" s="3"/>
      <c r="J7247" s="3"/>
    </row>
    <row r="7248" spans="4:10" x14ac:dyDescent="0.25">
      <c r="D7248"/>
      <c r="E7248" s="4"/>
      <c r="F7248" s="3"/>
      <c r="G7248" s="3"/>
      <c r="H7248" s="3"/>
      <c r="I7248" s="3"/>
      <c r="J7248" s="3"/>
    </row>
    <row r="7249" spans="4:10" x14ac:dyDescent="0.25">
      <c r="D7249"/>
      <c r="E7249" s="4"/>
      <c r="F7249" s="3"/>
      <c r="G7249" s="3"/>
      <c r="H7249" s="3"/>
      <c r="I7249" s="3"/>
      <c r="J7249" s="3"/>
    </row>
    <row r="7250" spans="4:10" x14ac:dyDescent="0.25">
      <c r="D7250"/>
      <c r="E7250" s="4"/>
      <c r="F7250" s="3"/>
      <c r="G7250" s="3"/>
      <c r="H7250" s="3"/>
      <c r="I7250" s="3"/>
      <c r="J7250" s="3"/>
    </row>
    <row r="7251" spans="4:10" x14ac:dyDescent="0.25">
      <c r="D7251"/>
      <c r="E7251" s="4"/>
      <c r="F7251" s="3"/>
      <c r="G7251" s="3"/>
      <c r="H7251" s="3"/>
      <c r="I7251" s="3"/>
      <c r="J7251" s="3"/>
    </row>
    <row r="7252" spans="4:10" x14ac:dyDescent="0.25">
      <c r="D7252"/>
      <c r="E7252" s="4"/>
      <c r="F7252" s="3"/>
      <c r="G7252" s="3"/>
      <c r="H7252" s="3"/>
      <c r="I7252" s="3"/>
      <c r="J7252" s="3"/>
    </row>
    <row r="7253" spans="4:10" x14ac:dyDescent="0.25">
      <c r="D7253"/>
      <c r="E7253" s="4"/>
      <c r="F7253" s="3"/>
      <c r="G7253" s="3"/>
      <c r="H7253" s="3"/>
      <c r="I7253" s="3"/>
      <c r="J7253" s="3"/>
    </row>
    <row r="7254" spans="4:10" x14ac:dyDescent="0.25">
      <c r="D7254"/>
      <c r="E7254" s="4"/>
      <c r="F7254" s="3"/>
      <c r="G7254" s="3"/>
      <c r="H7254" s="3"/>
      <c r="I7254" s="3"/>
      <c r="J7254" s="3"/>
    </row>
    <row r="7255" spans="4:10" x14ac:dyDescent="0.25">
      <c r="D7255"/>
      <c r="E7255" s="4"/>
      <c r="F7255" s="3"/>
      <c r="G7255" s="3"/>
      <c r="H7255" s="3"/>
      <c r="I7255" s="3"/>
      <c r="J7255" s="3"/>
    </row>
    <row r="7256" spans="4:10" x14ac:dyDescent="0.25">
      <c r="D7256"/>
      <c r="E7256" s="4"/>
      <c r="F7256" s="3"/>
      <c r="G7256" s="3"/>
      <c r="H7256" s="3"/>
      <c r="I7256" s="3"/>
      <c r="J7256" s="3"/>
    </row>
    <row r="7257" spans="4:10" x14ac:dyDescent="0.25">
      <c r="D7257"/>
      <c r="E7257" s="4"/>
      <c r="F7257" s="3"/>
      <c r="G7257" s="3"/>
      <c r="H7257" s="3"/>
      <c r="I7257" s="3"/>
      <c r="J7257" s="3"/>
    </row>
    <row r="7258" spans="4:10" x14ac:dyDescent="0.25">
      <c r="D7258"/>
      <c r="E7258" s="4"/>
      <c r="F7258" s="3"/>
      <c r="G7258" s="3"/>
      <c r="H7258" s="3"/>
      <c r="I7258" s="3"/>
      <c r="J7258" s="3"/>
    </row>
    <row r="7259" spans="4:10" x14ac:dyDescent="0.25">
      <c r="D7259"/>
      <c r="E7259" s="4"/>
      <c r="F7259" s="3"/>
      <c r="G7259" s="3"/>
      <c r="H7259" s="3"/>
      <c r="I7259" s="3"/>
      <c r="J7259" s="3"/>
    </row>
    <row r="7260" spans="4:10" x14ac:dyDescent="0.25">
      <c r="D7260"/>
      <c r="E7260" s="4"/>
      <c r="F7260" s="3"/>
      <c r="G7260" s="3"/>
      <c r="H7260" s="3"/>
      <c r="I7260" s="3"/>
      <c r="J7260" s="3"/>
    </row>
    <row r="7261" spans="4:10" x14ac:dyDescent="0.25">
      <c r="D7261"/>
      <c r="E7261" s="4"/>
      <c r="F7261" s="3"/>
      <c r="G7261" s="3"/>
      <c r="H7261" s="3"/>
      <c r="I7261" s="3"/>
      <c r="J7261" s="3"/>
    </row>
    <row r="7262" spans="4:10" x14ac:dyDescent="0.25">
      <c r="D7262"/>
      <c r="E7262" s="4"/>
      <c r="F7262" s="3"/>
      <c r="G7262" s="3"/>
      <c r="H7262" s="3"/>
      <c r="I7262" s="3"/>
      <c r="J7262" s="3"/>
    </row>
    <row r="7263" spans="4:10" x14ac:dyDescent="0.25">
      <c r="D7263"/>
      <c r="E7263" s="4"/>
      <c r="F7263" s="3"/>
      <c r="G7263" s="3"/>
      <c r="H7263" s="3"/>
      <c r="I7263" s="3"/>
      <c r="J7263" s="3"/>
    </row>
    <row r="7264" spans="4:10" x14ac:dyDescent="0.25">
      <c r="D7264"/>
      <c r="E7264" s="4"/>
      <c r="F7264" s="3"/>
      <c r="G7264" s="3"/>
      <c r="H7264" s="3"/>
      <c r="I7264" s="3"/>
      <c r="J7264" s="3"/>
    </row>
    <row r="7265" spans="4:10" x14ac:dyDescent="0.25">
      <c r="D7265"/>
      <c r="E7265" s="4"/>
      <c r="F7265" s="3"/>
      <c r="G7265" s="3"/>
      <c r="H7265" s="3"/>
      <c r="I7265" s="3"/>
      <c r="J7265" s="3"/>
    </row>
    <row r="7266" spans="4:10" x14ac:dyDescent="0.25">
      <c r="D7266"/>
      <c r="E7266" s="4"/>
      <c r="F7266" s="3"/>
      <c r="G7266" s="3"/>
      <c r="H7266" s="3"/>
      <c r="I7266" s="3"/>
      <c r="J7266" s="3"/>
    </row>
    <row r="7267" spans="4:10" x14ac:dyDescent="0.25">
      <c r="D7267"/>
      <c r="E7267" s="4"/>
      <c r="F7267" s="3"/>
      <c r="G7267" s="3"/>
      <c r="H7267" s="3"/>
      <c r="I7267" s="3"/>
      <c r="J7267" s="3"/>
    </row>
    <row r="7268" spans="4:10" x14ac:dyDescent="0.25">
      <c r="D7268"/>
      <c r="E7268" s="4"/>
      <c r="F7268" s="3"/>
      <c r="G7268" s="3"/>
      <c r="H7268" s="3"/>
      <c r="I7268" s="3"/>
      <c r="J7268" s="3"/>
    </row>
    <row r="7269" spans="4:10" x14ac:dyDescent="0.25">
      <c r="D7269"/>
      <c r="E7269" s="4"/>
      <c r="F7269" s="3"/>
      <c r="G7269" s="3"/>
      <c r="H7269" s="3"/>
      <c r="I7269" s="3"/>
      <c r="J7269" s="3"/>
    </row>
    <row r="7270" spans="4:10" x14ac:dyDescent="0.25">
      <c r="D7270"/>
      <c r="E7270" s="4"/>
      <c r="F7270" s="3"/>
      <c r="G7270" s="3"/>
      <c r="H7270" s="3"/>
      <c r="I7270" s="3"/>
      <c r="J7270" s="3"/>
    </row>
    <row r="7271" spans="4:10" x14ac:dyDescent="0.25">
      <c r="D7271"/>
      <c r="E7271" s="4"/>
      <c r="F7271" s="3"/>
      <c r="G7271" s="3"/>
      <c r="H7271" s="3"/>
      <c r="I7271" s="3"/>
      <c r="J7271" s="3"/>
    </row>
    <row r="7272" spans="4:10" x14ac:dyDescent="0.25">
      <c r="D7272"/>
      <c r="E7272" s="4"/>
      <c r="F7272" s="3"/>
      <c r="G7272" s="3"/>
      <c r="H7272" s="3"/>
      <c r="I7272" s="3"/>
      <c r="J7272" s="3"/>
    </row>
    <row r="7273" spans="4:10" x14ac:dyDescent="0.25">
      <c r="D7273"/>
      <c r="E7273" s="4"/>
      <c r="F7273" s="3"/>
      <c r="G7273" s="3"/>
      <c r="H7273" s="3"/>
      <c r="I7273" s="3"/>
      <c r="J7273" s="3"/>
    </row>
    <row r="7274" spans="4:10" x14ac:dyDescent="0.25">
      <c r="D7274"/>
      <c r="E7274" s="4"/>
      <c r="F7274" s="3"/>
      <c r="G7274" s="3"/>
      <c r="H7274" s="3"/>
      <c r="I7274" s="3"/>
      <c r="J7274" s="3"/>
    </row>
    <row r="7275" spans="4:10" x14ac:dyDescent="0.25">
      <c r="D7275"/>
      <c r="E7275" s="4"/>
      <c r="F7275" s="3"/>
      <c r="G7275" s="3"/>
      <c r="H7275" s="3"/>
      <c r="I7275" s="3"/>
      <c r="J7275" s="3"/>
    </row>
    <row r="7276" spans="4:10" x14ac:dyDescent="0.25">
      <c r="D7276"/>
      <c r="E7276" s="4"/>
      <c r="F7276" s="3"/>
      <c r="G7276" s="3"/>
      <c r="H7276" s="3"/>
      <c r="I7276" s="3"/>
      <c r="J7276" s="3"/>
    </row>
    <row r="7277" spans="4:10" x14ac:dyDescent="0.25">
      <c r="D7277"/>
      <c r="E7277" s="4"/>
      <c r="F7277" s="3"/>
      <c r="G7277" s="3"/>
      <c r="H7277" s="3"/>
      <c r="I7277" s="3"/>
      <c r="J7277" s="3"/>
    </row>
    <row r="7278" spans="4:10" x14ac:dyDescent="0.25">
      <c r="D7278"/>
      <c r="E7278" s="4"/>
      <c r="F7278" s="3"/>
      <c r="G7278" s="3"/>
      <c r="H7278" s="3"/>
      <c r="I7278" s="3"/>
      <c r="J7278" s="3"/>
    </row>
    <row r="7279" spans="4:10" x14ac:dyDescent="0.25">
      <c r="D7279"/>
      <c r="E7279" s="4"/>
      <c r="F7279" s="3"/>
      <c r="G7279" s="3"/>
      <c r="H7279" s="3"/>
      <c r="I7279" s="3"/>
      <c r="J7279" s="3"/>
    </row>
    <row r="7280" spans="4:10" x14ac:dyDescent="0.25">
      <c r="D7280"/>
      <c r="E7280" s="4"/>
      <c r="F7280" s="3"/>
      <c r="G7280" s="3"/>
      <c r="H7280" s="3"/>
      <c r="I7280" s="3"/>
      <c r="J7280" s="3"/>
    </row>
    <row r="7281" spans="4:10" x14ac:dyDescent="0.25">
      <c r="D7281"/>
      <c r="E7281" s="4"/>
      <c r="F7281" s="3"/>
      <c r="G7281" s="3"/>
      <c r="H7281" s="3"/>
      <c r="I7281" s="3"/>
      <c r="J7281" s="3"/>
    </row>
    <row r="7282" spans="4:10" x14ac:dyDescent="0.25">
      <c r="D7282"/>
      <c r="E7282" s="4"/>
      <c r="F7282" s="3"/>
      <c r="G7282" s="3"/>
      <c r="H7282" s="3"/>
      <c r="I7282" s="3"/>
      <c r="J7282" s="3"/>
    </row>
    <row r="7283" spans="4:10" x14ac:dyDescent="0.25">
      <c r="D7283"/>
      <c r="E7283" s="4"/>
      <c r="F7283" s="3"/>
      <c r="G7283" s="3"/>
      <c r="H7283" s="3"/>
      <c r="I7283" s="3"/>
      <c r="J7283" s="3"/>
    </row>
    <row r="7284" spans="4:10" x14ac:dyDescent="0.25">
      <c r="D7284"/>
      <c r="E7284" s="4"/>
      <c r="F7284" s="3"/>
      <c r="G7284" s="3"/>
      <c r="H7284" s="3"/>
      <c r="I7284" s="3"/>
      <c r="J7284" s="3"/>
    </row>
    <row r="7285" spans="4:10" x14ac:dyDescent="0.25">
      <c r="D7285"/>
      <c r="E7285" s="4"/>
      <c r="F7285" s="3"/>
      <c r="G7285" s="3"/>
      <c r="H7285" s="3"/>
      <c r="I7285" s="3"/>
      <c r="J7285" s="3"/>
    </row>
    <row r="7286" spans="4:10" x14ac:dyDescent="0.25">
      <c r="D7286"/>
      <c r="E7286" s="4"/>
      <c r="F7286" s="3"/>
      <c r="G7286" s="3"/>
      <c r="H7286" s="3"/>
      <c r="I7286" s="3"/>
      <c r="J7286" s="3"/>
    </row>
    <row r="7287" spans="4:10" x14ac:dyDescent="0.25">
      <c r="D7287"/>
      <c r="E7287" s="4"/>
      <c r="F7287" s="3"/>
      <c r="G7287" s="3"/>
      <c r="H7287" s="3"/>
      <c r="I7287" s="3"/>
      <c r="J7287" s="3"/>
    </row>
    <row r="7288" spans="4:10" x14ac:dyDescent="0.25">
      <c r="D7288"/>
      <c r="E7288" s="4"/>
      <c r="F7288" s="3"/>
      <c r="G7288" s="3"/>
      <c r="H7288" s="3"/>
      <c r="I7288" s="3"/>
      <c r="J7288" s="3"/>
    </row>
    <row r="7289" spans="4:10" x14ac:dyDescent="0.25">
      <c r="D7289"/>
      <c r="E7289" s="4"/>
      <c r="F7289" s="3"/>
      <c r="G7289" s="3"/>
      <c r="H7289" s="3"/>
      <c r="I7289" s="3"/>
      <c r="J7289" s="3"/>
    </row>
    <row r="7290" spans="4:10" x14ac:dyDescent="0.25">
      <c r="D7290"/>
      <c r="E7290" s="4"/>
      <c r="F7290" s="3"/>
      <c r="G7290" s="3"/>
      <c r="H7290" s="3"/>
      <c r="I7290" s="3"/>
      <c r="J7290" s="3"/>
    </row>
    <row r="7291" spans="4:10" x14ac:dyDescent="0.25">
      <c r="D7291"/>
      <c r="E7291" s="4"/>
      <c r="F7291" s="3"/>
      <c r="G7291" s="3"/>
      <c r="H7291" s="3"/>
      <c r="I7291" s="3"/>
      <c r="J7291" s="3"/>
    </row>
    <row r="7292" spans="4:10" x14ac:dyDescent="0.25">
      <c r="D7292"/>
      <c r="E7292" s="4"/>
      <c r="F7292" s="3"/>
      <c r="G7292" s="3"/>
      <c r="H7292" s="3"/>
      <c r="I7292" s="3"/>
      <c r="J7292" s="3"/>
    </row>
    <row r="7293" spans="4:10" x14ac:dyDescent="0.25">
      <c r="D7293"/>
      <c r="E7293" s="4"/>
      <c r="F7293" s="3"/>
      <c r="G7293" s="3"/>
      <c r="H7293" s="3"/>
      <c r="I7293" s="3"/>
      <c r="J7293" s="3"/>
    </row>
    <row r="7294" spans="4:10" x14ac:dyDescent="0.25">
      <c r="D7294"/>
      <c r="E7294" s="4"/>
      <c r="F7294" s="3"/>
      <c r="G7294" s="3"/>
      <c r="H7294" s="3"/>
      <c r="I7294" s="3"/>
      <c r="J7294" s="3"/>
    </row>
    <row r="7295" spans="4:10" x14ac:dyDescent="0.25">
      <c r="D7295"/>
      <c r="E7295" s="4"/>
      <c r="F7295" s="3"/>
      <c r="G7295" s="3"/>
      <c r="H7295" s="3"/>
      <c r="I7295" s="3"/>
      <c r="J7295" s="3"/>
    </row>
    <row r="7296" spans="4:10" x14ac:dyDescent="0.25">
      <c r="D7296"/>
      <c r="E7296" s="4"/>
      <c r="F7296" s="3"/>
      <c r="G7296" s="3"/>
      <c r="H7296" s="3"/>
      <c r="I7296" s="3"/>
      <c r="J7296" s="3"/>
    </row>
    <row r="7297" spans="4:10" x14ac:dyDescent="0.25">
      <c r="D7297"/>
      <c r="E7297" s="4"/>
      <c r="F7297" s="3"/>
      <c r="G7297" s="3"/>
      <c r="H7297" s="3"/>
      <c r="I7297" s="3"/>
      <c r="J7297" s="3"/>
    </row>
    <row r="7298" spans="4:10" x14ac:dyDescent="0.25">
      <c r="D7298"/>
      <c r="E7298" s="4"/>
      <c r="F7298" s="3"/>
      <c r="G7298" s="3"/>
      <c r="H7298" s="3"/>
      <c r="I7298" s="3"/>
      <c r="J7298" s="3"/>
    </row>
    <row r="7299" spans="4:10" x14ac:dyDescent="0.25">
      <c r="D7299"/>
      <c r="E7299" s="4"/>
      <c r="F7299" s="3"/>
      <c r="G7299" s="3"/>
      <c r="H7299" s="3"/>
      <c r="I7299" s="3"/>
      <c r="J7299" s="3"/>
    </row>
    <row r="7300" spans="4:10" x14ac:dyDescent="0.25">
      <c r="D7300"/>
      <c r="E7300" s="4"/>
      <c r="F7300" s="3"/>
      <c r="G7300" s="3"/>
      <c r="H7300" s="3"/>
      <c r="I7300" s="3"/>
      <c r="J7300" s="3"/>
    </row>
    <row r="7301" spans="4:10" x14ac:dyDescent="0.25">
      <c r="D7301"/>
      <c r="E7301" s="4"/>
      <c r="F7301" s="3"/>
      <c r="G7301" s="3"/>
      <c r="H7301" s="3"/>
      <c r="I7301" s="3"/>
      <c r="J7301" s="3"/>
    </row>
    <row r="7302" spans="4:10" x14ac:dyDescent="0.25">
      <c r="D7302"/>
      <c r="E7302" s="4"/>
      <c r="F7302" s="3"/>
      <c r="G7302" s="3"/>
      <c r="H7302" s="3"/>
      <c r="I7302" s="3"/>
      <c r="J7302" s="3"/>
    </row>
    <row r="7303" spans="4:10" x14ac:dyDescent="0.25">
      <c r="D7303"/>
      <c r="E7303" s="4"/>
      <c r="F7303" s="3"/>
      <c r="G7303" s="3"/>
      <c r="H7303" s="3"/>
      <c r="I7303" s="3"/>
      <c r="J7303" s="3"/>
    </row>
    <row r="7304" spans="4:10" x14ac:dyDescent="0.25">
      <c r="D7304"/>
      <c r="E7304" s="4"/>
      <c r="F7304" s="3"/>
      <c r="G7304" s="3"/>
      <c r="H7304" s="3"/>
      <c r="I7304" s="3"/>
      <c r="J7304" s="3"/>
    </row>
    <row r="7305" spans="4:10" x14ac:dyDescent="0.25">
      <c r="D7305"/>
      <c r="E7305" s="4"/>
      <c r="F7305" s="3"/>
      <c r="G7305" s="3"/>
      <c r="H7305" s="3"/>
      <c r="I7305" s="3"/>
      <c r="J7305" s="3"/>
    </row>
    <row r="7306" spans="4:10" x14ac:dyDescent="0.25">
      <c r="D7306"/>
      <c r="E7306" s="4"/>
      <c r="F7306" s="3"/>
      <c r="G7306" s="3"/>
      <c r="H7306" s="3"/>
      <c r="I7306" s="3"/>
      <c r="J7306" s="3"/>
    </row>
    <row r="7307" spans="4:10" x14ac:dyDescent="0.25">
      <c r="D7307"/>
      <c r="E7307" s="4"/>
      <c r="F7307" s="3"/>
      <c r="G7307" s="3"/>
      <c r="H7307" s="3"/>
      <c r="I7307" s="3"/>
      <c r="J7307" s="3"/>
    </row>
    <row r="7308" spans="4:10" x14ac:dyDescent="0.25">
      <c r="D7308"/>
      <c r="E7308" s="4"/>
      <c r="F7308" s="3"/>
      <c r="G7308" s="3"/>
      <c r="H7308" s="3"/>
      <c r="I7308" s="3"/>
      <c r="J7308" s="3"/>
    </row>
    <row r="7309" spans="4:10" x14ac:dyDescent="0.25">
      <c r="D7309"/>
      <c r="E7309" s="4"/>
      <c r="F7309" s="3"/>
      <c r="G7309" s="3"/>
      <c r="H7309" s="3"/>
      <c r="I7309" s="3"/>
      <c r="J7309" s="3"/>
    </row>
    <row r="7310" spans="4:10" x14ac:dyDescent="0.25">
      <c r="D7310"/>
      <c r="E7310" s="4"/>
      <c r="F7310" s="3"/>
      <c r="G7310" s="3"/>
      <c r="H7310" s="3"/>
      <c r="I7310" s="3"/>
      <c r="J7310" s="3"/>
    </row>
    <row r="7311" spans="4:10" x14ac:dyDescent="0.25">
      <c r="D7311"/>
      <c r="E7311" s="4"/>
      <c r="F7311" s="3"/>
      <c r="G7311" s="3"/>
      <c r="H7311" s="3"/>
      <c r="I7311" s="3"/>
      <c r="J7311" s="3"/>
    </row>
    <row r="7312" spans="4:10" x14ac:dyDescent="0.25">
      <c r="D7312"/>
      <c r="E7312" s="4"/>
      <c r="F7312" s="3"/>
      <c r="G7312" s="3"/>
      <c r="H7312" s="3"/>
      <c r="I7312" s="3"/>
      <c r="J7312" s="3"/>
    </row>
    <row r="7313" spans="4:10" x14ac:dyDescent="0.25">
      <c r="D7313"/>
      <c r="E7313" s="4"/>
      <c r="F7313" s="3"/>
      <c r="G7313" s="3"/>
      <c r="H7313" s="3"/>
      <c r="I7313" s="3"/>
      <c r="J7313" s="3"/>
    </row>
    <row r="7314" spans="4:10" x14ac:dyDescent="0.25">
      <c r="D7314"/>
      <c r="E7314" s="4"/>
      <c r="F7314" s="3"/>
      <c r="G7314" s="3"/>
      <c r="H7314" s="3"/>
      <c r="I7314" s="3"/>
      <c r="J7314" s="3"/>
    </row>
    <row r="7315" spans="4:10" x14ac:dyDescent="0.25">
      <c r="D7315"/>
      <c r="E7315" s="4"/>
      <c r="F7315" s="3"/>
      <c r="G7315" s="3"/>
      <c r="H7315" s="3"/>
      <c r="I7315" s="3"/>
      <c r="J7315" s="3"/>
    </row>
    <row r="7316" spans="4:10" x14ac:dyDescent="0.25">
      <c r="D7316"/>
      <c r="E7316" s="4"/>
      <c r="F7316" s="3"/>
      <c r="G7316" s="3"/>
      <c r="H7316" s="3"/>
      <c r="I7316" s="3"/>
      <c r="J7316" s="3"/>
    </row>
    <row r="7317" spans="4:10" x14ac:dyDescent="0.25">
      <c r="D7317"/>
      <c r="E7317" s="4"/>
      <c r="F7317" s="3"/>
      <c r="G7317" s="3"/>
      <c r="H7317" s="3"/>
      <c r="I7317" s="3"/>
      <c r="J7317" s="3"/>
    </row>
    <row r="7318" spans="4:10" x14ac:dyDescent="0.25">
      <c r="D7318"/>
      <c r="E7318" s="4"/>
      <c r="F7318" s="3"/>
      <c r="G7318" s="3"/>
      <c r="H7318" s="3"/>
      <c r="I7318" s="3"/>
      <c r="J7318" s="3"/>
    </row>
    <row r="7319" spans="4:10" x14ac:dyDescent="0.25">
      <c r="D7319"/>
      <c r="E7319" s="4"/>
      <c r="F7319" s="3"/>
      <c r="G7319" s="3"/>
      <c r="H7319" s="3"/>
      <c r="I7319" s="3"/>
      <c r="J7319" s="3"/>
    </row>
    <row r="7320" spans="4:10" x14ac:dyDescent="0.25">
      <c r="D7320"/>
      <c r="E7320" s="4"/>
      <c r="F7320" s="3"/>
      <c r="G7320" s="3"/>
      <c r="H7320" s="3"/>
      <c r="I7320" s="3"/>
      <c r="J7320" s="3"/>
    </row>
    <row r="7321" spans="4:10" x14ac:dyDescent="0.25">
      <c r="D7321"/>
      <c r="E7321" s="4"/>
      <c r="F7321" s="3"/>
      <c r="G7321" s="3"/>
      <c r="H7321" s="3"/>
      <c r="I7321" s="3"/>
      <c r="J7321" s="3"/>
    </row>
    <row r="7322" spans="4:10" x14ac:dyDescent="0.25">
      <c r="D7322"/>
      <c r="E7322" s="4"/>
      <c r="F7322" s="3"/>
      <c r="G7322" s="3"/>
      <c r="H7322" s="3"/>
      <c r="I7322" s="3"/>
      <c r="J7322" s="3"/>
    </row>
    <row r="7323" spans="4:10" x14ac:dyDescent="0.25">
      <c r="D7323"/>
      <c r="E7323" s="4"/>
      <c r="F7323" s="3"/>
      <c r="G7323" s="3"/>
      <c r="H7323" s="3"/>
      <c r="I7323" s="3"/>
      <c r="J7323" s="3"/>
    </row>
    <row r="7324" spans="4:10" x14ac:dyDescent="0.25">
      <c r="D7324"/>
      <c r="E7324" s="4"/>
      <c r="F7324" s="3"/>
      <c r="G7324" s="3"/>
      <c r="H7324" s="3"/>
      <c r="I7324" s="3"/>
      <c r="J7324" s="3"/>
    </row>
    <row r="7325" spans="4:10" x14ac:dyDescent="0.25">
      <c r="D7325"/>
      <c r="E7325" s="4"/>
      <c r="F7325" s="3"/>
      <c r="G7325" s="3"/>
      <c r="H7325" s="3"/>
      <c r="I7325" s="3"/>
      <c r="J7325" s="3"/>
    </row>
    <row r="7326" spans="4:10" x14ac:dyDescent="0.25">
      <c r="D7326"/>
      <c r="E7326" s="4"/>
      <c r="F7326" s="3"/>
      <c r="G7326" s="3"/>
      <c r="H7326" s="3"/>
      <c r="I7326" s="3"/>
      <c r="J7326" s="3"/>
    </row>
    <row r="7327" spans="4:10" x14ac:dyDescent="0.25">
      <c r="D7327"/>
      <c r="E7327" s="4"/>
      <c r="F7327" s="3"/>
      <c r="G7327" s="3"/>
      <c r="H7327" s="3"/>
      <c r="I7327" s="3"/>
      <c r="J7327" s="3"/>
    </row>
    <row r="7328" spans="4:10" x14ac:dyDescent="0.25">
      <c r="D7328"/>
      <c r="E7328" s="4"/>
      <c r="F7328" s="3"/>
      <c r="G7328" s="3"/>
      <c r="H7328" s="3"/>
      <c r="I7328" s="3"/>
      <c r="J7328" s="3"/>
    </row>
    <row r="7329" spans="4:10" x14ac:dyDescent="0.25">
      <c r="D7329"/>
      <c r="E7329" s="4"/>
      <c r="F7329" s="3"/>
      <c r="G7329" s="3"/>
      <c r="H7329" s="3"/>
      <c r="I7329" s="3"/>
      <c r="J7329" s="3"/>
    </row>
    <row r="7330" spans="4:10" x14ac:dyDescent="0.25">
      <c r="D7330"/>
      <c r="E7330" s="4"/>
      <c r="F7330" s="3"/>
      <c r="G7330" s="3"/>
      <c r="H7330" s="3"/>
      <c r="I7330" s="3"/>
      <c r="J7330" s="3"/>
    </row>
    <row r="7331" spans="4:10" x14ac:dyDescent="0.25">
      <c r="D7331"/>
      <c r="E7331" s="4"/>
      <c r="F7331" s="3"/>
      <c r="G7331" s="3"/>
      <c r="H7331" s="3"/>
      <c r="I7331" s="3"/>
      <c r="J7331" s="3"/>
    </row>
    <row r="7332" spans="4:10" x14ac:dyDescent="0.25">
      <c r="D7332"/>
      <c r="E7332" s="4"/>
      <c r="F7332" s="3"/>
      <c r="G7332" s="3"/>
      <c r="H7332" s="3"/>
      <c r="I7332" s="3"/>
      <c r="J7332" s="3"/>
    </row>
    <row r="7333" spans="4:10" x14ac:dyDescent="0.25">
      <c r="D7333"/>
      <c r="E7333" s="4"/>
      <c r="F7333" s="3"/>
      <c r="G7333" s="3"/>
      <c r="H7333" s="3"/>
      <c r="I7333" s="3"/>
      <c r="J7333" s="3"/>
    </row>
    <row r="7334" spans="4:10" x14ac:dyDescent="0.25">
      <c r="D7334"/>
      <c r="E7334" s="4"/>
      <c r="F7334" s="3"/>
      <c r="G7334" s="3"/>
      <c r="H7334" s="3"/>
      <c r="I7334" s="3"/>
      <c r="J7334" s="3"/>
    </row>
    <row r="7335" spans="4:10" x14ac:dyDescent="0.25">
      <c r="D7335"/>
      <c r="E7335" s="4"/>
      <c r="F7335" s="3"/>
      <c r="G7335" s="3"/>
      <c r="H7335" s="3"/>
      <c r="I7335" s="3"/>
      <c r="J7335" s="3"/>
    </row>
    <row r="7336" spans="4:10" x14ac:dyDescent="0.25">
      <c r="D7336"/>
      <c r="E7336" s="4"/>
      <c r="F7336" s="3"/>
      <c r="G7336" s="3"/>
      <c r="H7336" s="3"/>
      <c r="I7336" s="3"/>
      <c r="J7336" s="3"/>
    </row>
    <row r="7337" spans="4:10" x14ac:dyDescent="0.25">
      <c r="D7337"/>
      <c r="E7337" s="4"/>
      <c r="F7337" s="3"/>
      <c r="G7337" s="3"/>
      <c r="H7337" s="3"/>
      <c r="I7337" s="3"/>
      <c r="J7337" s="3"/>
    </row>
    <row r="7338" spans="4:10" x14ac:dyDescent="0.25">
      <c r="D7338"/>
      <c r="E7338" s="4"/>
      <c r="F7338" s="3"/>
      <c r="G7338" s="3"/>
      <c r="H7338" s="3"/>
      <c r="I7338" s="3"/>
      <c r="J7338" s="3"/>
    </row>
    <row r="7339" spans="4:10" x14ac:dyDescent="0.25">
      <c r="D7339"/>
      <c r="E7339" s="4"/>
      <c r="F7339" s="3"/>
      <c r="G7339" s="3"/>
      <c r="H7339" s="3"/>
      <c r="I7339" s="3"/>
      <c r="J7339" s="3"/>
    </row>
    <row r="7340" spans="4:10" x14ac:dyDescent="0.25">
      <c r="D7340"/>
      <c r="E7340" s="4"/>
      <c r="F7340" s="3"/>
      <c r="G7340" s="3"/>
      <c r="H7340" s="3"/>
      <c r="I7340" s="3"/>
      <c r="J7340" s="3"/>
    </row>
    <row r="7341" spans="4:10" x14ac:dyDescent="0.25">
      <c r="D7341"/>
      <c r="E7341" s="4"/>
      <c r="F7341" s="3"/>
      <c r="G7341" s="3"/>
      <c r="H7341" s="3"/>
      <c r="I7341" s="3"/>
      <c r="J7341" s="3"/>
    </row>
    <row r="7342" spans="4:10" x14ac:dyDescent="0.25">
      <c r="D7342"/>
      <c r="E7342" s="4"/>
      <c r="F7342" s="3"/>
      <c r="G7342" s="3"/>
      <c r="H7342" s="3"/>
      <c r="I7342" s="3"/>
      <c r="J7342" s="3"/>
    </row>
    <row r="7343" spans="4:10" x14ac:dyDescent="0.25">
      <c r="D7343"/>
      <c r="E7343" s="4"/>
      <c r="F7343" s="3"/>
      <c r="G7343" s="3"/>
      <c r="H7343" s="3"/>
      <c r="I7343" s="3"/>
      <c r="J7343" s="3"/>
    </row>
    <row r="7344" spans="4:10" x14ac:dyDescent="0.25">
      <c r="D7344"/>
      <c r="E7344" s="4"/>
      <c r="F7344" s="3"/>
      <c r="G7344" s="3"/>
      <c r="H7344" s="3"/>
      <c r="I7344" s="3"/>
      <c r="J7344" s="3"/>
    </row>
    <row r="7345" spans="4:10" x14ac:dyDescent="0.25">
      <c r="D7345"/>
      <c r="E7345" s="4"/>
      <c r="F7345" s="3"/>
      <c r="G7345" s="3"/>
      <c r="H7345" s="3"/>
      <c r="I7345" s="3"/>
      <c r="J7345" s="3"/>
    </row>
    <row r="7346" spans="4:10" x14ac:dyDescent="0.25">
      <c r="D7346"/>
      <c r="E7346" s="4"/>
      <c r="F7346" s="3"/>
      <c r="G7346" s="3"/>
      <c r="H7346" s="3"/>
      <c r="I7346" s="3"/>
      <c r="J7346" s="3"/>
    </row>
    <row r="7347" spans="4:10" x14ac:dyDescent="0.25">
      <c r="D7347"/>
      <c r="E7347" s="4"/>
      <c r="F7347" s="3"/>
      <c r="G7347" s="3"/>
      <c r="H7347" s="3"/>
      <c r="I7347" s="3"/>
      <c r="J7347" s="3"/>
    </row>
    <row r="7348" spans="4:10" x14ac:dyDescent="0.25">
      <c r="D7348"/>
      <c r="E7348" s="4"/>
      <c r="F7348" s="3"/>
      <c r="G7348" s="3"/>
      <c r="H7348" s="3"/>
      <c r="I7348" s="3"/>
      <c r="J7348" s="3"/>
    </row>
    <row r="7349" spans="4:10" x14ac:dyDescent="0.25">
      <c r="D7349"/>
      <c r="E7349" s="4"/>
      <c r="F7349" s="3"/>
      <c r="G7349" s="3"/>
      <c r="H7349" s="3"/>
      <c r="I7349" s="3"/>
      <c r="J7349" s="3"/>
    </row>
    <row r="7350" spans="4:10" x14ac:dyDescent="0.25">
      <c r="D7350"/>
      <c r="E7350" s="4"/>
      <c r="F7350" s="3"/>
      <c r="G7350" s="3"/>
      <c r="H7350" s="3"/>
      <c r="I7350" s="3"/>
      <c r="J7350" s="3"/>
    </row>
    <row r="7351" spans="4:10" x14ac:dyDescent="0.25">
      <c r="D7351"/>
      <c r="E7351" s="4"/>
      <c r="F7351" s="3"/>
      <c r="G7351" s="3"/>
      <c r="H7351" s="3"/>
      <c r="I7351" s="3"/>
      <c r="J7351" s="3"/>
    </row>
    <row r="7352" spans="4:10" x14ac:dyDescent="0.25">
      <c r="D7352"/>
      <c r="E7352" s="4"/>
      <c r="F7352" s="3"/>
      <c r="G7352" s="3"/>
      <c r="H7352" s="3"/>
      <c r="I7352" s="3"/>
      <c r="J7352" s="3"/>
    </row>
    <row r="7353" spans="4:10" x14ac:dyDescent="0.25">
      <c r="D7353"/>
      <c r="E7353" s="4"/>
      <c r="F7353" s="3"/>
      <c r="G7353" s="3"/>
      <c r="H7353" s="3"/>
      <c r="I7353" s="3"/>
      <c r="J7353" s="3"/>
    </row>
    <row r="7354" spans="4:10" x14ac:dyDescent="0.25">
      <c r="D7354"/>
      <c r="E7354" s="4"/>
      <c r="F7354" s="3"/>
      <c r="G7354" s="3"/>
      <c r="H7354" s="3"/>
      <c r="I7354" s="3"/>
      <c r="J7354" s="3"/>
    </row>
    <row r="7355" spans="4:10" x14ac:dyDescent="0.25">
      <c r="D7355"/>
      <c r="E7355" s="4"/>
      <c r="F7355" s="3"/>
      <c r="G7355" s="3"/>
      <c r="H7355" s="3"/>
      <c r="I7355" s="3"/>
      <c r="J7355" s="3"/>
    </row>
    <row r="7356" spans="4:10" x14ac:dyDescent="0.25">
      <c r="D7356"/>
      <c r="E7356" s="4"/>
      <c r="F7356" s="3"/>
      <c r="G7356" s="3"/>
      <c r="H7356" s="3"/>
      <c r="I7356" s="3"/>
      <c r="J7356" s="3"/>
    </row>
    <row r="7357" spans="4:10" x14ac:dyDescent="0.25">
      <c r="D7357"/>
      <c r="E7357" s="4"/>
      <c r="F7357" s="3"/>
      <c r="G7357" s="3"/>
      <c r="H7357" s="3"/>
      <c r="I7357" s="3"/>
      <c r="J7357" s="3"/>
    </row>
    <row r="7358" spans="4:10" x14ac:dyDescent="0.25">
      <c r="D7358"/>
      <c r="E7358" s="4"/>
      <c r="F7358" s="3"/>
      <c r="G7358" s="3"/>
      <c r="H7358" s="3"/>
      <c r="I7358" s="3"/>
      <c r="J7358" s="3"/>
    </row>
    <row r="7359" spans="4:10" x14ac:dyDescent="0.25">
      <c r="D7359"/>
      <c r="E7359" s="4"/>
      <c r="F7359" s="3"/>
      <c r="G7359" s="3"/>
      <c r="H7359" s="3"/>
      <c r="I7359" s="3"/>
      <c r="J7359" s="3"/>
    </row>
    <row r="7360" spans="4:10" x14ac:dyDescent="0.25">
      <c r="D7360"/>
      <c r="E7360" s="4"/>
      <c r="F7360" s="3"/>
      <c r="G7360" s="3"/>
      <c r="H7360" s="3"/>
      <c r="I7360" s="3"/>
      <c r="J7360" s="3"/>
    </row>
    <row r="7361" spans="4:10" x14ac:dyDescent="0.25">
      <c r="D7361"/>
      <c r="E7361" s="4"/>
      <c r="F7361" s="3"/>
      <c r="G7361" s="3"/>
      <c r="H7361" s="3"/>
      <c r="I7361" s="3"/>
      <c r="J7361" s="3"/>
    </row>
    <row r="7362" spans="4:10" x14ac:dyDescent="0.25">
      <c r="D7362"/>
      <c r="E7362" s="4"/>
      <c r="F7362" s="3"/>
      <c r="G7362" s="3"/>
      <c r="H7362" s="3"/>
      <c r="I7362" s="3"/>
      <c r="J7362" s="3"/>
    </row>
    <row r="7363" spans="4:10" x14ac:dyDescent="0.25">
      <c r="D7363"/>
      <c r="E7363" s="4"/>
      <c r="F7363" s="3"/>
      <c r="G7363" s="3"/>
      <c r="H7363" s="3"/>
      <c r="I7363" s="3"/>
      <c r="J7363" s="3"/>
    </row>
    <row r="7364" spans="4:10" x14ac:dyDescent="0.25">
      <c r="D7364"/>
      <c r="E7364" s="4"/>
      <c r="F7364" s="3"/>
      <c r="G7364" s="3"/>
      <c r="H7364" s="3"/>
      <c r="I7364" s="3"/>
      <c r="J7364" s="3"/>
    </row>
    <row r="7365" spans="4:10" x14ac:dyDescent="0.25">
      <c r="D7365"/>
      <c r="E7365" s="4"/>
      <c r="F7365" s="3"/>
      <c r="G7365" s="3"/>
      <c r="H7365" s="3"/>
      <c r="I7365" s="3"/>
      <c r="J7365" s="3"/>
    </row>
    <row r="7366" spans="4:10" x14ac:dyDescent="0.25">
      <c r="D7366"/>
      <c r="E7366" s="4"/>
      <c r="F7366" s="3"/>
      <c r="G7366" s="3"/>
      <c r="H7366" s="3"/>
      <c r="I7366" s="3"/>
      <c r="J7366" s="3"/>
    </row>
    <row r="7367" spans="4:10" x14ac:dyDescent="0.25">
      <c r="D7367"/>
      <c r="E7367" s="4"/>
      <c r="F7367" s="3"/>
      <c r="G7367" s="3"/>
      <c r="H7367" s="3"/>
      <c r="I7367" s="3"/>
      <c r="J7367" s="3"/>
    </row>
    <row r="7368" spans="4:10" x14ac:dyDescent="0.25">
      <c r="D7368"/>
      <c r="E7368" s="4"/>
      <c r="F7368" s="3"/>
      <c r="G7368" s="3"/>
      <c r="H7368" s="3"/>
      <c r="I7368" s="3"/>
      <c r="J7368" s="3"/>
    </row>
    <row r="7369" spans="4:10" x14ac:dyDescent="0.25">
      <c r="D7369"/>
      <c r="E7369" s="4"/>
      <c r="F7369" s="3"/>
      <c r="G7369" s="3"/>
      <c r="H7369" s="3"/>
      <c r="I7369" s="3"/>
      <c r="J7369" s="3"/>
    </row>
    <row r="7370" spans="4:10" x14ac:dyDescent="0.25">
      <c r="D7370"/>
      <c r="E7370" s="4"/>
      <c r="F7370" s="3"/>
      <c r="G7370" s="3"/>
      <c r="H7370" s="3"/>
      <c r="I7370" s="3"/>
      <c r="J7370" s="3"/>
    </row>
    <row r="7371" spans="4:10" x14ac:dyDescent="0.25">
      <c r="D7371"/>
      <c r="E7371" s="4"/>
      <c r="F7371" s="3"/>
      <c r="G7371" s="3"/>
      <c r="H7371" s="3"/>
      <c r="I7371" s="3"/>
      <c r="J7371" s="3"/>
    </row>
    <row r="7372" spans="4:10" x14ac:dyDescent="0.25">
      <c r="D7372"/>
      <c r="E7372" s="4"/>
      <c r="F7372" s="3"/>
      <c r="G7372" s="3"/>
      <c r="H7372" s="3"/>
      <c r="I7372" s="3"/>
      <c r="J7372" s="3"/>
    </row>
    <row r="7373" spans="4:10" x14ac:dyDescent="0.25">
      <c r="D7373"/>
      <c r="E7373" s="4"/>
      <c r="F7373" s="3"/>
      <c r="G7373" s="3"/>
      <c r="H7373" s="3"/>
      <c r="I7373" s="3"/>
      <c r="J7373" s="3"/>
    </row>
    <row r="7374" spans="4:10" x14ac:dyDescent="0.25">
      <c r="D7374"/>
      <c r="E7374" s="4"/>
      <c r="F7374" s="3"/>
      <c r="G7374" s="3"/>
      <c r="H7374" s="3"/>
      <c r="I7374" s="3"/>
      <c r="J7374" s="3"/>
    </row>
    <row r="7375" spans="4:10" x14ac:dyDescent="0.25">
      <c r="D7375"/>
      <c r="E7375" s="4"/>
      <c r="F7375" s="3"/>
      <c r="G7375" s="3"/>
      <c r="H7375" s="3"/>
      <c r="I7375" s="3"/>
      <c r="J7375" s="3"/>
    </row>
    <row r="7376" spans="4:10" x14ac:dyDescent="0.25">
      <c r="D7376"/>
      <c r="E7376" s="4"/>
      <c r="F7376" s="3"/>
      <c r="G7376" s="3"/>
      <c r="H7376" s="3"/>
      <c r="I7376" s="3"/>
      <c r="J7376" s="3"/>
    </row>
    <row r="7377" spans="4:10" x14ac:dyDescent="0.25">
      <c r="D7377"/>
      <c r="E7377" s="4"/>
      <c r="F7377" s="3"/>
      <c r="G7377" s="3"/>
      <c r="H7377" s="3"/>
      <c r="I7377" s="3"/>
      <c r="J7377" s="3"/>
    </row>
    <row r="7378" spans="4:10" x14ac:dyDescent="0.25">
      <c r="D7378"/>
      <c r="E7378" s="4"/>
      <c r="F7378" s="3"/>
      <c r="G7378" s="3"/>
      <c r="H7378" s="3"/>
      <c r="I7378" s="3"/>
      <c r="J7378" s="3"/>
    </row>
    <row r="7379" spans="4:10" x14ac:dyDescent="0.25">
      <c r="D7379"/>
      <c r="E7379" s="4"/>
      <c r="F7379" s="3"/>
      <c r="G7379" s="3"/>
      <c r="H7379" s="3"/>
      <c r="I7379" s="3"/>
      <c r="J7379" s="3"/>
    </row>
    <row r="7380" spans="4:10" x14ac:dyDescent="0.25">
      <c r="D7380"/>
      <c r="E7380" s="4"/>
      <c r="F7380" s="3"/>
      <c r="G7380" s="3"/>
      <c r="H7380" s="3"/>
      <c r="I7380" s="3"/>
      <c r="J7380" s="3"/>
    </row>
    <row r="7381" spans="4:10" x14ac:dyDescent="0.25">
      <c r="D7381"/>
      <c r="E7381" s="4"/>
      <c r="F7381" s="3"/>
      <c r="G7381" s="3"/>
      <c r="H7381" s="3"/>
      <c r="I7381" s="3"/>
      <c r="J7381" s="3"/>
    </row>
    <row r="7382" spans="4:10" x14ac:dyDescent="0.25">
      <c r="D7382"/>
      <c r="E7382" s="4"/>
      <c r="F7382" s="3"/>
      <c r="G7382" s="3"/>
      <c r="H7382" s="3"/>
      <c r="I7382" s="3"/>
      <c r="J7382" s="3"/>
    </row>
    <row r="7383" spans="4:10" x14ac:dyDescent="0.25">
      <c r="D7383"/>
      <c r="E7383" s="4"/>
      <c r="F7383" s="3"/>
      <c r="G7383" s="3"/>
      <c r="H7383" s="3"/>
      <c r="I7383" s="3"/>
      <c r="J7383" s="3"/>
    </row>
    <row r="7384" spans="4:10" x14ac:dyDescent="0.25">
      <c r="D7384"/>
      <c r="E7384" s="4"/>
      <c r="F7384" s="3"/>
      <c r="G7384" s="3"/>
      <c r="H7384" s="3"/>
      <c r="I7384" s="3"/>
      <c r="J7384" s="3"/>
    </row>
    <row r="7385" spans="4:10" x14ac:dyDescent="0.25">
      <c r="D7385"/>
      <c r="E7385" s="4"/>
      <c r="F7385" s="3"/>
      <c r="G7385" s="3"/>
      <c r="H7385" s="3"/>
      <c r="I7385" s="3"/>
      <c r="J7385" s="3"/>
    </row>
    <row r="7386" spans="4:10" x14ac:dyDescent="0.25">
      <c r="D7386"/>
      <c r="E7386" s="4"/>
      <c r="F7386" s="3"/>
      <c r="G7386" s="3"/>
      <c r="H7386" s="3"/>
      <c r="I7386" s="3"/>
      <c r="J7386" s="3"/>
    </row>
    <row r="7387" spans="4:10" x14ac:dyDescent="0.25">
      <c r="D7387"/>
      <c r="E7387" s="4"/>
      <c r="F7387" s="3"/>
      <c r="G7387" s="3"/>
      <c r="H7387" s="3"/>
      <c r="I7387" s="3"/>
      <c r="J7387" s="3"/>
    </row>
    <row r="7388" spans="4:10" x14ac:dyDescent="0.25">
      <c r="D7388"/>
      <c r="E7388" s="4"/>
      <c r="F7388" s="3"/>
      <c r="G7388" s="3"/>
      <c r="H7388" s="3"/>
      <c r="I7388" s="3"/>
      <c r="J7388" s="3"/>
    </row>
    <row r="7389" spans="4:10" x14ac:dyDescent="0.25">
      <c r="D7389"/>
      <c r="E7389" s="4"/>
      <c r="F7389" s="3"/>
      <c r="G7389" s="3"/>
      <c r="H7389" s="3"/>
      <c r="I7389" s="3"/>
      <c r="J7389" s="3"/>
    </row>
    <row r="7390" spans="4:10" x14ac:dyDescent="0.25">
      <c r="D7390"/>
      <c r="E7390" s="4"/>
      <c r="F7390" s="3"/>
      <c r="G7390" s="3"/>
      <c r="H7390" s="3"/>
      <c r="I7390" s="3"/>
      <c r="J7390" s="3"/>
    </row>
    <row r="7391" spans="4:10" x14ac:dyDescent="0.25">
      <c r="D7391"/>
      <c r="E7391" s="4"/>
      <c r="F7391" s="3"/>
      <c r="G7391" s="3"/>
      <c r="H7391" s="3"/>
      <c r="I7391" s="3"/>
      <c r="J7391" s="3"/>
    </row>
    <row r="7392" spans="4:10" x14ac:dyDescent="0.25">
      <c r="D7392"/>
      <c r="E7392" s="4"/>
      <c r="F7392" s="3"/>
      <c r="G7392" s="3"/>
      <c r="H7392" s="3"/>
      <c r="I7392" s="3"/>
      <c r="J7392" s="3"/>
    </row>
    <row r="7393" spans="4:10" x14ac:dyDescent="0.25">
      <c r="D7393"/>
      <c r="E7393" s="4"/>
      <c r="F7393" s="3"/>
      <c r="G7393" s="3"/>
      <c r="H7393" s="3"/>
      <c r="I7393" s="3"/>
      <c r="J7393" s="3"/>
    </row>
    <row r="7394" spans="4:10" x14ac:dyDescent="0.25">
      <c r="D7394"/>
      <c r="E7394" s="4"/>
      <c r="F7394" s="3"/>
      <c r="G7394" s="3"/>
      <c r="H7394" s="3"/>
      <c r="I7394" s="3"/>
      <c r="J7394" s="3"/>
    </row>
    <row r="7395" spans="4:10" x14ac:dyDescent="0.25">
      <c r="D7395"/>
      <c r="E7395" s="4"/>
      <c r="F7395" s="3"/>
      <c r="G7395" s="3"/>
      <c r="H7395" s="3"/>
      <c r="I7395" s="3"/>
      <c r="J7395" s="3"/>
    </row>
    <row r="7396" spans="4:10" x14ac:dyDescent="0.25">
      <c r="D7396"/>
      <c r="E7396" s="4"/>
      <c r="F7396" s="3"/>
      <c r="G7396" s="3"/>
      <c r="H7396" s="3"/>
      <c r="I7396" s="3"/>
      <c r="J7396" s="3"/>
    </row>
    <row r="7397" spans="4:10" x14ac:dyDescent="0.25">
      <c r="D7397"/>
      <c r="E7397" s="4"/>
      <c r="F7397" s="3"/>
      <c r="G7397" s="3"/>
      <c r="H7397" s="3"/>
      <c r="I7397" s="3"/>
      <c r="J7397" s="3"/>
    </row>
    <row r="7398" spans="4:10" x14ac:dyDescent="0.25">
      <c r="D7398"/>
      <c r="E7398" s="4"/>
      <c r="F7398" s="3"/>
      <c r="G7398" s="3"/>
      <c r="H7398" s="3"/>
      <c r="I7398" s="3"/>
      <c r="J7398" s="3"/>
    </row>
    <row r="7399" spans="4:10" x14ac:dyDescent="0.25">
      <c r="D7399"/>
      <c r="E7399" s="4"/>
      <c r="F7399" s="3"/>
      <c r="G7399" s="3"/>
      <c r="H7399" s="3"/>
      <c r="I7399" s="3"/>
      <c r="J7399" s="3"/>
    </row>
    <row r="7400" spans="4:10" x14ac:dyDescent="0.25">
      <c r="D7400"/>
      <c r="E7400" s="4"/>
      <c r="F7400" s="3"/>
      <c r="G7400" s="3"/>
      <c r="H7400" s="3"/>
      <c r="I7400" s="3"/>
      <c r="J7400" s="3"/>
    </row>
    <row r="7401" spans="4:10" x14ac:dyDescent="0.25">
      <c r="D7401"/>
      <c r="E7401" s="4"/>
      <c r="F7401" s="3"/>
      <c r="G7401" s="3"/>
      <c r="H7401" s="3"/>
      <c r="I7401" s="3"/>
      <c r="J7401" s="3"/>
    </row>
    <row r="7402" spans="4:10" x14ac:dyDescent="0.25">
      <c r="D7402"/>
      <c r="E7402" s="4"/>
      <c r="F7402" s="3"/>
      <c r="G7402" s="3"/>
      <c r="H7402" s="3"/>
      <c r="I7402" s="3"/>
      <c r="J7402" s="3"/>
    </row>
    <row r="7403" spans="4:10" x14ac:dyDescent="0.25">
      <c r="D7403"/>
      <c r="E7403" s="4"/>
      <c r="F7403" s="3"/>
      <c r="G7403" s="3"/>
      <c r="H7403" s="3"/>
      <c r="I7403" s="3"/>
      <c r="J7403" s="3"/>
    </row>
    <row r="7404" spans="4:10" x14ac:dyDescent="0.25">
      <c r="D7404"/>
      <c r="E7404" s="4"/>
      <c r="F7404" s="3"/>
      <c r="G7404" s="3"/>
      <c r="H7404" s="3"/>
      <c r="I7404" s="3"/>
      <c r="J7404" s="3"/>
    </row>
    <row r="7405" spans="4:10" x14ac:dyDescent="0.25">
      <c r="D7405"/>
      <c r="E7405" s="4"/>
      <c r="F7405" s="3"/>
      <c r="G7405" s="3"/>
      <c r="H7405" s="3"/>
      <c r="I7405" s="3"/>
      <c r="J7405" s="3"/>
    </row>
    <row r="7406" spans="4:10" x14ac:dyDescent="0.25">
      <c r="D7406"/>
      <c r="E7406" s="4"/>
      <c r="F7406" s="3"/>
      <c r="G7406" s="3"/>
      <c r="H7406" s="3"/>
      <c r="I7406" s="3"/>
      <c r="J7406" s="3"/>
    </row>
    <row r="7407" spans="4:10" x14ac:dyDescent="0.25">
      <c r="D7407"/>
      <c r="E7407" s="4"/>
      <c r="F7407" s="3"/>
      <c r="G7407" s="3"/>
      <c r="H7407" s="3"/>
      <c r="I7407" s="3"/>
      <c r="J7407" s="3"/>
    </row>
    <row r="7408" spans="4:10" x14ac:dyDescent="0.25">
      <c r="D7408"/>
      <c r="E7408" s="4"/>
      <c r="F7408" s="3"/>
      <c r="G7408" s="3"/>
      <c r="H7408" s="3"/>
      <c r="I7408" s="3"/>
      <c r="J7408" s="3"/>
    </row>
    <row r="7409" spans="4:10" x14ac:dyDescent="0.25">
      <c r="D7409"/>
      <c r="E7409" s="4"/>
      <c r="F7409" s="3"/>
      <c r="G7409" s="3"/>
      <c r="H7409" s="3"/>
      <c r="I7409" s="3"/>
      <c r="J7409" s="3"/>
    </row>
    <row r="7410" spans="4:10" x14ac:dyDescent="0.25">
      <c r="D7410"/>
      <c r="E7410" s="4"/>
      <c r="F7410" s="3"/>
      <c r="G7410" s="3"/>
      <c r="H7410" s="3"/>
      <c r="I7410" s="3"/>
      <c r="J7410" s="3"/>
    </row>
    <row r="7411" spans="4:10" x14ac:dyDescent="0.25">
      <c r="D7411"/>
      <c r="E7411" s="4"/>
      <c r="F7411" s="3"/>
      <c r="G7411" s="3"/>
      <c r="H7411" s="3"/>
      <c r="I7411" s="3"/>
      <c r="J7411" s="3"/>
    </row>
    <row r="7412" spans="4:10" x14ac:dyDescent="0.25">
      <c r="D7412"/>
      <c r="E7412" s="4"/>
      <c r="F7412" s="3"/>
      <c r="G7412" s="3"/>
      <c r="H7412" s="3"/>
      <c r="I7412" s="3"/>
      <c r="J7412" s="3"/>
    </row>
    <row r="7413" spans="4:10" x14ac:dyDescent="0.25">
      <c r="D7413"/>
      <c r="E7413" s="4"/>
      <c r="F7413" s="3"/>
      <c r="G7413" s="3"/>
      <c r="H7413" s="3"/>
      <c r="I7413" s="3"/>
      <c r="J7413" s="3"/>
    </row>
    <row r="7414" spans="4:10" x14ac:dyDescent="0.25">
      <c r="D7414"/>
      <c r="E7414" s="4"/>
      <c r="F7414" s="3"/>
      <c r="G7414" s="3"/>
      <c r="H7414" s="3"/>
      <c r="I7414" s="3"/>
      <c r="J7414" s="3"/>
    </row>
    <row r="7415" spans="4:10" x14ac:dyDescent="0.25">
      <c r="D7415"/>
      <c r="E7415" s="4"/>
      <c r="F7415" s="3"/>
      <c r="G7415" s="3"/>
      <c r="H7415" s="3"/>
      <c r="I7415" s="3"/>
      <c r="J7415" s="3"/>
    </row>
    <row r="7416" spans="4:10" x14ac:dyDescent="0.25">
      <c r="D7416"/>
      <c r="E7416" s="4"/>
      <c r="F7416" s="3"/>
      <c r="G7416" s="3"/>
      <c r="H7416" s="3"/>
      <c r="I7416" s="3"/>
      <c r="J7416" s="3"/>
    </row>
    <row r="7417" spans="4:10" x14ac:dyDescent="0.25">
      <c r="D7417"/>
      <c r="E7417" s="4"/>
      <c r="F7417" s="3"/>
      <c r="G7417" s="3"/>
      <c r="H7417" s="3"/>
      <c r="I7417" s="3"/>
      <c r="J7417" s="3"/>
    </row>
    <row r="7418" spans="4:10" x14ac:dyDescent="0.25">
      <c r="D7418"/>
      <c r="E7418" s="4"/>
      <c r="F7418" s="3"/>
      <c r="G7418" s="3"/>
      <c r="H7418" s="3"/>
      <c r="I7418" s="3"/>
      <c r="J7418" s="3"/>
    </row>
    <row r="7419" spans="4:10" x14ac:dyDescent="0.25">
      <c r="D7419"/>
      <c r="E7419" s="4"/>
      <c r="F7419" s="3"/>
      <c r="G7419" s="3"/>
      <c r="H7419" s="3"/>
      <c r="I7419" s="3"/>
      <c r="J7419" s="3"/>
    </row>
    <row r="7420" spans="4:10" x14ac:dyDescent="0.25">
      <c r="D7420"/>
      <c r="E7420" s="4"/>
      <c r="F7420" s="3"/>
      <c r="G7420" s="3"/>
      <c r="H7420" s="3"/>
      <c r="I7420" s="3"/>
      <c r="J7420" s="3"/>
    </row>
    <row r="7421" spans="4:10" x14ac:dyDescent="0.25">
      <c r="D7421"/>
      <c r="E7421" s="4"/>
      <c r="F7421" s="3"/>
      <c r="G7421" s="3"/>
      <c r="H7421" s="3"/>
      <c r="I7421" s="3"/>
      <c r="J7421" s="3"/>
    </row>
    <row r="7422" spans="4:10" x14ac:dyDescent="0.25">
      <c r="D7422"/>
      <c r="E7422" s="4"/>
      <c r="F7422" s="3"/>
      <c r="G7422" s="3"/>
      <c r="H7422" s="3"/>
      <c r="I7422" s="3"/>
      <c r="J7422" s="3"/>
    </row>
    <row r="7423" spans="4:10" x14ac:dyDescent="0.25">
      <c r="D7423"/>
      <c r="E7423" s="4"/>
      <c r="F7423" s="3"/>
      <c r="G7423" s="3"/>
      <c r="H7423" s="3"/>
      <c r="I7423" s="3"/>
      <c r="J7423" s="3"/>
    </row>
    <row r="7424" spans="4:10" x14ac:dyDescent="0.25">
      <c r="D7424"/>
      <c r="E7424" s="4"/>
      <c r="F7424" s="3"/>
      <c r="G7424" s="3"/>
      <c r="H7424" s="3"/>
      <c r="I7424" s="3"/>
      <c r="J7424" s="3"/>
    </row>
    <row r="7425" spans="4:10" x14ac:dyDescent="0.25">
      <c r="D7425"/>
      <c r="E7425" s="4"/>
      <c r="F7425" s="3"/>
      <c r="G7425" s="3"/>
      <c r="H7425" s="3"/>
      <c r="I7425" s="3"/>
      <c r="J7425" s="3"/>
    </row>
    <row r="7426" spans="4:10" x14ac:dyDescent="0.25">
      <c r="D7426"/>
      <c r="E7426" s="4"/>
      <c r="F7426" s="3"/>
      <c r="G7426" s="3"/>
      <c r="H7426" s="3"/>
      <c r="I7426" s="3"/>
      <c r="J7426" s="3"/>
    </row>
    <row r="7427" spans="4:10" x14ac:dyDescent="0.25">
      <c r="D7427"/>
      <c r="E7427" s="4"/>
      <c r="F7427" s="3"/>
      <c r="G7427" s="3"/>
      <c r="H7427" s="3"/>
      <c r="I7427" s="3"/>
      <c r="J7427" s="3"/>
    </row>
    <row r="7428" spans="4:10" x14ac:dyDescent="0.25">
      <c r="D7428"/>
      <c r="E7428" s="4"/>
      <c r="F7428" s="3"/>
      <c r="G7428" s="3"/>
      <c r="H7428" s="3"/>
      <c r="I7428" s="3"/>
      <c r="J7428" s="3"/>
    </row>
    <row r="7429" spans="4:10" x14ac:dyDescent="0.25">
      <c r="D7429"/>
      <c r="E7429" s="4"/>
      <c r="F7429" s="3"/>
      <c r="G7429" s="3"/>
      <c r="H7429" s="3"/>
      <c r="I7429" s="3"/>
      <c r="J7429" s="3"/>
    </row>
    <row r="7430" spans="4:10" x14ac:dyDescent="0.25">
      <c r="D7430"/>
      <c r="E7430" s="4"/>
      <c r="F7430" s="3"/>
      <c r="G7430" s="3"/>
      <c r="H7430" s="3"/>
      <c r="I7430" s="3"/>
      <c r="J7430" s="3"/>
    </row>
    <row r="7431" spans="4:10" x14ac:dyDescent="0.25">
      <c r="D7431"/>
      <c r="E7431" s="4"/>
      <c r="F7431" s="3"/>
      <c r="G7431" s="3"/>
      <c r="H7431" s="3"/>
      <c r="I7431" s="3"/>
      <c r="J7431" s="3"/>
    </row>
    <row r="7432" spans="4:10" x14ac:dyDescent="0.25">
      <c r="D7432"/>
      <c r="E7432" s="4"/>
      <c r="F7432" s="3"/>
      <c r="G7432" s="3"/>
      <c r="H7432" s="3"/>
      <c r="I7432" s="3"/>
      <c r="J7432" s="3"/>
    </row>
    <row r="7433" spans="4:10" x14ac:dyDescent="0.25">
      <c r="D7433"/>
      <c r="E7433" s="4"/>
      <c r="F7433" s="3"/>
      <c r="G7433" s="3"/>
      <c r="H7433" s="3"/>
      <c r="I7433" s="3"/>
      <c r="J7433" s="3"/>
    </row>
    <row r="7434" spans="4:10" x14ac:dyDescent="0.25">
      <c r="D7434"/>
      <c r="E7434" s="4"/>
      <c r="F7434" s="3"/>
      <c r="G7434" s="3"/>
      <c r="H7434" s="3"/>
      <c r="I7434" s="3"/>
      <c r="J7434" s="3"/>
    </row>
    <row r="7435" spans="4:10" x14ac:dyDescent="0.25">
      <c r="D7435"/>
      <c r="E7435" s="4"/>
      <c r="F7435" s="3"/>
      <c r="G7435" s="3"/>
      <c r="H7435" s="3"/>
      <c r="I7435" s="3"/>
      <c r="J7435" s="3"/>
    </row>
    <row r="7436" spans="4:10" x14ac:dyDescent="0.25">
      <c r="D7436"/>
      <c r="E7436" s="4"/>
      <c r="F7436" s="3"/>
      <c r="G7436" s="3"/>
      <c r="H7436" s="3"/>
      <c r="I7436" s="3"/>
      <c r="J7436" s="3"/>
    </row>
    <row r="7437" spans="4:10" x14ac:dyDescent="0.25">
      <c r="D7437"/>
      <c r="E7437" s="4"/>
      <c r="F7437" s="3"/>
      <c r="G7437" s="3"/>
      <c r="H7437" s="3"/>
      <c r="I7437" s="3"/>
      <c r="J7437" s="3"/>
    </row>
    <row r="7438" spans="4:10" x14ac:dyDescent="0.25">
      <c r="D7438"/>
      <c r="E7438" s="4"/>
      <c r="F7438" s="3"/>
      <c r="G7438" s="3"/>
      <c r="H7438" s="3"/>
      <c r="I7438" s="3"/>
      <c r="J7438" s="3"/>
    </row>
    <row r="7439" spans="4:10" x14ac:dyDescent="0.25">
      <c r="D7439"/>
      <c r="E7439" s="4"/>
      <c r="F7439" s="3"/>
      <c r="G7439" s="3"/>
      <c r="H7439" s="3"/>
      <c r="I7439" s="3"/>
      <c r="J7439" s="3"/>
    </row>
    <row r="7440" spans="4:10" x14ac:dyDescent="0.25">
      <c r="D7440"/>
      <c r="E7440" s="4"/>
      <c r="F7440" s="3"/>
      <c r="G7440" s="3"/>
      <c r="H7440" s="3"/>
      <c r="I7440" s="3"/>
      <c r="J7440" s="3"/>
    </row>
    <row r="7441" spans="4:10" x14ac:dyDescent="0.25">
      <c r="D7441"/>
      <c r="E7441" s="4"/>
      <c r="F7441" s="3"/>
      <c r="G7441" s="3"/>
      <c r="H7441" s="3"/>
      <c r="I7441" s="3"/>
      <c r="J7441" s="3"/>
    </row>
    <row r="7442" spans="4:10" x14ac:dyDescent="0.25">
      <c r="D7442"/>
      <c r="E7442" s="4"/>
      <c r="F7442" s="3"/>
      <c r="G7442" s="3"/>
      <c r="H7442" s="3"/>
      <c r="I7442" s="3"/>
      <c r="J7442" s="3"/>
    </row>
    <row r="7443" spans="4:10" x14ac:dyDescent="0.25">
      <c r="D7443"/>
      <c r="E7443" s="4"/>
      <c r="F7443" s="3"/>
      <c r="G7443" s="3"/>
      <c r="H7443" s="3"/>
      <c r="I7443" s="3"/>
      <c r="J7443" s="3"/>
    </row>
    <row r="7444" spans="4:10" x14ac:dyDescent="0.25">
      <c r="D7444"/>
      <c r="E7444" s="4"/>
      <c r="F7444" s="3"/>
      <c r="G7444" s="3"/>
      <c r="H7444" s="3"/>
      <c r="I7444" s="3"/>
      <c r="J7444" s="3"/>
    </row>
    <row r="7445" spans="4:10" x14ac:dyDescent="0.25">
      <c r="D7445"/>
      <c r="E7445" s="4"/>
      <c r="F7445" s="3"/>
      <c r="G7445" s="3"/>
      <c r="H7445" s="3"/>
      <c r="I7445" s="3"/>
      <c r="J7445" s="3"/>
    </row>
    <row r="7446" spans="4:10" x14ac:dyDescent="0.25">
      <c r="D7446"/>
      <c r="E7446" s="4"/>
      <c r="F7446" s="3"/>
      <c r="G7446" s="3"/>
      <c r="H7446" s="3"/>
      <c r="I7446" s="3"/>
      <c r="J7446" s="3"/>
    </row>
    <row r="7447" spans="4:10" x14ac:dyDescent="0.25">
      <c r="D7447"/>
      <c r="E7447" s="4"/>
      <c r="F7447" s="3"/>
      <c r="G7447" s="3"/>
      <c r="H7447" s="3"/>
      <c r="I7447" s="3"/>
      <c r="J7447" s="3"/>
    </row>
    <row r="7448" spans="4:10" x14ac:dyDescent="0.25">
      <c r="D7448"/>
      <c r="E7448" s="4"/>
      <c r="F7448" s="3"/>
      <c r="G7448" s="3"/>
      <c r="H7448" s="3"/>
      <c r="I7448" s="3"/>
      <c r="J7448" s="3"/>
    </row>
    <row r="7449" spans="4:10" x14ac:dyDescent="0.25">
      <c r="D7449"/>
      <c r="E7449" s="4"/>
      <c r="F7449" s="3"/>
      <c r="G7449" s="3"/>
      <c r="H7449" s="3"/>
      <c r="I7449" s="3"/>
      <c r="J7449" s="3"/>
    </row>
    <row r="7450" spans="4:10" x14ac:dyDescent="0.25">
      <c r="D7450"/>
      <c r="E7450" s="4"/>
      <c r="F7450" s="3"/>
      <c r="G7450" s="3"/>
      <c r="H7450" s="3"/>
      <c r="I7450" s="3"/>
      <c r="J7450" s="3"/>
    </row>
    <row r="7451" spans="4:10" x14ac:dyDescent="0.25">
      <c r="D7451"/>
      <c r="E7451" s="4"/>
      <c r="F7451" s="3"/>
      <c r="G7451" s="3"/>
      <c r="H7451" s="3"/>
      <c r="I7451" s="3"/>
      <c r="J7451" s="3"/>
    </row>
    <row r="7452" spans="4:10" x14ac:dyDescent="0.25">
      <c r="D7452"/>
      <c r="E7452" s="4"/>
      <c r="F7452" s="3"/>
      <c r="G7452" s="3"/>
      <c r="H7452" s="3"/>
      <c r="I7452" s="3"/>
      <c r="J7452" s="3"/>
    </row>
    <row r="7453" spans="4:10" x14ac:dyDescent="0.25">
      <c r="D7453"/>
      <c r="E7453" s="4"/>
      <c r="F7453" s="3"/>
      <c r="G7453" s="3"/>
      <c r="H7453" s="3"/>
      <c r="I7453" s="3"/>
      <c r="J7453" s="3"/>
    </row>
    <row r="7454" spans="4:10" x14ac:dyDescent="0.25">
      <c r="D7454"/>
      <c r="E7454" s="4"/>
      <c r="F7454" s="3"/>
      <c r="G7454" s="3"/>
      <c r="H7454" s="3"/>
      <c r="I7454" s="3"/>
      <c r="J7454" s="3"/>
    </row>
    <row r="7455" spans="4:10" x14ac:dyDescent="0.25">
      <c r="D7455"/>
      <c r="E7455" s="4"/>
      <c r="F7455" s="3"/>
      <c r="G7455" s="3"/>
      <c r="H7455" s="3"/>
      <c r="I7455" s="3"/>
      <c r="J7455" s="3"/>
    </row>
    <row r="7456" spans="4:10" x14ac:dyDescent="0.25">
      <c r="D7456"/>
      <c r="E7456" s="4"/>
      <c r="F7456" s="3"/>
      <c r="G7456" s="3"/>
      <c r="H7456" s="3"/>
      <c r="I7456" s="3"/>
      <c r="J7456" s="3"/>
    </row>
    <row r="7457" spans="4:10" x14ac:dyDescent="0.25">
      <c r="D7457"/>
      <c r="E7457" s="4"/>
      <c r="F7457" s="3"/>
      <c r="G7457" s="3"/>
      <c r="H7457" s="3"/>
      <c r="I7457" s="3"/>
      <c r="J7457" s="3"/>
    </row>
    <row r="7458" spans="4:10" x14ac:dyDescent="0.25">
      <c r="D7458"/>
      <c r="E7458" s="4"/>
      <c r="F7458" s="3"/>
      <c r="G7458" s="3"/>
      <c r="H7458" s="3"/>
      <c r="I7458" s="3"/>
      <c r="J7458" s="3"/>
    </row>
    <row r="7459" spans="4:10" x14ac:dyDescent="0.25">
      <c r="D7459"/>
      <c r="E7459" s="4"/>
      <c r="F7459" s="3"/>
      <c r="G7459" s="3"/>
      <c r="H7459" s="3"/>
      <c r="I7459" s="3"/>
      <c r="J7459" s="3"/>
    </row>
    <row r="7460" spans="4:10" x14ac:dyDescent="0.25">
      <c r="D7460"/>
      <c r="E7460" s="4"/>
      <c r="F7460" s="3"/>
      <c r="G7460" s="3"/>
      <c r="H7460" s="3"/>
      <c r="I7460" s="3"/>
      <c r="J7460" s="3"/>
    </row>
    <row r="7461" spans="4:10" x14ac:dyDescent="0.25">
      <c r="D7461"/>
      <c r="E7461" s="4"/>
      <c r="F7461" s="3"/>
      <c r="G7461" s="3"/>
      <c r="H7461" s="3"/>
      <c r="I7461" s="3"/>
      <c r="J7461" s="3"/>
    </row>
    <row r="7462" spans="4:10" x14ac:dyDescent="0.25">
      <c r="D7462"/>
      <c r="E7462" s="4"/>
      <c r="F7462" s="3"/>
      <c r="G7462" s="3"/>
      <c r="H7462" s="3"/>
      <c r="I7462" s="3"/>
      <c r="J7462" s="3"/>
    </row>
    <row r="7463" spans="4:10" x14ac:dyDescent="0.25">
      <c r="D7463"/>
      <c r="E7463" s="4"/>
    </row>
    <row r="7464" spans="4:10" x14ac:dyDescent="0.25">
      <c r="D7464"/>
      <c r="E7464" s="4"/>
    </row>
    <row r="7465" spans="4:10" x14ac:dyDescent="0.25">
      <c r="D7465"/>
      <c r="E7465" s="4"/>
    </row>
    <row r="7466" spans="4:10" x14ac:dyDescent="0.25">
      <c r="D7466"/>
      <c r="E7466" s="4"/>
    </row>
    <row r="7467" spans="4:10" x14ac:dyDescent="0.25">
      <c r="D7467"/>
      <c r="E7467" s="4"/>
    </row>
    <row r="7468" spans="4:10" x14ac:dyDescent="0.25">
      <c r="D7468"/>
      <c r="E7468" s="4"/>
      <c r="F7468" s="3"/>
      <c r="G7468" s="3"/>
      <c r="H7468" s="3"/>
      <c r="I7468" s="3"/>
      <c r="J7468" s="3"/>
    </row>
    <row r="7469" spans="4:10" x14ac:dyDescent="0.25">
      <c r="D7469"/>
      <c r="E7469" s="4"/>
      <c r="F7469" s="3"/>
      <c r="G7469" s="3"/>
      <c r="H7469" s="3"/>
      <c r="I7469" s="3"/>
      <c r="J7469" s="3"/>
    </row>
    <row r="7470" spans="4:10" x14ac:dyDescent="0.25">
      <c r="D7470"/>
      <c r="E7470" s="4"/>
      <c r="F7470" s="3"/>
      <c r="G7470" s="3"/>
      <c r="H7470" s="3"/>
      <c r="I7470" s="3"/>
      <c r="J7470" s="3"/>
    </row>
    <row r="7471" spans="4:10" x14ac:dyDescent="0.25">
      <c r="D7471"/>
      <c r="E7471" s="4"/>
      <c r="F7471" s="3"/>
      <c r="G7471" s="3"/>
      <c r="H7471" s="3"/>
      <c r="I7471" s="3"/>
      <c r="J7471" s="3"/>
    </row>
    <row r="7472" spans="4:10" x14ac:dyDescent="0.25">
      <c r="D7472"/>
      <c r="E7472" s="4"/>
      <c r="F7472" s="3"/>
      <c r="G7472" s="3"/>
      <c r="H7472" s="3"/>
      <c r="I7472" s="3"/>
      <c r="J7472" s="3"/>
    </row>
    <row r="7473" spans="4:10" x14ac:dyDescent="0.25">
      <c r="D7473"/>
      <c r="E7473" s="4"/>
      <c r="F7473" s="3"/>
      <c r="G7473" s="3"/>
      <c r="H7473" s="3"/>
      <c r="I7473" s="3"/>
      <c r="J7473" s="3"/>
    </row>
    <row r="7474" spans="4:10" x14ac:dyDescent="0.25">
      <c r="D7474"/>
      <c r="E7474" s="4"/>
      <c r="F7474" s="3"/>
      <c r="G7474" s="3"/>
      <c r="H7474" s="3"/>
      <c r="I7474" s="3"/>
      <c r="J7474" s="3"/>
    </row>
    <row r="7475" spans="4:10" x14ac:dyDescent="0.25">
      <c r="D7475"/>
      <c r="E7475" s="4"/>
      <c r="F7475" s="3"/>
      <c r="G7475" s="3"/>
      <c r="H7475" s="3"/>
      <c r="I7475" s="3"/>
      <c r="J7475" s="3"/>
    </row>
    <row r="7476" spans="4:10" x14ac:dyDescent="0.25">
      <c r="D7476"/>
      <c r="E7476" s="4"/>
      <c r="F7476" s="3"/>
      <c r="G7476" s="3"/>
      <c r="H7476" s="3"/>
      <c r="I7476" s="3"/>
      <c r="J7476" s="3"/>
    </row>
    <row r="7477" spans="4:10" x14ac:dyDescent="0.25">
      <c r="D7477"/>
      <c r="E7477" s="4"/>
      <c r="F7477" s="3"/>
      <c r="G7477" s="3"/>
      <c r="H7477" s="3"/>
      <c r="I7477" s="3"/>
      <c r="J7477" s="3"/>
    </row>
    <row r="7478" spans="4:10" x14ac:dyDescent="0.25">
      <c r="D7478"/>
      <c r="E7478" s="4"/>
      <c r="F7478" s="3"/>
      <c r="G7478" s="3"/>
      <c r="H7478" s="3"/>
      <c r="I7478" s="3"/>
      <c r="J7478" s="3"/>
    </row>
    <row r="7479" spans="4:10" x14ac:dyDescent="0.25">
      <c r="D7479"/>
      <c r="E7479" s="4"/>
      <c r="F7479" s="3"/>
      <c r="G7479" s="3"/>
      <c r="H7479" s="3"/>
      <c r="I7479" s="3"/>
      <c r="J7479" s="3"/>
    </row>
    <row r="7480" spans="4:10" x14ac:dyDescent="0.25">
      <c r="D7480"/>
      <c r="E7480" s="4"/>
      <c r="F7480" s="3"/>
      <c r="G7480" s="3"/>
      <c r="H7480" s="3"/>
      <c r="I7480" s="3"/>
      <c r="J7480" s="3"/>
    </row>
    <row r="7481" spans="4:10" x14ac:dyDescent="0.25">
      <c r="D7481"/>
      <c r="E7481" s="4"/>
      <c r="F7481" s="3"/>
      <c r="G7481" s="3"/>
      <c r="H7481" s="3"/>
      <c r="I7481" s="3"/>
      <c r="J7481" s="3"/>
    </row>
    <row r="7482" spans="4:10" x14ac:dyDescent="0.25">
      <c r="D7482"/>
      <c r="E7482" s="4"/>
      <c r="F7482" s="3"/>
      <c r="G7482" s="3"/>
      <c r="H7482" s="3"/>
      <c r="I7482" s="3"/>
      <c r="J7482" s="3"/>
    </row>
    <row r="7483" spans="4:10" x14ac:dyDescent="0.25">
      <c r="D7483"/>
      <c r="E7483" s="4"/>
      <c r="F7483" s="3"/>
      <c r="G7483" s="3"/>
      <c r="H7483" s="3"/>
      <c r="I7483" s="3"/>
      <c r="J7483" s="3"/>
    </row>
    <row r="7484" spans="4:10" x14ac:dyDescent="0.25">
      <c r="D7484"/>
      <c r="E7484" s="4"/>
      <c r="F7484" s="3"/>
      <c r="G7484" s="3"/>
      <c r="H7484" s="3"/>
      <c r="I7484" s="3"/>
      <c r="J7484" s="3"/>
    </row>
    <row r="7485" spans="4:10" x14ac:dyDescent="0.25">
      <c r="D7485"/>
      <c r="E7485" s="4"/>
      <c r="F7485" s="3"/>
      <c r="G7485" s="3"/>
      <c r="H7485" s="3"/>
      <c r="I7485" s="3"/>
      <c r="J7485" s="3"/>
    </row>
    <row r="7486" spans="4:10" x14ac:dyDescent="0.25">
      <c r="D7486"/>
      <c r="E7486" s="4"/>
      <c r="F7486" s="3"/>
      <c r="G7486" s="3"/>
      <c r="H7486" s="3"/>
      <c r="I7486" s="3"/>
      <c r="J7486" s="3"/>
    </row>
    <row r="7487" spans="4:10" x14ac:dyDescent="0.25">
      <c r="D7487"/>
      <c r="E7487" s="4"/>
      <c r="F7487" s="3"/>
      <c r="G7487" s="3"/>
      <c r="H7487" s="3"/>
      <c r="I7487" s="3"/>
      <c r="J7487" s="3"/>
    </row>
    <row r="7488" spans="4:10" x14ac:dyDescent="0.25">
      <c r="D7488"/>
      <c r="E7488" s="4"/>
      <c r="F7488" s="3"/>
      <c r="G7488" s="3"/>
      <c r="H7488" s="3"/>
      <c r="I7488" s="3"/>
      <c r="J7488" s="3"/>
    </row>
    <row r="7489" spans="4:10" x14ac:dyDescent="0.25">
      <c r="D7489"/>
      <c r="E7489" s="4"/>
      <c r="F7489" s="3"/>
      <c r="G7489" s="3"/>
      <c r="H7489" s="3"/>
      <c r="I7489" s="3"/>
      <c r="J7489" s="3"/>
    </row>
    <row r="7490" spans="4:10" x14ac:dyDescent="0.25">
      <c r="D7490"/>
      <c r="E7490" s="4"/>
      <c r="F7490" s="3"/>
      <c r="G7490" s="3"/>
      <c r="H7490" s="3"/>
      <c r="I7490" s="3"/>
      <c r="J7490" s="3"/>
    </row>
    <row r="7491" spans="4:10" x14ac:dyDescent="0.25">
      <c r="D7491"/>
      <c r="E7491" s="4"/>
      <c r="F7491" s="3"/>
      <c r="G7491" s="3"/>
      <c r="H7491" s="3"/>
      <c r="I7491" s="3"/>
      <c r="J7491" s="3"/>
    </row>
    <row r="7492" spans="4:10" x14ac:dyDescent="0.25">
      <c r="D7492"/>
      <c r="E7492" s="4"/>
      <c r="F7492" s="3"/>
      <c r="G7492" s="3"/>
      <c r="H7492" s="3"/>
      <c r="I7492" s="3"/>
      <c r="J7492" s="3"/>
    </row>
    <row r="7493" spans="4:10" x14ac:dyDescent="0.25">
      <c r="D7493"/>
      <c r="E7493" s="4"/>
      <c r="F7493" s="3"/>
      <c r="G7493" s="3"/>
      <c r="H7493" s="3"/>
      <c r="I7493" s="3"/>
      <c r="J7493" s="3"/>
    </row>
    <row r="7494" spans="4:10" x14ac:dyDescent="0.25">
      <c r="D7494"/>
      <c r="E7494" s="4"/>
      <c r="F7494" s="3"/>
      <c r="G7494" s="3"/>
      <c r="H7494" s="3"/>
      <c r="I7494" s="3"/>
      <c r="J7494" s="3"/>
    </row>
    <row r="7495" spans="4:10" x14ac:dyDescent="0.25">
      <c r="D7495"/>
      <c r="E7495" s="4"/>
      <c r="F7495" s="3"/>
      <c r="G7495" s="3"/>
      <c r="H7495" s="3"/>
      <c r="I7495" s="3"/>
      <c r="J7495" s="3"/>
    </row>
    <row r="7496" spans="4:10" x14ac:dyDescent="0.25">
      <c r="D7496"/>
      <c r="E7496" s="4"/>
      <c r="F7496" s="3"/>
      <c r="G7496" s="3"/>
      <c r="H7496" s="3"/>
      <c r="I7496" s="3"/>
      <c r="J7496" s="3"/>
    </row>
    <row r="7497" spans="4:10" x14ac:dyDescent="0.25">
      <c r="D7497"/>
      <c r="E7497" s="4"/>
      <c r="F7497" s="3"/>
      <c r="G7497" s="3"/>
      <c r="H7497" s="3"/>
      <c r="I7497" s="3"/>
      <c r="J7497" s="3"/>
    </row>
    <row r="7498" spans="4:10" x14ac:dyDescent="0.25">
      <c r="D7498"/>
      <c r="E7498" s="4"/>
      <c r="F7498" s="3"/>
      <c r="G7498" s="3"/>
      <c r="H7498" s="3"/>
      <c r="I7498" s="3"/>
      <c r="J7498" s="3"/>
    </row>
    <row r="7499" spans="4:10" x14ac:dyDescent="0.25">
      <c r="D7499"/>
      <c r="E7499" s="4"/>
      <c r="F7499" s="3"/>
      <c r="G7499" s="3"/>
      <c r="H7499" s="3"/>
      <c r="I7499" s="3"/>
      <c r="J7499" s="3"/>
    </row>
    <row r="7500" spans="4:10" x14ac:dyDescent="0.25">
      <c r="D7500"/>
      <c r="E7500" s="4"/>
      <c r="F7500" s="3"/>
      <c r="G7500" s="3"/>
      <c r="H7500" s="3"/>
      <c r="I7500" s="3"/>
      <c r="J7500" s="3"/>
    </row>
    <row r="7501" spans="4:10" x14ac:dyDescent="0.25">
      <c r="D7501"/>
      <c r="E7501" s="4"/>
      <c r="F7501" s="3"/>
      <c r="G7501" s="3"/>
      <c r="H7501" s="3"/>
      <c r="I7501" s="3"/>
      <c r="J7501" s="3"/>
    </row>
    <row r="7502" spans="4:10" x14ac:dyDescent="0.25">
      <c r="D7502"/>
      <c r="E7502" s="4"/>
      <c r="F7502" s="3"/>
      <c r="G7502" s="3"/>
      <c r="H7502" s="3"/>
      <c r="I7502" s="3"/>
      <c r="J7502" s="3"/>
    </row>
    <row r="7503" spans="4:10" x14ac:dyDescent="0.25">
      <c r="D7503"/>
      <c r="E7503" s="4"/>
      <c r="F7503" s="3"/>
      <c r="G7503" s="3"/>
      <c r="H7503" s="3"/>
      <c r="I7503" s="3"/>
      <c r="J7503" s="3"/>
    </row>
    <row r="7504" spans="4:10" x14ac:dyDescent="0.25">
      <c r="D7504"/>
      <c r="E7504" s="4"/>
      <c r="F7504" s="3"/>
      <c r="G7504" s="3"/>
      <c r="H7504" s="3"/>
      <c r="I7504" s="3"/>
      <c r="J7504" s="3"/>
    </row>
    <row r="7505" spans="4:10" x14ac:dyDescent="0.25">
      <c r="D7505"/>
      <c r="E7505" s="4"/>
      <c r="F7505" s="3"/>
      <c r="G7505" s="3"/>
      <c r="H7505" s="3"/>
      <c r="I7505" s="3"/>
      <c r="J7505" s="3"/>
    </row>
    <row r="7506" spans="4:10" x14ac:dyDescent="0.25">
      <c r="D7506"/>
      <c r="E7506" s="4"/>
      <c r="F7506" s="3"/>
      <c r="G7506" s="3"/>
      <c r="H7506" s="3"/>
      <c r="I7506" s="3"/>
      <c r="J7506" s="3"/>
    </row>
    <row r="7507" spans="4:10" x14ac:dyDescent="0.25">
      <c r="D7507"/>
      <c r="E7507" s="4"/>
      <c r="F7507" s="3"/>
      <c r="G7507" s="3"/>
      <c r="H7507" s="3"/>
      <c r="I7507" s="3"/>
      <c r="J7507" s="3"/>
    </row>
    <row r="7508" spans="4:10" x14ac:dyDescent="0.25">
      <c r="D7508"/>
      <c r="E7508" s="4"/>
      <c r="F7508" s="3"/>
      <c r="G7508" s="3"/>
      <c r="H7508" s="3"/>
      <c r="I7508" s="3"/>
      <c r="J7508" s="3"/>
    </row>
    <row r="7509" spans="4:10" x14ac:dyDescent="0.25">
      <c r="D7509"/>
      <c r="E7509" s="4"/>
      <c r="F7509" s="3"/>
      <c r="G7509" s="3"/>
      <c r="H7509" s="3"/>
      <c r="I7509" s="3"/>
      <c r="J7509" s="3"/>
    </row>
    <row r="7510" spans="4:10" x14ac:dyDescent="0.25">
      <c r="D7510"/>
      <c r="E7510" s="4"/>
      <c r="F7510" s="3"/>
      <c r="G7510" s="3"/>
      <c r="H7510" s="3"/>
      <c r="I7510" s="3"/>
      <c r="J7510" s="3"/>
    </row>
    <row r="7511" spans="4:10" x14ac:dyDescent="0.25">
      <c r="D7511"/>
      <c r="E7511" s="4"/>
      <c r="F7511" s="3"/>
      <c r="G7511" s="3"/>
      <c r="H7511" s="3"/>
      <c r="I7511" s="3"/>
      <c r="J7511" s="3"/>
    </row>
    <row r="7512" spans="4:10" x14ac:dyDescent="0.25">
      <c r="D7512"/>
      <c r="E7512" s="4"/>
      <c r="F7512" s="3"/>
      <c r="G7512" s="3"/>
      <c r="H7512" s="3"/>
      <c r="I7512" s="3"/>
      <c r="J7512" s="3"/>
    </row>
    <row r="7513" spans="4:10" x14ac:dyDescent="0.25">
      <c r="D7513"/>
      <c r="E7513" s="4"/>
      <c r="F7513" s="3"/>
      <c r="G7513" s="3"/>
      <c r="H7513" s="3"/>
      <c r="I7513" s="3"/>
      <c r="J7513" s="3"/>
    </row>
    <row r="7514" spans="4:10" x14ac:dyDescent="0.25">
      <c r="D7514"/>
      <c r="E7514" s="4"/>
      <c r="F7514" s="3"/>
      <c r="G7514" s="3"/>
      <c r="H7514" s="3"/>
      <c r="I7514" s="3"/>
      <c r="J7514" s="3"/>
    </row>
    <row r="7515" spans="4:10" x14ac:dyDescent="0.25">
      <c r="D7515"/>
      <c r="E7515" s="4"/>
      <c r="F7515" s="3"/>
      <c r="G7515" s="3"/>
      <c r="H7515" s="3"/>
      <c r="I7515" s="3"/>
      <c r="J7515" s="3"/>
    </row>
    <row r="7516" spans="4:10" x14ac:dyDescent="0.25">
      <c r="D7516"/>
      <c r="E7516" s="4"/>
      <c r="F7516" s="3"/>
      <c r="G7516" s="3"/>
      <c r="H7516" s="3"/>
      <c r="I7516" s="3"/>
      <c r="J7516" s="3"/>
    </row>
    <row r="7517" spans="4:10" x14ac:dyDescent="0.25">
      <c r="D7517"/>
      <c r="E7517" s="4"/>
      <c r="F7517" s="3"/>
      <c r="G7517" s="3"/>
      <c r="H7517" s="3"/>
      <c r="I7517" s="3"/>
      <c r="J7517" s="3"/>
    </row>
    <row r="7518" spans="4:10" x14ac:dyDescent="0.25">
      <c r="D7518"/>
      <c r="E7518" s="4"/>
      <c r="F7518" s="3"/>
      <c r="G7518" s="3"/>
      <c r="H7518" s="3"/>
      <c r="I7518" s="3"/>
      <c r="J7518" s="3"/>
    </row>
    <row r="7519" spans="4:10" x14ac:dyDescent="0.25">
      <c r="D7519"/>
      <c r="E7519" s="4"/>
      <c r="F7519" s="3"/>
      <c r="G7519" s="3"/>
      <c r="H7519" s="3"/>
      <c r="I7519" s="3"/>
      <c r="J7519" s="3"/>
    </row>
    <row r="7520" spans="4:10" x14ac:dyDescent="0.25">
      <c r="D7520"/>
      <c r="E7520" s="4"/>
      <c r="F7520" s="3"/>
      <c r="G7520" s="3"/>
      <c r="H7520" s="3"/>
      <c r="I7520" s="3"/>
      <c r="J7520" s="3"/>
    </row>
    <row r="7521" spans="4:10" x14ac:dyDescent="0.25">
      <c r="D7521"/>
      <c r="E7521" s="4"/>
      <c r="F7521" s="3"/>
      <c r="G7521" s="3"/>
      <c r="H7521" s="3"/>
      <c r="I7521" s="3"/>
      <c r="J7521" s="3"/>
    </row>
    <row r="7522" spans="4:10" x14ac:dyDescent="0.25">
      <c r="D7522"/>
      <c r="E7522" s="4"/>
      <c r="F7522" s="3"/>
      <c r="G7522" s="3"/>
      <c r="H7522" s="3"/>
      <c r="I7522" s="3"/>
      <c r="J7522" s="3"/>
    </row>
    <row r="7523" spans="4:10" x14ac:dyDescent="0.25">
      <c r="D7523"/>
      <c r="E7523" s="4"/>
      <c r="F7523" s="3"/>
      <c r="G7523" s="3"/>
      <c r="H7523" s="3"/>
      <c r="I7523" s="3"/>
      <c r="J7523" s="3"/>
    </row>
    <row r="7524" spans="4:10" x14ac:dyDescent="0.25">
      <c r="D7524"/>
      <c r="E7524" s="4"/>
      <c r="F7524" s="3"/>
      <c r="G7524" s="3"/>
      <c r="H7524" s="3"/>
      <c r="I7524" s="3"/>
      <c r="J7524" s="3"/>
    </row>
    <row r="7525" spans="4:10" x14ac:dyDescent="0.25">
      <c r="D7525"/>
      <c r="E7525" s="4"/>
      <c r="F7525" s="3"/>
      <c r="G7525" s="3"/>
      <c r="H7525" s="3"/>
      <c r="I7525" s="3"/>
      <c r="J7525" s="3"/>
    </row>
    <row r="7526" spans="4:10" x14ac:dyDescent="0.25">
      <c r="D7526"/>
      <c r="E7526" s="4"/>
      <c r="F7526" s="3"/>
      <c r="G7526" s="3"/>
      <c r="H7526" s="3"/>
      <c r="I7526" s="3"/>
      <c r="J7526" s="3"/>
    </row>
    <row r="7527" spans="4:10" x14ac:dyDescent="0.25">
      <c r="D7527"/>
      <c r="E7527" s="4"/>
      <c r="F7527" s="3"/>
      <c r="G7527" s="3"/>
      <c r="H7527" s="3"/>
      <c r="I7527" s="3"/>
      <c r="J7527" s="3"/>
    </row>
    <row r="7528" spans="4:10" x14ac:dyDescent="0.25">
      <c r="D7528"/>
      <c r="E7528" s="4"/>
      <c r="F7528" s="3"/>
      <c r="G7528" s="3"/>
      <c r="H7528" s="3"/>
      <c r="I7528" s="3"/>
      <c r="J7528" s="3"/>
    </row>
    <row r="7529" spans="4:10" x14ac:dyDescent="0.25">
      <c r="D7529"/>
      <c r="E7529" s="4"/>
      <c r="F7529" s="3"/>
      <c r="G7529" s="3"/>
      <c r="H7529" s="3"/>
      <c r="I7529" s="3"/>
      <c r="J7529" s="3"/>
    </row>
    <row r="7530" spans="4:10" x14ac:dyDescent="0.25">
      <c r="D7530"/>
      <c r="E7530" s="4"/>
      <c r="F7530" s="3"/>
      <c r="G7530" s="3"/>
      <c r="H7530" s="3"/>
      <c r="I7530" s="3"/>
      <c r="J7530" s="3"/>
    </row>
    <row r="7531" spans="4:10" x14ac:dyDescent="0.25">
      <c r="D7531"/>
      <c r="E7531" s="4"/>
      <c r="F7531" s="3"/>
      <c r="G7531" s="3"/>
      <c r="H7531" s="3"/>
      <c r="I7531" s="3"/>
      <c r="J7531" s="3"/>
    </row>
    <row r="7532" spans="4:10" x14ac:dyDescent="0.25">
      <c r="D7532"/>
      <c r="E7532" s="4"/>
      <c r="F7532" s="3"/>
      <c r="G7532" s="3"/>
      <c r="H7532" s="3"/>
      <c r="I7532" s="3"/>
      <c r="J7532" s="3"/>
    </row>
    <row r="7533" spans="4:10" x14ac:dyDescent="0.25">
      <c r="D7533"/>
      <c r="E7533" s="4"/>
      <c r="F7533" s="3"/>
      <c r="G7533" s="3"/>
      <c r="H7533" s="3"/>
      <c r="I7533" s="3"/>
      <c r="J7533" s="3"/>
    </row>
    <row r="7534" spans="4:10" x14ac:dyDescent="0.25">
      <c r="D7534"/>
      <c r="E7534" s="4"/>
      <c r="F7534" s="3"/>
      <c r="G7534" s="3"/>
      <c r="H7534" s="3"/>
      <c r="I7534" s="3"/>
      <c r="J7534" s="3"/>
    </row>
    <row r="7535" spans="4:10" x14ac:dyDescent="0.25">
      <c r="D7535"/>
      <c r="E7535" s="4"/>
      <c r="F7535" s="3"/>
      <c r="G7535" s="3"/>
      <c r="H7535" s="3"/>
      <c r="I7535" s="3"/>
      <c r="J7535" s="3"/>
    </row>
    <row r="7536" spans="4:10" x14ac:dyDescent="0.25">
      <c r="D7536"/>
      <c r="E7536" s="4"/>
      <c r="F7536" s="3"/>
      <c r="G7536" s="3"/>
      <c r="H7536" s="3"/>
      <c r="I7536" s="3"/>
      <c r="J7536" s="3"/>
    </row>
    <row r="7537" spans="4:10" x14ac:dyDescent="0.25">
      <c r="D7537"/>
      <c r="E7537" s="4"/>
      <c r="F7537" s="3"/>
      <c r="G7537" s="3"/>
      <c r="H7537" s="3"/>
      <c r="I7537" s="3"/>
      <c r="J7537" s="3"/>
    </row>
    <row r="7538" spans="4:10" x14ac:dyDescent="0.25">
      <c r="D7538"/>
      <c r="E7538" s="4"/>
      <c r="F7538" s="3"/>
      <c r="G7538" s="3"/>
      <c r="H7538" s="3"/>
      <c r="I7538" s="3"/>
      <c r="J7538" s="3"/>
    </row>
    <row r="7539" spans="4:10" x14ac:dyDescent="0.25">
      <c r="D7539"/>
      <c r="E7539" s="4"/>
      <c r="F7539" s="3"/>
      <c r="G7539" s="3"/>
      <c r="H7539" s="3"/>
      <c r="I7539" s="3"/>
      <c r="J7539" s="3"/>
    </row>
    <row r="7540" spans="4:10" x14ac:dyDescent="0.25">
      <c r="D7540"/>
      <c r="E7540" s="4"/>
      <c r="F7540" s="3"/>
      <c r="G7540" s="3"/>
      <c r="H7540" s="3"/>
      <c r="I7540" s="3"/>
      <c r="J7540" s="3"/>
    </row>
    <row r="7541" spans="4:10" x14ac:dyDescent="0.25">
      <c r="D7541"/>
      <c r="E7541" s="4"/>
      <c r="F7541" s="3"/>
      <c r="G7541" s="3"/>
      <c r="H7541" s="3"/>
      <c r="I7541" s="3"/>
      <c r="J7541" s="3"/>
    </row>
    <row r="7542" spans="4:10" x14ac:dyDescent="0.25">
      <c r="D7542"/>
      <c r="E7542" s="4"/>
      <c r="F7542" s="3"/>
      <c r="G7542" s="3"/>
      <c r="H7542" s="3"/>
      <c r="I7542" s="3"/>
      <c r="J7542" s="3"/>
    </row>
    <row r="7543" spans="4:10" x14ac:dyDescent="0.25">
      <c r="D7543"/>
      <c r="E7543" s="4"/>
      <c r="F7543" s="3"/>
      <c r="G7543" s="3"/>
      <c r="H7543" s="3"/>
      <c r="I7543" s="3"/>
      <c r="J7543" s="3"/>
    </row>
    <row r="7544" spans="4:10" x14ac:dyDescent="0.25">
      <c r="D7544"/>
      <c r="E7544" s="4"/>
      <c r="F7544" s="3"/>
      <c r="G7544" s="3"/>
      <c r="H7544" s="3"/>
      <c r="I7544" s="3"/>
      <c r="J7544" s="3"/>
    </row>
    <row r="7545" spans="4:10" x14ac:dyDescent="0.25">
      <c r="D7545"/>
      <c r="E7545" s="4"/>
      <c r="F7545" s="3"/>
      <c r="G7545" s="3"/>
      <c r="H7545" s="3"/>
      <c r="I7545" s="3"/>
      <c r="J7545" s="3"/>
    </row>
    <row r="7546" spans="4:10" x14ac:dyDescent="0.25">
      <c r="D7546"/>
      <c r="E7546" s="4"/>
      <c r="F7546" s="3"/>
      <c r="G7546" s="3"/>
      <c r="H7546" s="3"/>
      <c r="I7546" s="3"/>
      <c r="J7546" s="3"/>
    </row>
    <row r="7547" spans="4:10" x14ac:dyDescent="0.25">
      <c r="D7547"/>
      <c r="E7547" s="4"/>
      <c r="F7547" s="3"/>
      <c r="G7547" s="3"/>
      <c r="H7547" s="3"/>
      <c r="I7547" s="3"/>
      <c r="J7547" s="3"/>
    </row>
    <row r="7548" spans="4:10" x14ac:dyDescent="0.25">
      <c r="D7548"/>
      <c r="E7548" s="4"/>
      <c r="F7548" s="3"/>
      <c r="G7548" s="3"/>
      <c r="H7548" s="3"/>
      <c r="I7548" s="3"/>
      <c r="J7548" s="3"/>
    </row>
    <row r="7549" spans="4:10" x14ac:dyDescent="0.25">
      <c r="D7549"/>
      <c r="E7549" s="4"/>
      <c r="F7549" s="3"/>
      <c r="G7549" s="3"/>
      <c r="H7549" s="3"/>
      <c r="I7549" s="3"/>
      <c r="J7549" s="3"/>
    </row>
    <row r="7550" spans="4:10" x14ac:dyDescent="0.25">
      <c r="D7550"/>
      <c r="E7550" s="4"/>
      <c r="F7550" s="3"/>
      <c r="G7550" s="3"/>
      <c r="H7550" s="3"/>
      <c r="I7550" s="3"/>
      <c r="J7550" s="3"/>
    </row>
    <row r="7551" spans="4:10" x14ac:dyDescent="0.25">
      <c r="D7551"/>
      <c r="E7551" s="4"/>
      <c r="F7551" s="3"/>
      <c r="G7551" s="3"/>
      <c r="H7551" s="3"/>
      <c r="I7551" s="3"/>
      <c r="J7551" s="3"/>
    </row>
    <row r="7552" spans="4:10" x14ac:dyDescent="0.25">
      <c r="D7552"/>
      <c r="E7552" s="4"/>
      <c r="F7552" s="3"/>
      <c r="G7552" s="3"/>
      <c r="H7552" s="3"/>
      <c r="I7552" s="3"/>
      <c r="J7552" s="3"/>
    </row>
    <row r="7553" spans="4:10" x14ac:dyDescent="0.25">
      <c r="D7553"/>
      <c r="E7553" s="4"/>
      <c r="F7553" s="3"/>
      <c r="G7553" s="3"/>
      <c r="H7553" s="3"/>
      <c r="I7553" s="3"/>
      <c r="J7553" s="3"/>
    </row>
    <row r="7554" spans="4:10" x14ac:dyDescent="0.25">
      <c r="D7554"/>
      <c r="E7554" s="4"/>
      <c r="F7554" s="3"/>
      <c r="G7554" s="3"/>
      <c r="H7554" s="3"/>
      <c r="I7554" s="3"/>
      <c r="J7554" s="3"/>
    </row>
    <row r="7555" spans="4:10" x14ac:dyDescent="0.25">
      <c r="D7555"/>
      <c r="E7555" s="4"/>
      <c r="F7555" s="3"/>
      <c r="G7555" s="3"/>
      <c r="H7555" s="3"/>
      <c r="I7555" s="3"/>
      <c r="J7555" s="3"/>
    </row>
    <row r="7556" spans="4:10" x14ac:dyDescent="0.25">
      <c r="D7556"/>
      <c r="E7556" s="4"/>
      <c r="F7556" s="3"/>
      <c r="G7556" s="3"/>
      <c r="H7556" s="3"/>
      <c r="I7556" s="3"/>
      <c r="J7556" s="3"/>
    </row>
    <row r="7557" spans="4:10" x14ac:dyDescent="0.25">
      <c r="D7557"/>
      <c r="E7557" s="4"/>
      <c r="F7557" s="3"/>
      <c r="G7557" s="3"/>
      <c r="H7557" s="3"/>
      <c r="I7557" s="3"/>
      <c r="J7557" s="3"/>
    </row>
    <row r="7558" spans="4:10" x14ac:dyDescent="0.25">
      <c r="D7558"/>
      <c r="E7558" s="4"/>
      <c r="F7558" s="3"/>
      <c r="G7558" s="3"/>
      <c r="H7558" s="3"/>
      <c r="I7558" s="3"/>
      <c r="J7558" s="3"/>
    </row>
    <row r="7559" spans="4:10" x14ac:dyDescent="0.25">
      <c r="D7559"/>
      <c r="E7559" s="4"/>
      <c r="F7559" s="3"/>
      <c r="G7559" s="3"/>
      <c r="H7559" s="3"/>
      <c r="I7559" s="3"/>
      <c r="J7559" s="3"/>
    </row>
    <row r="7560" spans="4:10" x14ac:dyDescent="0.25">
      <c r="D7560"/>
      <c r="E7560" s="4"/>
      <c r="F7560" s="3"/>
      <c r="G7560" s="3"/>
      <c r="H7560" s="3"/>
      <c r="I7560" s="3"/>
      <c r="J7560" s="3"/>
    </row>
    <row r="7561" spans="4:10" x14ac:dyDescent="0.25">
      <c r="D7561"/>
      <c r="E7561" s="4"/>
      <c r="F7561" s="3"/>
      <c r="G7561" s="3"/>
      <c r="H7561" s="3"/>
      <c r="I7561" s="3"/>
      <c r="J7561" s="3"/>
    </row>
    <row r="7562" spans="4:10" x14ac:dyDescent="0.25">
      <c r="D7562"/>
      <c r="E7562" s="4"/>
      <c r="F7562" s="3"/>
      <c r="G7562" s="3"/>
      <c r="H7562" s="3"/>
      <c r="I7562" s="3"/>
      <c r="J7562" s="3"/>
    </row>
    <row r="7563" spans="4:10" x14ac:dyDescent="0.25">
      <c r="D7563"/>
      <c r="E7563" s="4"/>
      <c r="F7563" s="3"/>
      <c r="G7563" s="3"/>
      <c r="H7563" s="3"/>
      <c r="I7563" s="3"/>
      <c r="J7563" s="3"/>
    </row>
    <row r="7564" spans="4:10" x14ac:dyDescent="0.25">
      <c r="D7564"/>
      <c r="E7564" s="4"/>
      <c r="F7564" s="3"/>
      <c r="G7564" s="3"/>
      <c r="H7564" s="3"/>
      <c r="I7564" s="3"/>
      <c r="J7564" s="3"/>
    </row>
    <row r="7565" spans="4:10" x14ac:dyDescent="0.25">
      <c r="D7565"/>
      <c r="E7565" s="4"/>
      <c r="F7565" s="3"/>
      <c r="G7565" s="3"/>
      <c r="H7565" s="3"/>
      <c r="I7565" s="3"/>
      <c r="J7565" s="3"/>
    </row>
    <row r="7566" spans="4:10" x14ac:dyDescent="0.25">
      <c r="D7566"/>
      <c r="E7566" s="4"/>
      <c r="F7566" s="3"/>
      <c r="G7566" s="3"/>
      <c r="H7566" s="3"/>
      <c r="I7566" s="3"/>
      <c r="J7566" s="3"/>
    </row>
    <row r="7567" spans="4:10" x14ac:dyDescent="0.25">
      <c r="D7567"/>
      <c r="E7567" s="4"/>
      <c r="F7567" s="3"/>
      <c r="G7567" s="3"/>
      <c r="H7567" s="3"/>
      <c r="I7567" s="3"/>
      <c r="J7567" s="3"/>
    </row>
    <row r="7568" spans="4:10" x14ac:dyDescent="0.25">
      <c r="D7568"/>
      <c r="E7568" s="4"/>
      <c r="F7568" s="3"/>
      <c r="G7568" s="3"/>
      <c r="H7568" s="3"/>
      <c r="I7568" s="3"/>
      <c r="J7568" s="3"/>
    </row>
    <row r="7569" spans="4:10" x14ac:dyDescent="0.25">
      <c r="D7569"/>
      <c r="E7569" s="4"/>
      <c r="F7569" s="3"/>
      <c r="G7569" s="3"/>
      <c r="H7569" s="3"/>
      <c r="I7569" s="3"/>
      <c r="J7569" s="3"/>
    </row>
    <row r="7570" spans="4:10" x14ac:dyDescent="0.25">
      <c r="D7570"/>
      <c r="E7570" s="4"/>
      <c r="F7570" s="3"/>
      <c r="G7570" s="3"/>
      <c r="H7570" s="3"/>
      <c r="I7570" s="3"/>
      <c r="J7570" s="3"/>
    </row>
    <row r="7571" spans="4:10" x14ac:dyDescent="0.25">
      <c r="D7571"/>
      <c r="E7571" s="4"/>
      <c r="F7571" s="3"/>
      <c r="G7571" s="3"/>
      <c r="H7571" s="3"/>
      <c r="I7571" s="3"/>
      <c r="J7571" s="3"/>
    </row>
    <row r="7572" spans="4:10" x14ac:dyDescent="0.25">
      <c r="D7572"/>
      <c r="E7572" s="4"/>
      <c r="F7572" s="3"/>
      <c r="G7572" s="3"/>
      <c r="H7572" s="3"/>
      <c r="I7572" s="3"/>
      <c r="J7572" s="3"/>
    </row>
    <row r="7573" spans="4:10" x14ac:dyDescent="0.25">
      <c r="D7573"/>
      <c r="E7573" s="4"/>
      <c r="F7573" s="3"/>
      <c r="G7573" s="3"/>
      <c r="H7573" s="3"/>
      <c r="I7573" s="3"/>
      <c r="J7573" s="3"/>
    </row>
    <row r="7574" spans="4:10" x14ac:dyDescent="0.25">
      <c r="D7574"/>
      <c r="E7574" s="4"/>
      <c r="F7574" s="3"/>
      <c r="G7574" s="3"/>
      <c r="H7574" s="3"/>
      <c r="I7574" s="3"/>
      <c r="J7574" s="3"/>
    </row>
    <row r="7575" spans="4:10" x14ac:dyDescent="0.25">
      <c r="D7575"/>
      <c r="E7575" s="4"/>
      <c r="F7575" s="3"/>
      <c r="G7575" s="3"/>
      <c r="H7575" s="3"/>
      <c r="I7575" s="3"/>
      <c r="J7575" s="3"/>
    </row>
    <row r="7576" spans="4:10" x14ac:dyDescent="0.25">
      <c r="D7576"/>
      <c r="E7576" s="4"/>
      <c r="F7576" s="3"/>
      <c r="G7576" s="3"/>
      <c r="H7576" s="3"/>
      <c r="I7576" s="3"/>
      <c r="J7576" s="3"/>
    </row>
    <row r="7577" spans="4:10" x14ac:dyDescent="0.25">
      <c r="D7577"/>
      <c r="E7577" s="4"/>
      <c r="F7577" s="3"/>
      <c r="G7577" s="3"/>
      <c r="H7577" s="3"/>
      <c r="I7577" s="3"/>
      <c r="J7577" s="3"/>
    </row>
    <row r="7578" spans="4:10" x14ac:dyDescent="0.25">
      <c r="D7578"/>
      <c r="E7578" s="4"/>
      <c r="F7578" s="3"/>
      <c r="G7578" s="3"/>
      <c r="H7578" s="3"/>
      <c r="I7578" s="3"/>
      <c r="J7578" s="3"/>
    </row>
    <row r="7579" spans="4:10" x14ac:dyDescent="0.25">
      <c r="D7579"/>
      <c r="E7579" s="4"/>
      <c r="F7579" s="3"/>
      <c r="G7579" s="3"/>
      <c r="H7579" s="3"/>
      <c r="I7579" s="3"/>
      <c r="J7579" s="3"/>
    </row>
    <row r="7580" spans="4:10" x14ac:dyDescent="0.25">
      <c r="D7580"/>
      <c r="E7580" s="4"/>
      <c r="F7580" s="3"/>
      <c r="G7580" s="3"/>
      <c r="H7580" s="3"/>
      <c r="I7580" s="3"/>
      <c r="J7580" s="3"/>
    </row>
    <row r="7581" spans="4:10" x14ac:dyDescent="0.25">
      <c r="D7581"/>
      <c r="E7581" s="4"/>
      <c r="F7581" s="3"/>
      <c r="G7581" s="3"/>
      <c r="H7581" s="3"/>
      <c r="I7581" s="3"/>
      <c r="J7581" s="3"/>
    </row>
    <row r="7582" spans="4:10" x14ac:dyDescent="0.25">
      <c r="D7582"/>
      <c r="E7582" s="4"/>
      <c r="F7582" s="3"/>
      <c r="G7582" s="3"/>
      <c r="H7582" s="3"/>
      <c r="I7582" s="3"/>
      <c r="J7582" s="3"/>
    </row>
    <row r="7583" spans="4:10" x14ac:dyDescent="0.25">
      <c r="D7583"/>
      <c r="E7583" s="4"/>
      <c r="F7583" s="3"/>
      <c r="G7583" s="3"/>
      <c r="H7583" s="3"/>
      <c r="I7583" s="3"/>
      <c r="J7583" s="3"/>
    </row>
    <row r="7584" spans="4:10" x14ac:dyDescent="0.25">
      <c r="D7584"/>
      <c r="E7584" s="4"/>
      <c r="F7584" s="3"/>
      <c r="G7584" s="3"/>
      <c r="H7584" s="3"/>
      <c r="I7584" s="3"/>
      <c r="J7584" s="3"/>
    </row>
    <row r="7585" spans="4:10" x14ac:dyDescent="0.25">
      <c r="D7585"/>
      <c r="E7585" s="4"/>
      <c r="F7585" s="3"/>
      <c r="G7585" s="3"/>
      <c r="H7585" s="3"/>
      <c r="I7585" s="3"/>
      <c r="J7585" s="3"/>
    </row>
    <row r="7586" spans="4:10" x14ac:dyDescent="0.25">
      <c r="D7586"/>
      <c r="E7586" s="4"/>
      <c r="F7586" s="3"/>
      <c r="G7586" s="3"/>
      <c r="H7586" s="3"/>
      <c r="I7586" s="3"/>
      <c r="J7586" s="3"/>
    </row>
    <row r="7587" spans="4:10" x14ac:dyDescent="0.25">
      <c r="D7587"/>
      <c r="E7587" s="4"/>
      <c r="F7587" s="3"/>
      <c r="G7587" s="3"/>
      <c r="H7587" s="3"/>
      <c r="I7587" s="3"/>
      <c r="J7587" s="3"/>
    </row>
    <row r="7588" spans="4:10" x14ac:dyDescent="0.25">
      <c r="D7588"/>
      <c r="E7588" s="4"/>
      <c r="F7588" s="3"/>
      <c r="G7588" s="3"/>
      <c r="H7588" s="3"/>
      <c r="I7588" s="3"/>
      <c r="J7588" s="3"/>
    </row>
    <row r="7589" spans="4:10" x14ac:dyDescent="0.25">
      <c r="D7589"/>
      <c r="E7589" s="4"/>
      <c r="F7589" s="3"/>
      <c r="G7589" s="3"/>
      <c r="H7589" s="3"/>
      <c r="I7589" s="3"/>
      <c r="J7589" s="3"/>
    </row>
    <row r="7590" spans="4:10" x14ac:dyDescent="0.25">
      <c r="D7590"/>
      <c r="E7590" s="4"/>
      <c r="F7590" s="3"/>
      <c r="G7590" s="3"/>
      <c r="H7590" s="3"/>
      <c r="I7590" s="3"/>
      <c r="J7590" s="3"/>
    </row>
    <row r="7591" spans="4:10" x14ac:dyDescent="0.25">
      <c r="D7591"/>
      <c r="E7591" s="4"/>
      <c r="F7591" s="3"/>
      <c r="G7591" s="3"/>
      <c r="H7591" s="3"/>
      <c r="I7591" s="3"/>
      <c r="J7591" s="3"/>
    </row>
    <row r="7592" spans="4:10" x14ac:dyDescent="0.25">
      <c r="D7592"/>
      <c r="E7592" s="4"/>
      <c r="F7592" s="3"/>
      <c r="G7592" s="3"/>
      <c r="H7592" s="3"/>
      <c r="I7592" s="3"/>
      <c r="J7592" s="3"/>
    </row>
    <row r="7593" spans="4:10" x14ac:dyDescent="0.25">
      <c r="D7593"/>
      <c r="E7593" s="4"/>
      <c r="F7593" s="3"/>
      <c r="G7593" s="3"/>
      <c r="H7593" s="3"/>
      <c r="I7593" s="3"/>
      <c r="J7593" s="3"/>
    </row>
    <row r="7594" spans="4:10" x14ac:dyDescent="0.25">
      <c r="D7594"/>
      <c r="E7594" s="4"/>
      <c r="F7594" s="3"/>
      <c r="G7594" s="3"/>
      <c r="H7594" s="3"/>
      <c r="I7594" s="3"/>
      <c r="J7594" s="3"/>
    </row>
    <row r="7595" spans="4:10" x14ac:dyDescent="0.25">
      <c r="D7595"/>
      <c r="E7595" s="4"/>
      <c r="F7595" s="3"/>
      <c r="G7595" s="3"/>
      <c r="H7595" s="3"/>
      <c r="I7595" s="3"/>
      <c r="J7595" s="3"/>
    </row>
    <row r="7596" spans="4:10" x14ac:dyDescent="0.25">
      <c r="D7596"/>
      <c r="E7596" s="4"/>
      <c r="F7596" s="3"/>
      <c r="G7596" s="3"/>
      <c r="H7596" s="3"/>
      <c r="I7596" s="3"/>
      <c r="J7596" s="3"/>
    </row>
    <row r="7597" spans="4:10" x14ac:dyDescent="0.25">
      <c r="D7597"/>
      <c r="E7597" s="4"/>
      <c r="F7597" s="3"/>
      <c r="G7597" s="3"/>
      <c r="H7597" s="3"/>
      <c r="I7597" s="3"/>
      <c r="J7597" s="3"/>
    </row>
    <row r="7598" spans="4:10" x14ac:dyDescent="0.25">
      <c r="D7598"/>
      <c r="E7598" s="4"/>
      <c r="F7598" s="3"/>
      <c r="G7598" s="3"/>
      <c r="H7598" s="3"/>
      <c r="I7598" s="3"/>
      <c r="J7598" s="3"/>
    </row>
    <row r="7599" spans="4:10" x14ac:dyDescent="0.25">
      <c r="D7599"/>
      <c r="E7599" s="4"/>
      <c r="F7599" s="3"/>
      <c r="G7599" s="3"/>
      <c r="H7599" s="3"/>
      <c r="I7599" s="3"/>
      <c r="J7599" s="3"/>
    </row>
    <row r="7600" spans="4:10" x14ac:dyDescent="0.25">
      <c r="D7600"/>
      <c r="E7600" s="4"/>
      <c r="F7600" s="3"/>
      <c r="G7600" s="3"/>
      <c r="H7600" s="3"/>
      <c r="I7600" s="3"/>
      <c r="J7600" s="3"/>
    </row>
    <row r="7601" spans="4:10" x14ac:dyDescent="0.25">
      <c r="D7601"/>
      <c r="E7601" s="4"/>
      <c r="F7601" s="3"/>
      <c r="G7601" s="3"/>
      <c r="H7601" s="3"/>
      <c r="I7601" s="3"/>
      <c r="J7601" s="3"/>
    </row>
    <row r="7602" spans="4:10" x14ac:dyDescent="0.25">
      <c r="D7602"/>
      <c r="E7602" s="4"/>
      <c r="F7602" s="3"/>
      <c r="G7602" s="3"/>
      <c r="H7602" s="3"/>
      <c r="I7602" s="3"/>
      <c r="J7602" s="3"/>
    </row>
    <row r="7603" spans="4:10" x14ac:dyDescent="0.25">
      <c r="D7603"/>
      <c r="E7603" s="4"/>
      <c r="F7603" s="3"/>
      <c r="G7603" s="3"/>
      <c r="H7603" s="3"/>
      <c r="I7603" s="3"/>
      <c r="J7603" s="3"/>
    </row>
    <row r="7604" spans="4:10" x14ac:dyDescent="0.25">
      <c r="D7604"/>
      <c r="E7604" s="4"/>
      <c r="F7604" s="3"/>
      <c r="G7604" s="3"/>
      <c r="H7604" s="3"/>
      <c r="I7604" s="3"/>
      <c r="J7604" s="3"/>
    </row>
    <row r="7605" spans="4:10" x14ac:dyDescent="0.25">
      <c r="D7605"/>
      <c r="E7605" s="4"/>
      <c r="F7605" s="3"/>
      <c r="G7605" s="3"/>
      <c r="H7605" s="3"/>
      <c r="I7605" s="3"/>
      <c r="J7605" s="3"/>
    </row>
    <row r="7606" spans="4:10" x14ac:dyDescent="0.25">
      <c r="D7606"/>
      <c r="E7606" s="4"/>
      <c r="F7606" s="3"/>
      <c r="G7606" s="3"/>
      <c r="H7606" s="3"/>
      <c r="I7606" s="3"/>
      <c r="J7606" s="3"/>
    </row>
    <row r="7607" spans="4:10" x14ac:dyDescent="0.25">
      <c r="D7607"/>
      <c r="E7607" s="4"/>
      <c r="F7607" s="3"/>
      <c r="G7607" s="3"/>
      <c r="H7607" s="3"/>
      <c r="I7607" s="3"/>
      <c r="J7607" s="3"/>
    </row>
    <row r="7608" spans="4:10" x14ac:dyDescent="0.25">
      <c r="D7608"/>
      <c r="E7608" s="4"/>
      <c r="F7608" s="3"/>
      <c r="G7608" s="3"/>
      <c r="H7608" s="3"/>
      <c r="I7608" s="3"/>
      <c r="J7608" s="3"/>
    </row>
    <row r="7609" spans="4:10" x14ac:dyDescent="0.25">
      <c r="D7609"/>
      <c r="E7609" s="4"/>
      <c r="F7609" s="3"/>
      <c r="G7609" s="3"/>
      <c r="H7609" s="3"/>
      <c r="I7609" s="3"/>
      <c r="J7609" s="3"/>
    </row>
    <row r="7610" spans="4:10" x14ac:dyDescent="0.25">
      <c r="D7610"/>
      <c r="E7610" s="4"/>
      <c r="F7610" s="3"/>
      <c r="G7610" s="3"/>
      <c r="H7610" s="3"/>
      <c r="I7610" s="3"/>
      <c r="J7610" s="3"/>
    </row>
    <row r="7611" spans="4:10" x14ac:dyDescent="0.25">
      <c r="D7611"/>
      <c r="E7611" s="4"/>
      <c r="F7611" s="3"/>
      <c r="G7611" s="3"/>
      <c r="H7611" s="3"/>
      <c r="I7611" s="3"/>
      <c r="J7611" s="3"/>
    </row>
    <row r="7612" spans="4:10" x14ac:dyDescent="0.25">
      <c r="D7612"/>
      <c r="E7612" s="4"/>
      <c r="F7612" s="3"/>
      <c r="G7612" s="3"/>
      <c r="H7612" s="3"/>
      <c r="I7612" s="3"/>
      <c r="J7612" s="3"/>
    </row>
    <row r="7613" spans="4:10" x14ac:dyDescent="0.25">
      <c r="D7613"/>
      <c r="E7613" s="4"/>
      <c r="F7613" s="3"/>
      <c r="G7613" s="3"/>
      <c r="H7613" s="3"/>
      <c r="I7613" s="3"/>
      <c r="J7613" s="3"/>
    </row>
    <row r="7614" spans="4:10" x14ac:dyDescent="0.25">
      <c r="D7614"/>
      <c r="E7614" s="4"/>
      <c r="F7614" s="3"/>
      <c r="G7614" s="3"/>
      <c r="H7614" s="3"/>
      <c r="I7614" s="3"/>
      <c r="J7614" s="3"/>
    </row>
    <row r="7615" spans="4:10" x14ac:dyDescent="0.25">
      <c r="D7615"/>
      <c r="E7615" s="4"/>
      <c r="F7615" s="3"/>
      <c r="G7615" s="3"/>
      <c r="H7615" s="3"/>
      <c r="I7615" s="3"/>
      <c r="J7615" s="3"/>
    </row>
    <row r="7616" spans="4:10" x14ac:dyDescent="0.25">
      <c r="D7616"/>
      <c r="E7616" s="4"/>
      <c r="F7616" s="3"/>
      <c r="G7616" s="3"/>
      <c r="H7616" s="3"/>
      <c r="I7616" s="3"/>
      <c r="J7616" s="3"/>
    </row>
    <row r="7617" spans="4:10" x14ac:dyDescent="0.25">
      <c r="D7617"/>
      <c r="E7617" s="4"/>
      <c r="F7617" s="3"/>
      <c r="G7617" s="3"/>
      <c r="H7617" s="3"/>
      <c r="I7617" s="3"/>
      <c r="J7617" s="3"/>
    </row>
    <row r="7618" spans="4:10" x14ac:dyDescent="0.25">
      <c r="D7618"/>
      <c r="E7618" s="4"/>
      <c r="F7618" s="3"/>
      <c r="G7618" s="3"/>
      <c r="H7618" s="3"/>
      <c r="I7618" s="3"/>
      <c r="J7618" s="3"/>
    </row>
    <row r="7619" spans="4:10" x14ac:dyDescent="0.25">
      <c r="D7619"/>
      <c r="E7619" s="4"/>
      <c r="F7619" s="3"/>
      <c r="G7619" s="3"/>
      <c r="H7619" s="3"/>
      <c r="I7619" s="3"/>
      <c r="J7619" s="3"/>
    </row>
    <row r="7620" spans="4:10" x14ac:dyDescent="0.25">
      <c r="D7620"/>
      <c r="E7620" s="4"/>
      <c r="F7620" s="3"/>
      <c r="G7620" s="3"/>
      <c r="H7620" s="3"/>
      <c r="I7620" s="3"/>
      <c r="J7620" s="3"/>
    </row>
    <row r="7621" spans="4:10" x14ac:dyDescent="0.25">
      <c r="D7621"/>
      <c r="E7621" s="4"/>
      <c r="F7621" s="3"/>
      <c r="G7621" s="3"/>
      <c r="H7621" s="3"/>
      <c r="I7621" s="3"/>
      <c r="J7621" s="3"/>
    </row>
    <row r="7622" spans="4:10" x14ac:dyDescent="0.25">
      <c r="D7622"/>
      <c r="E7622" s="4"/>
      <c r="F7622" s="3"/>
      <c r="G7622" s="3"/>
      <c r="H7622" s="3"/>
      <c r="I7622" s="3"/>
      <c r="J7622" s="3"/>
    </row>
    <row r="7623" spans="4:10" x14ac:dyDescent="0.25">
      <c r="D7623"/>
      <c r="E7623" s="4"/>
      <c r="F7623" s="3"/>
      <c r="G7623" s="3"/>
      <c r="H7623" s="3"/>
      <c r="I7623" s="3"/>
      <c r="J7623" s="3"/>
    </row>
    <row r="7624" spans="4:10" x14ac:dyDescent="0.25">
      <c r="D7624"/>
      <c r="E7624" s="4"/>
      <c r="F7624" s="3"/>
      <c r="G7624" s="3"/>
      <c r="H7624" s="3"/>
      <c r="I7624" s="3"/>
      <c r="J7624" s="3"/>
    </row>
    <row r="7625" spans="4:10" x14ac:dyDescent="0.25">
      <c r="D7625"/>
      <c r="E7625" s="4"/>
      <c r="F7625" s="3"/>
      <c r="G7625" s="3"/>
      <c r="H7625" s="3"/>
      <c r="I7625" s="3"/>
      <c r="J7625" s="3"/>
    </row>
    <row r="7626" spans="4:10" x14ac:dyDescent="0.25">
      <c r="D7626"/>
      <c r="E7626" s="4"/>
      <c r="F7626" s="3"/>
      <c r="G7626" s="3"/>
      <c r="H7626" s="3"/>
      <c r="I7626" s="3"/>
      <c r="J7626" s="3"/>
    </row>
    <row r="7627" spans="4:10" x14ac:dyDescent="0.25">
      <c r="D7627"/>
      <c r="E7627" s="4"/>
      <c r="F7627" s="3"/>
      <c r="G7627" s="3"/>
      <c r="H7627" s="3"/>
      <c r="I7627" s="3"/>
      <c r="J7627" s="3"/>
    </row>
    <row r="7628" spans="4:10" x14ac:dyDescent="0.25">
      <c r="D7628"/>
      <c r="E7628" s="4"/>
      <c r="F7628" s="3"/>
      <c r="G7628" s="3"/>
      <c r="H7628" s="3"/>
      <c r="I7628" s="3"/>
      <c r="J7628" s="3"/>
    </row>
    <row r="7629" spans="4:10" x14ac:dyDescent="0.25">
      <c r="D7629"/>
      <c r="E7629" s="4"/>
      <c r="F7629" s="3"/>
      <c r="G7629" s="3"/>
      <c r="H7629" s="3"/>
      <c r="I7629" s="3"/>
      <c r="J7629" s="3"/>
    </row>
    <row r="7630" spans="4:10" x14ac:dyDescent="0.25">
      <c r="D7630"/>
      <c r="E7630" s="4"/>
      <c r="F7630" s="3"/>
      <c r="G7630" s="3"/>
      <c r="H7630" s="3"/>
      <c r="I7630" s="3"/>
      <c r="J7630" s="3"/>
    </row>
    <row r="7631" spans="4:10" x14ac:dyDescent="0.25">
      <c r="D7631"/>
      <c r="E7631" s="4"/>
      <c r="F7631" s="3"/>
      <c r="G7631" s="3"/>
      <c r="H7631" s="3"/>
      <c r="I7631" s="3"/>
      <c r="J7631" s="3"/>
    </row>
    <row r="7632" spans="4:10" x14ac:dyDescent="0.25">
      <c r="D7632"/>
      <c r="E7632" s="4"/>
      <c r="F7632" s="3"/>
      <c r="G7632" s="3"/>
      <c r="H7632" s="3"/>
      <c r="I7632" s="3"/>
      <c r="J7632" s="3"/>
    </row>
    <row r="7633" spans="4:10" x14ac:dyDescent="0.25">
      <c r="D7633"/>
      <c r="E7633" s="4"/>
      <c r="F7633" s="3"/>
      <c r="G7633" s="3"/>
      <c r="H7633" s="3"/>
      <c r="I7633" s="3"/>
      <c r="J7633" s="3"/>
    </row>
    <row r="7634" spans="4:10" x14ac:dyDescent="0.25">
      <c r="D7634"/>
      <c r="E7634" s="4"/>
      <c r="F7634" s="3"/>
      <c r="G7634" s="3"/>
      <c r="H7634" s="3"/>
      <c r="I7634" s="3"/>
      <c r="J7634" s="3"/>
    </row>
    <row r="7635" spans="4:10" x14ac:dyDescent="0.25">
      <c r="D7635"/>
      <c r="E7635" s="4"/>
      <c r="F7635" s="3"/>
      <c r="G7635" s="3"/>
      <c r="H7635" s="3"/>
      <c r="I7635" s="3"/>
      <c r="J7635" s="3"/>
    </row>
    <row r="7636" spans="4:10" x14ac:dyDescent="0.25">
      <c r="D7636"/>
      <c r="E7636" s="4"/>
      <c r="F7636" s="3"/>
      <c r="G7636" s="3"/>
      <c r="H7636" s="3"/>
      <c r="I7636" s="3"/>
      <c r="J7636" s="3"/>
    </row>
    <row r="7637" spans="4:10" x14ac:dyDescent="0.25">
      <c r="D7637"/>
      <c r="E7637" s="4"/>
      <c r="F7637" s="3"/>
      <c r="G7637" s="3"/>
      <c r="H7637" s="3"/>
      <c r="I7637" s="3"/>
      <c r="J7637" s="3"/>
    </row>
    <row r="7638" spans="4:10" x14ac:dyDescent="0.25">
      <c r="D7638"/>
      <c r="E7638" s="4"/>
      <c r="F7638" s="3"/>
      <c r="G7638" s="3"/>
      <c r="H7638" s="3"/>
      <c r="I7638" s="3"/>
      <c r="J7638" s="3"/>
    </row>
    <row r="7639" spans="4:10" x14ac:dyDescent="0.25">
      <c r="D7639"/>
      <c r="E7639" s="4"/>
      <c r="F7639" s="3"/>
      <c r="G7639" s="3"/>
      <c r="H7639" s="3"/>
      <c r="I7639" s="3"/>
      <c r="J7639" s="3"/>
    </row>
    <row r="7640" spans="4:10" x14ac:dyDescent="0.25">
      <c r="D7640"/>
      <c r="E7640" s="4"/>
      <c r="F7640" s="3"/>
      <c r="G7640" s="3"/>
      <c r="H7640" s="3"/>
      <c r="I7640" s="3"/>
      <c r="J7640" s="3"/>
    </row>
    <row r="7641" spans="4:10" x14ac:dyDescent="0.25">
      <c r="D7641"/>
      <c r="E7641" s="4"/>
      <c r="F7641" s="3"/>
      <c r="G7641" s="3"/>
      <c r="H7641" s="3"/>
      <c r="I7641" s="3"/>
      <c r="J7641" s="3"/>
    </row>
    <row r="7642" spans="4:10" x14ac:dyDescent="0.25">
      <c r="D7642"/>
      <c r="E7642" s="4"/>
      <c r="F7642" s="3"/>
      <c r="G7642" s="3"/>
      <c r="H7642" s="3"/>
      <c r="I7642" s="3"/>
      <c r="J7642" s="3"/>
    </row>
    <row r="7643" spans="4:10" x14ac:dyDescent="0.25">
      <c r="D7643"/>
      <c r="E7643" s="4"/>
      <c r="F7643" s="3"/>
      <c r="G7643" s="3"/>
      <c r="H7643" s="3"/>
      <c r="I7643" s="3"/>
      <c r="J7643" s="3"/>
    </row>
    <row r="7644" spans="4:10" x14ac:dyDescent="0.25">
      <c r="D7644"/>
      <c r="E7644" s="4"/>
      <c r="F7644" s="3"/>
      <c r="G7644" s="3"/>
      <c r="H7644" s="3"/>
      <c r="I7644" s="3"/>
      <c r="J7644" s="3"/>
    </row>
    <row r="7645" spans="4:10" x14ac:dyDescent="0.25">
      <c r="D7645"/>
      <c r="E7645" s="4"/>
      <c r="F7645" s="3"/>
      <c r="G7645" s="3"/>
      <c r="H7645" s="3"/>
      <c r="I7645" s="3"/>
      <c r="J7645" s="3"/>
    </row>
    <row r="7646" spans="4:10" x14ac:dyDescent="0.25">
      <c r="D7646"/>
      <c r="E7646" s="4"/>
      <c r="F7646" s="3"/>
      <c r="G7646" s="3"/>
      <c r="H7646" s="3"/>
      <c r="I7646" s="3"/>
      <c r="J7646" s="3"/>
    </row>
    <row r="7647" spans="4:10" x14ac:dyDescent="0.25">
      <c r="D7647"/>
      <c r="E7647" s="4"/>
      <c r="F7647" s="3"/>
      <c r="G7647" s="3"/>
      <c r="H7647" s="3"/>
      <c r="I7647" s="3"/>
      <c r="J7647" s="3"/>
    </row>
    <row r="7648" spans="4:10" x14ac:dyDescent="0.25">
      <c r="D7648"/>
      <c r="E7648" s="4"/>
      <c r="F7648" s="3"/>
      <c r="G7648" s="3"/>
      <c r="H7648" s="3"/>
      <c r="I7648" s="3"/>
      <c r="J7648" s="3"/>
    </row>
    <row r="7649" spans="4:10" x14ac:dyDescent="0.25">
      <c r="D7649"/>
      <c r="E7649" s="4"/>
      <c r="F7649" s="3"/>
      <c r="G7649" s="3"/>
      <c r="H7649" s="3"/>
      <c r="I7649" s="3"/>
      <c r="J7649" s="3"/>
    </row>
    <row r="7650" spans="4:10" x14ac:dyDescent="0.25">
      <c r="D7650"/>
      <c r="E7650" s="4"/>
      <c r="F7650" s="3"/>
      <c r="G7650" s="3"/>
      <c r="H7650" s="3"/>
      <c r="I7650" s="3"/>
      <c r="J7650" s="3"/>
    </row>
    <row r="7651" spans="4:10" x14ac:dyDescent="0.25">
      <c r="D7651"/>
      <c r="E7651" s="4"/>
      <c r="F7651" s="3"/>
      <c r="G7651" s="3"/>
      <c r="H7651" s="3"/>
      <c r="I7651" s="3"/>
      <c r="J7651" s="3"/>
    </row>
    <row r="7652" spans="4:10" x14ac:dyDescent="0.25">
      <c r="D7652"/>
      <c r="E7652" s="4"/>
      <c r="F7652" s="3"/>
      <c r="G7652" s="3"/>
      <c r="H7652" s="3"/>
      <c r="I7652" s="3"/>
      <c r="J7652" s="3"/>
    </row>
    <row r="7653" spans="4:10" x14ac:dyDescent="0.25">
      <c r="D7653"/>
      <c r="E7653" s="4"/>
      <c r="F7653" s="3"/>
      <c r="G7653" s="3"/>
      <c r="H7653" s="3"/>
      <c r="I7653" s="3"/>
      <c r="J7653" s="3"/>
    </row>
    <row r="7654" spans="4:10" x14ac:dyDescent="0.25">
      <c r="D7654"/>
      <c r="E7654" s="4"/>
      <c r="F7654" s="3"/>
      <c r="G7654" s="3"/>
      <c r="H7654" s="3"/>
      <c r="I7654" s="3"/>
      <c r="J7654" s="3"/>
    </row>
    <row r="7655" spans="4:10" x14ac:dyDescent="0.25">
      <c r="D7655"/>
      <c r="E7655" s="4"/>
      <c r="F7655" s="3"/>
      <c r="G7655" s="3"/>
      <c r="H7655" s="3"/>
      <c r="I7655" s="3"/>
      <c r="J7655" s="3"/>
    </row>
    <row r="7656" spans="4:10" x14ac:dyDescent="0.25">
      <c r="D7656"/>
      <c r="E7656" s="4"/>
      <c r="F7656" s="3"/>
      <c r="G7656" s="3"/>
      <c r="H7656" s="3"/>
      <c r="I7656" s="3"/>
      <c r="J7656" s="3"/>
    </row>
    <row r="7657" spans="4:10" x14ac:dyDescent="0.25">
      <c r="D7657"/>
      <c r="E7657" s="4"/>
      <c r="F7657" s="3"/>
      <c r="G7657" s="3"/>
      <c r="H7657" s="3"/>
      <c r="I7657" s="3"/>
      <c r="J7657" s="3"/>
    </row>
    <row r="7658" spans="4:10" x14ac:dyDescent="0.25">
      <c r="D7658"/>
      <c r="E7658" s="4"/>
      <c r="F7658" s="3"/>
      <c r="G7658" s="3"/>
      <c r="H7658" s="3"/>
      <c r="I7658" s="3"/>
      <c r="J7658" s="3"/>
    </row>
    <row r="7659" spans="4:10" x14ac:dyDescent="0.25">
      <c r="D7659"/>
      <c r="E7659" s="4"/>
      <c r="F7659" s="3"/>
      <c r="G7659" s="3"/>
      <c r="H7659" s="3"/>
      <c r="I7659" s="3"/>
      <c r="J7659" s="3"/>
    </row>
    <row r="7660" spans="4:10" x14ac:dyDescent="0.25">
      <c r="D7660"/>
      <c r="E7660" s="4"/>
      <c r="F7660" s="3"/>
      <c r="G7660" s="3"/>
      <c r="H7660" s="3"/>
      <c r="I7660" s="3"/>
      <c r="J7660" s="3"/>
    </row>
    <row r="7661" spans="4:10" x14ac:dyDescent="0.25">
      <c r="D7661"/>
      <c r="E7661" s="4"/>
      <c r="F7661" s="3"/>
      <c r="G7661" s="3"/>
      <c r="H7661" s="3"/>
      <c r="I7661" s="3"/>
      <c r="J7661" s="3"/>
    </row>
    <row r="7662" spans="4:10" x14ac:dyDescent="0.25">
      <c r="D7662"/>
      <c r="E7662" s="4"/>
      <c r="F7662" s="3"/>
      <c r="G7662" s="3"/>
      <c r="H7662" s="3"/>
      <c r="I7662" s="3"/>
      <c r="J7662" s="3"/>
    </row>
    <row r="7663" spans="4:10" x14ac:dyDescent="0.25">
      <c r="D7663"/>
      <c r="E7663" s="4"/>
      <c r="F7663" s="3"/>
      <c r="G7663" s="3"/>
      <c r="H7663" s="3"/>
      <c r="I7663" s="3"/>
      <c r="J7663" s="3"/>
    </row>
    <row r="7664" spans="4:10" x14ac:dyDescent="0.25">
      <c r="D7664"/>
      <c r="E7664" s="4"/>
      <c r="F7664" s="3"/>
      <c r="G7664" s="3"/>
      <c r="H7664" s="3"/>
      <c r="I7664" s="3"/>
      <c r="J7664" s="3"/>
    </row>
    <row r="7665" spans="4:10" x14ac:dyDescent="0.25">
      <c r="D7665"/>
      <c r="E7665" s="4"/>
      <c r="F7665" s="3"/>
      <c r="G7665" s="3"/>
      <c r="H7665" s="3"/>
      <c r="I7665" s="3"/>
      <c r="J7665" s="3"/>
    </row>
    <row r="7666" spans="4:10" x14ac:dyDescent="0.25">
      <c r="D7666"/>
      <c r="E7666" s="4"/>
      <c r="F7666" s="3"/>
      <c r="G7666" s="3"/>
      <c r="H7666" s="3"/>
      <c r="I7666" s="3"/>
      <c r="J7666" s="3"/>
    </row>
    <row r="7667" spans="4:10" x14ac:dyDescent="0.25">
      <c r="D7667"/>
      <c r="E7667" s="4"/>
      <c r="F7667" s="3"/>
      <c r="G7667" s="3"/>
      <c r="H7667" s="3"/>
      <c r="I7667" s="3"/>
      <c r="J7667" s="3"/>
    </row>
    <row r="7668" spans="4:10" x14ac:dyDescent="0.25">
      <c r="D7668"/>
      <c r="E7668" s="4"/>
      <c r="F7668" s="3"/>
      <c r="G7668" s="3"/>
      <c r="H7668" s="3"/>
      <c r="I7668" s="3"/>
      <c r="J7668" s="3"/>
    </row>
    <row r="7669" spans="4:10" x14ac:dyDescent="0.25">
      <c r="D7669"/>
      <c r="E7669" s="4"/>
      <c r="F7669" s="3"/>
      <c r="G7669" s="3"/>
      <c r="H7669" s="3"/>
      <c r="I7669" s="3"/>
      <c r="J7669" s="3"/>
    </row>
    <row r="7670" spans="4:10" x14ac:dyDescent="0.25">
      <c r="D7670"/>
      <c r="E7670" s="4"/>
      <c r="F7670" s="3"/>
      <c r="G7670" s="3"/>
      <c r="H7670" s="3"/>
      <c r="I7670" s="3"/>
      <c r="J7670" s="3"/>
    </row>
    <row r="7671" spans="4:10" x14ac:dyDescent="0.25">
      <c r="D7671"/>
      <c r="E7671" s="4"/>
      <c r="F7671" s="3"/>
      <c r="G7671" s="3"/>
      <c r="H7671" s="3"/>
      <c r="I7671" s="3"/>
      <c r="J7671" s="3"/>
    </row>
    <row r="7672" spans="4:10" x14ac:dyDescent="0.25">
      <c r="D7672"/>
      <c r="E7672" s="4"/>
      <c r="F7672" s="3"/>
      <c r="G7672" s="3"/>
      <c r="H7672" s="3"/>
      <c r="I7672" s="3"/>
      <c r="J7672" s="3"/>
    </row>
    <row r="7673" spans="4:10" x14ac:dyDescent="0.25">
      <c r="D7673"/>
      <c r="E7673" s="4"/>
      <c r="F7673" s="3"/>
      <c r="G7673" s="3"/>
      <c r="H7673" s="3"/>
      <c r="I7673" s="3"/>
      <c r="J7673" s="3"/>
    </row>
    <row r="7674" spans="4:10" x14ac:dyDescent="0.25">
      <c r="D7674"/>
      <c r="E7674" s="4"/>
      <c r="F7674" s="3"/>
      <c r="G7674" s="3"/>
      <c r="H7674" s="3"/>
      <c r="I7674" s="3"/>
      <c r="J7674" s="3"/>
    </row>
    <row r="7675" spans="4:10" x14ac:dyDescent="0.25">
      <c r="D7675"/>
      <c r="E7675" s="4"/>
      <c r="F7675" s="3"/>
      <c r="G7675" s="3"/>
      <c r="H7675" s="3"/>
      <c r="I7675" s="3"/>
      <c r="J7675" s="3"/>
    </row>
    <row r="7676" spans="4:10" x14ac:dyDescent="0.25">
      <c r="D7676"/>
      <c r="E7676" s="4"/>
      <c r="F7676" s="3"/>
      <c r="G7676" s="3"/>
      <c r="H7676" s="3"/>
      <c r="I7676" s="3"/>
      <c r="J7676" s="3"/>
    </row>
    <row r="7677" spans="4:10" x14ac:dyDescent="0.25">
      <c r="D7677"/>
      <c r="E7677" s="4"/>
      <c r="F7677" s="3"/>
      <c r="G7677" s="3"/>
      <c r="H7677" s="3"/>
      <c r="I7677" s="3"/>
      <c r="J7677" s="3"/>
    </row>
    <row r="7678" spans="4:10" x14ac:dyDescent="0.25">
      <c r="D7678"/>
      <c r="E7678" s="4"/>
      <c r="F7678" s="3"/>
      <c r="G7678" s="3"/>
      <c r="H7678" s="3"/>
      <c r="I7678" s="3"/>
      <c r="J7678" s="3"/>
    </row>
    <row r="7679" spans="4:10" x14ac:dyDescent="0.25">
      <c r="D7679"/>
      <c r="E7679" s="4"/>
      <c r="F7679" s="3"/>
      <c r="G7679" s="3"/>
      <c r="H7679" s="3"/>
      <c r="I7679" s="3"/>
      <c r="J7679" s="3"/>
    </row>
    <row r="7680" spans="4:10" x14ac:dyDescent="0.25">
      <c r="D7680"/>
      <c r="E7680" s="4"/>
      <c r="F7680" s="3"/>
      <c r="G7680" s="3"/>
      <c r="H7680" s="3"/>
      <c r="I7680" s="3"/>
      <c r="J7680" s="3"/>
    </row>
    <row r="7681" spans="4:10" x14ac:dyDescent="0.25">
      <c r="D7681"/>
      <c r="E7681" s="4"/>
      <c r="F7681" s="3"/>
      <c r="G7681" s="3"/>
      <c r="H7681" s="3"/>
      <c r="I7681" s="3"/>
      <c r="J7681" s="3"/>
    </row>
    <row r="7682" spans="4:10" x14ac:dyDescent="0.25">
      <c r="D7682"/>
      <c r="E7682" s="4"/>
      <c r="F7682" s="3"/>
      <c r="G7682" s="3"/>
      <c r="H7682" s="3"/>
      <c r="I7682" s="3"/>
      <c r="J7682" s="3"/>
    </row>
    <row r="7683" spans="4:10" x14ac:dyDescent="0.25">
      <c r="D7683"/>
      <c r="E7683" s="4"/>
      <c r="F7683" s="3"/>
      <c r="G7683" s="3"/>
      <c r="H7683" s="3"/>
      <c r="I7683" s="3"/>
      <c r="J7683" s="3"/>
    </row>
    <row r="7684" spans="4:10" x14ac:dyDescent="0.25">
      <c r="D7684"/>
      <c r="E7684" s="4"/>
      <c r="F7684" s="3"/>
      <c r="G7684" s="3"/>
      <c r="H7684" s="3"/>
      <c r="I7684" s="3"/>
      <c r="J7684" s="3"/>
    </row>
    <row r="7685" spans="4:10" x14ac:dyDescent="0.25">
      <c r="D7685"/>
      <c r="E7685" s="4"/>
      <c r="F7685" s="3"/>
      <c r="G7685" s="3"/>
      <c r="H7685" s="3"/>
      <c r="I7685" s="3"/>
      <c r="J7685" s="3"/>
    </row>
    <row r="7686" spans="4:10" x14ac:dyDescent="0.25">
      <c r="D7686"/>
      <c r="E7686" s="4"/>
      <c r="F7686" s="3"/>
      <c r="G7686" s="3"/>
      <c r="H7686" s="3"/>
      <c r="I7686" s="3"/>
      <c r="J7686" s="3"/>
    </row>
    <row r="7687" spans="4:10" x14ac:dyDescent="0.25">
      <c r="D7687"/>
      <c r="E7687" s="4"/>
      <c r="F7687" s="3"/>
      <c r="G7687" s="3"/>
      <c r="H7687" s="3"/>
      <c r="I7687" s="3"/>
      <c r="J7687" s="3"/>
    </row>
    <row r="7688" spans="4:10" x14ac:dyDescent="0.25">
      <c r="D7688"/>
      <c r="E7688" s="4"/>
      <c r="F7688" s="3"/>
      <c r="G7688" s="3"/>
      <c r="H7688" s="3"/>
      <c r="I7688" s="3"/>
      <c r="J7688" s="3"/>
    </row>
    <row r="7689" spans="4:10" x14ac:dyDescent="0.25">
      <c r="D7689"/>
      <c r="E7689" s="4"/>
      <c r="F7689" s="3"/>
      <c r="G7689" s="3"/>
      <c r="H7689" s="3"/>
      <c r="I7689" s="3"/>
      <c r="J7689" s="3"/>
    </row>
    <row r="7690" spans="4:10" x14ac:dyDescent="0.25">
      <c r="D7690"/>
      <c r="E7690" s="4"/>
      <c r="F7690" s="3"/>
      <c r="G7690" s="3"/>
      <c r="H7690" s="3"/>
      <c r="I7690" s="3"/>
      <c r="J7690" s="3"/>
    </row>
    <row r="7691" spans="4:10" x14ac:dyDescent="0.25">
      <c r="D7691"/>
      <c r="E7691" s="4"/>
      <c r="F7691" s="3"/>
      <c r="G7691" s="3"/>
      <c r="H7691" s="3"/>
      <c r="I7691" s="3"/>
      <c r="J7691" s="3"/>
    </row>
    <row r="7692" spans="4:10" x14ac:dyDescent="0.25">
      <c r="D7692"/>
      <c r="E7692" s="4"/>
      <c r="F7692" s="3"/>
      <c r="G7692" s="3"/>
      <c r="H7692" s="3"/>
      <c r="I7692" s="3"/>
      <c r="J7692" s="3"/>
    </row>
    <row r="7693" spans="4:10" x14ac:dyDescent="0.25">
      <c r="D7693"/>
      <c r="E7693" s="4"/>
      <c r="F7693" s="3"/>
      <c r="G7693" s="3"/>
      <c r="H7693" s="3"/>
      <c r="I7693" s="3"/>
      <c r="J7693" s="3"/>
    </row>
    <row r="7694" spans="4:10" x14ac:dyDescent="0.25">
      <c r="D7694"/>
      <c r="E7694" s="4"/>
      <c r="F7694" s="3"/>
      <c r="G7694" s="3"/>
      <c r="H7694" s="3"/>
      <c r="I7694" s="3"/>
      <c r="J7694" s="3"/>
    </row>
    <row r="7695" spans="4:10" x14ac:dyDescent="0.25">
      <c r="D7695"/>
      <c r="E7695" s="4"/>
      <c r="F7695" s="3"/>
      <c r="G7695" s="3"/>
      <c r="H7695" s="3"/>
      <c r="I7695" s="3"/>
      <c r="J7695" s="3"/>
    </row>
    <row r="7696" spans="4:10" x14ac:dyDescent="0.25">
      <c r="D7696"/>
      <c r="E7696" s="4"/>
      <c r="F7696" s="3"/>
      <c r="G7696" s="3"/>
      <c r="H7696" s="3"/>
      <c r="I7696" s="3"/>
      <c r="J7696" s="3"/>
    </row>
    <row r="7697" spans="4:10" x14ac:dyDescent="0.25">
      <c r="D7697"/>
      <c r="E7697" s="4"/>
      <c r="F7697" s="3"/>
      <c r="G7697" s="3"/>
      <c r="H7697" s="3"/>
      <c r="I7697" s="3"/>
      <c r="J7697" s="3"/>
    </row>
    <row r="7698" spans="4:10" x14ac:dyDescent="0.25">
      <c r="D7698"/>
      <c r="E7698" s="4"/>
      <c r="F7698" s="3"/>
      <c r="G7698" s="3"/>
      <c r="H7698" s="3"/>
      <c r="I7698" s="3"/>
      <c r="J7698" s="3"/>
    </row>
    <row r="7699" spans="4:10" x14ac:dyDescent="0.25">
      <c r="D7699"/>
      <c r="E7699" s="4"/>
      <c r="F7699" s="3"/>
      <c r="G7699" s="3"/>
      <c r="H7699" s="3"/>
      <c r="I7699" s="3"/>
      <c r="J7699" s="3"/>
    </row>
    <row r="7700" spans="4:10" x14ac:dyDescent="0.25">
      <c r="D7700"/>
      <c r="E7700" s="4"/>
      <c r="F7700" s="3"/>
      <c r="G7700" s="3"/>
      <c r="H7700" s="3"/>
      <c r="I7700" s="3"/>
      <c r="J7700" s="3"/>
    </row>
    <row r="7701" spans="4:10" x14ac:dyDescent="0.25">
      <c r="D7701"/>
      <c r="E7701" s="4"/>
      <c r="F7701" s="3"/>
      <c r="G7701" s="3"/>
      <c r="H7701" s="3"/>
      <c r="I7701" s="3"/>
      <c r="J7701" s="3"/>
    </row>
    <row r="7702" spans="4:10" x14ac:dyDescent="0.25">
      <c r="D7702"/>
      <c r="E7702" s="4"/>
      <c r="F7702" s="3"/>
      <c r="G7702" s="3"/>
      <c r="H7702" s="3"/>
      <c r="I7702" s="3"/>
      <c r="J7702" s="3"/>
    </row>
    <row r="7703" spans="4:10" x14ac:dyDescent="0.25">
      <c r="D7703"/>
      <c r="E7703" s="4"/>
      <c r="F7703" s="3"/>
      <c r="G7703" s="3"/>
      <c r="H7703" s="3"/>
      <c r="I7703" s="3"/>
      <c r="J7703" s="3"/>
    </row>
    <row r="7704" spans="4:10" x14ac:dyDescent="0.25">
      <c r="D7704"/>
      <c r="E7704" s="4"/>
      <c r="F7704" s="3"/>
      <c r="G7704" s="3"/>
      <c r="H7704" s="3"/>
      <c r="I7704" s="3"/>
      <c r="J7704" s="3"/>
    </row>
    <row r="7705" spans="4:10" x14ac:dyDescent="0.25">
      <c r="D7705"/>
      <c r="E7705" s="4"/>
      <c r="F7705" s="3"/>
      <c r="G7705" s="3"/>
      <c r="H7705" s="3"/>
      <c r="I7705" s="3"/>
      <c r="J7705" s="3"/>
    </row>
    <row r="7706" spans="4:10" x14ac:dyDescent="0.25">
      <c r="D7706"/>
      <c r="E7706" s="4"/>
      <c r="F7706" s="3"/>
      <c r="G7706" s="3"/>
      <c r="H7706" s="3"/>
      <c r="I7706" s="3"/>
      <c r="J7706" s="3"/>
    </row>
    <row r="7707" spans="4:10" x14ac:dyDescent="0.25">
      <c r="D7707"/>
      <c r="E7707" s="4"/>
      <c r="F7707" s="3"/>
      <c r="G7707" s="3"/>
      <c r="H7707" s="3"/>
      <c r="I7707" s="3"/>
      <c r="J7707" s="3"/>
    </row>
    <row r="7708" spans="4:10" x14ac:dyDescent="0.25">
      <c r="D7708"/>
      <c r="E7708" s="4"/>
      <c r="F7708" s="3"/>
      <c r="G7708" s="3"/>
      <c r="H7708" s="3"/>
      <c r="I7708" s="3"/>
      <c r="J7708" s="3"/>
    </row>
    <row r="7709" spans="4:10" x14ac:dyDescent="0.25">
      <c r="D7709"/>
      <c r="E7709" s="4"/>
      <c r="F7709" s="3"/>
      <c r="G7709" s="3"/>
      <c r="H7709" s="3"/>
      <c r="I7709" s="3"/>
      <c r="J7709" s="3"/>
    </row>
    <row r="7710" spans="4:10" x14ac:dyDescent="0.25">
      <c r="D7710"/>
      <c r="E7710" s="4"/>
      <c r="F7710" s="3"/>
      <c r="G7710" s="3"/>
      <c r="H7710" s="3"/>
      <c r="I7710" s="3"/>
      <c r="J7710" s="3"/>
    </row>
    <row r="7711" spans="4:10" x14ac:dyDescent="0.25">
      <c r="D7711"/>
      <c r="E7711" s="4"/>
      <c r="F7711" s="3"/>
      <c r="G7711" s="3"/>
      <c r="H7711" s="3"/>
      <c r="I7711" s="3"/>
      <c r="J7711" s="3"/>
    </row>
    <row r="7712" spans="4:10" x14ac:dyDescent="0.25">
      <c r="D7712"/>
      <c r="E7712" s="4"/>
      <c r="F7712" s="3"/>
      <c r="G7712" s="3"/>
      <c r="H7712" s="3"/>
      <c r="I7712" s="3"/>
      <c r="J7712" s="3"/>
    </row>
    <row r="7713" spans="4:10" x14ac:dyDescent="0.25">
      <c r="D7713"/>
      <c r="E7713" s="4"/>
      <c r="F7713" s="3"/>
      <c r="G7713" s="3"/>
      <c r="H7713" s="3"/>
      <c r="I7713" s="3"/>
      <c r="J7713" s="3"/>
    </row>
    <row r="7714" spans="4:10" x14ac:dyDescent="0.25">
      <c r="D7714"/>
      <c r="E7714" s="4"/>
      <c r="F7714" s="3"/>
      <c r="G7714" s="3"/>
      <c r="H7714" s="3"/>
      <c r="I7714" s="3"/>
      <c r="J7714" s="3"/>
    </row>
    <row r="7715" spans="4:10" x14ac:dyDescent="0.25">
      <c r="D7715"/>
      <c r="E7715" s="4"/>
      <c r="F7715" s="3"/>
      <c r="G7715" s="3"/>
      <c r="H7715" s="3"/>
      <c r="I7715" s="3"/>
      <c r="J7715" s="3"/>
    </row>
    <row r="7716" spans="4:10" x14ac:dyDescent="0.25">
      <c r="D7716"/>
      <c r="E7716" s="4"/>
      <c r="F7716" s="3"/>
      <c r="G7716" s="3"/>
      <c r="H7716" s="3"/>
      <c r="I7716" s="3"/>
      <c r="J7716" s="3"/>
    </row>
    <row r="7717" spans="4:10" x14ac:dyDescent="0.25">
      <c r="D7717"/>
      <c r="E7717" s="4"/>
      <c r="F7717" s="3"/>
      <c r="G7717" s="3"/>
      <c r="H7717" s="3"/>
      <c r="I7717" s="3"/>
      <c r="J7717" s="3"/>
    </row>
    <row r="7718" spans="4:10" x14ac:dyDescent="0.25">
      <c r="D7718"/>
      <c r="E7718" s="4"/>
      <c r="F7718" s="3"/>
      <c r="G7718" s="3"/>
      <c r="H7718" s="3"/>
      <c r="I7718" s="3"/>
      <c r="J7718" s="3"/>
    </row>
    <row r="7719" spans="4:10" x14ac:dyDescent="0.25">
      <c r="D7719"/>
      <c r="E7719" s="4"/>
      <c r="F7719" s="3"/>
      <c r="G7719" s="3"/>
      <c r="H7719" s="3"/>
      <c r="I7719" s="3"/>
      <c r="J7719" s="3"/>
    </row>
    <row r="7720" spans="4:10" x14ac:dyDescent="0.25">
      <c r="D7720"/>
      <c r="E7720" s="4"/>
      <c r="F7720" s="3"/>
      <c r="G7720" s="3"/>
      <c r="H7720" s="3"/>
      <c r="I7720" s="3"/>
      <c r="J7720" s="3"/>
    </row>
    <row r="7721" spans="4:10" x14ac:dyDescent="0.25">
      <c r="D7721"/>
      <c r="E7721" s="4"/>
      <c r="F7721" s="3"/>
      <c r="G7721" s="3"/>
      <c r="H7721" s="3"/>
      <c r="I7721" s="3"/>
      <c r="J7721" s="3"/>
    </row>
    <row r="7722" spans="4:10" x14ac:dyDescent="0.25">
      <c r="D7722"/>
      <c r="E7722" s="4"/>
      <c r="F7722" s="3"/>
      <c r="G7722" s="3"/>
      <c r="H7722" s="3"/>
      <c r="I7722" s="3"/>
      <c r="J7722" s="3"/>
    </row>
    <row r="7723" spans="4:10" x14ac:dyDescent="0.25">
      <c r="D7723"/>
      <c r="E7723" s="4"/>
      <c r="F7723" s="3"/>
      <c r="G7723" s="3"/>
      <c r="H7723" s="3"/>
      <c r="I7723" s="3"/>
      <c r="J7723" s="3"/>
    </row>
    <row r="7724" spans="4:10" x14ac:dyDescent="0.25">
      <c r="D7724"/>
      <c r="E7724" s="4"/>
      <c r="F7724" s="3"/>
      <c r="G7724" s="3"/>
      <c r="H7724" s="3"/>
      <c r="I7724" s="3"/>
      <c r="J7724" s="3"/>
    </row>
    <row r="7725" spans="4:10" x14ac:dyDescent="0.25">
      <c r="D7725"/>
      <c r="E7725" s="4"/>
      <c r="F7725" s="3"/>
      <c r="G7725" s="3"/>
      <c r="H7725" s="3"/>
      <c r="I7725" s="3"/>
      <c r="J7725" s="3"/>
    </row>
    <row r="7726" spans="4:10" x14ac:dyDescent="0.25">
      <c r="D7726"/>
      <c r="E7726" s="4"/>
      <c r="F7726" s="3"/>
      <c r="G7726" s="3"/>
      <c r="H7726" s="3"/>
      <c r="I7726" s="3"/>
      <c r="J7726" s="3"/>
    </row>
    <row r="7727" spans="4:10" x14ac:dyDescent="0.25">
      <c r="D7727"/>
      <c r="E7727" s="4"/>
      <c r="F7727" s="3"/>
      <c r="G7727" s="3"/>
      <c r="H7727" s="3"/>
      <c r="I7727" s="3"/>
      <c r="J7727" s="3"/>
    </row>
    <row r="7728" spans="4:10" x14ac:dyDescent="0.25">
      <c r="D7728"/>
      <c r="E7728" s="4"/>
      <c r="F7728" s="3"/>
      <c r="G7728" s="3"/>
      <c r="H7728" s="3"/>
      <c r="I7728" s="3"/>
      <c r="J7728" s="3"/>
    </row>
    <row r="7729" spans="4:10" x14ac:dyDescent="0.25">
      <c r="D7729"/>
      <c r="E7729" s="4"/>
      <c r="F7729" s="3"/>
      <c r="G7729" s="3"/>
      <c r="H7729" s="3"/>
      <c r="I7729" s="3"/>
      <c r="J7729" s="3"/>
    </row>
    <row r="7730" spans="4:10" x14ac:dyDescent="0.25">
      <c r="D7730"/>
      <c r="E7730" s="4"/>
      <c r="F7730" s="3"/>
      <c r="G7730" s="3"/>
      <c r="H7730" s="3"/>
      <c r="I7730" s="3"/>
      <c r="J7730" s="3"/>
    </row>
    <row r="7731" spans="4:10" x14ac:dyDescent="0.25">
      <c r="D7731"/>
      <c r="E7731" s="4"/>
      <c r="F7731" s="3"/>
      <c r="G7731" s="3"/>
      <c r="H7731" s="3"/>
      <c r="I7731" s="3"/>
      <c r="J7731" s="3"/>
    </row>
    <row r="7732" spans="4:10" x14ac:dyDescent="0.25">
      <c r="D7732"/>
      <c r="E7732" s="4"/>
      <c r="F7732" s="3"/>
      <c r="G7732" s="3"/>
      <c r="H7732" s="3"/>
      <c r="I7732" s="3"/>
      <c r="J7732" s="3"/>
    </row>
    <row r="7733" spans="4:10" x14ac:dyDescent="0.25">
      <c r="D7733"/>
      <c r="E7733" s="4"/>
      <c r="F7733" s="3"/>
      <c r="G7733" s="3"/>
      <c r="H7733" s="3"/>
      <c r="I7733" s="3"/>
      <c r="J7733" s="3"/>
    </row>
    <row r="7734" spans="4:10" x14ac:dyDescent="0.25">
      <c r="D7734"/>
      <c r="E7734" s="4"/>
      <c r="F7734" s="3"/>
      <c r="G7734" s="3"/>
      <c r="H7734" s="3"/>
      <c r="I7734" s="3"/>
      <c r="J7734" s="3"/>
    </row>
    <row r="7735" spans="4:10" x14ac:dyDescent="0.25">
      <c r="D7735"/>
      <c r="E7735" s="4"/>
      <c r="F7735" s="3"/>
      <c r="G7735" s="3"/>
      <c r="H7735" s="3"/>
      <c r="I7735" s="3"/>
      <c r="J7735" s="3"/>
    </row>
    <row r="7736" spans="4:10" x14ac:dyDescent="0.25">
      <c r="D7736"/>
      <c r="E7736" s="4"/>
      <c r="F7736" s="3"/>
      <c r="G7736" s="3"/>
      <c r="H7736" s="3"/>
      <c r="I7736" s="3"/>
      <c r="J7736" s="3"/>
    </row>
    <row r="7737" spans="4:10" x14ac:dyDescent="0.25">
      <c r="D7737"/>
      <c r="E7737" s="4"/>
      <c r="F7737" s="3"/>
      <c r="G7737" s="3"/>
      <c r="H7737" s="3"/>
      <c r="I7737" s="3"/>
      <c r="J7737" s="3"/>
    </row>
    <row r="7738" spans="4:10" x14ac:dyDescent="0.25">
      <c r="D7738"/>
      <c r="E7738" s="4"/>
      <c r="F7738" s="3"/>
      <c r="G7738" s="3"/>
      <c r="H7738" s="3"/>
      <c r="I7738" s="3"/>
      <c r="J7738" s="3"/>
    </row>
    <row r="7739" spans="4:10" x14ac:dyDescent="0.25">
      <c r="D7739"/>
      <c r="E7739" s="4"/>
      <c r="F7739" s="3"/>
      <c r="G7739" s="3"/>
      <c r="H7739" s="3"/>
      <c r="I7739" s="3"/>
      <c r="J7739" s="3"/>
    </row>
    <row r="7740" spans="4:10" x14ac:dyDescent="0.25">
      <c r="D7740"/>
      <c r="E7740" s="4"/>
      <c r="F7740" s="3"/>
      <c r="G7740" s="3"/>
      <c r="H7740" s="3"/>
      <c r="I7740" s="3"/>
      <c r="J7740" s="3"/>
    </row>
    <row r="7741" spans="4:10" x14ac:dyDescent="0.25">
      <c r="D7741"/>
      <c r="E7741" s="4"/>
      <c r="F7741" s="3"/>
      <c r="G7741" s="3"/>
      <c r="H7741" s="3"/>
      <c r="I7741" s="3"/>
      <c r="J7741" s="3"/>
    </row>
    <row r="7742" spans="4:10" x14ac:dyDescent="0.25">
      <c r="D7742"/>
      <c r="E7742" s="4"/>
      <c r="F7742" s="3"/>
      <c r="G7742" s="3"/>
      <c r="H7742" s="3"/>
      <c r="I7742" s="3"/>
      <c r="J7742" s="3"/>
    </row>
    <row r="7743" spans="4:10" x14ac:dyDescent="0.25">
      <c r="D7743"/>
      <c r="E7743" s="4"/>
      <c r="F7743" s="3"/>
      <c r="G7743" s="3"/>
      <c r="H7743" s="3"/>
      <c r="I7743" s="3"/>
      <c r="J7743" s="3"/>
    </row>
    <row r="7744" spans="4:10" x14ac:dyDescent="0.25">
      <c r="D7744"/>
      <c r="E7744" s="4"/>
      <c r="F7744" s="3"/>
      <c r="G7744" s="3"/>
      <c r="H7744" s="3"/>
      <c r="I7744" s="3"/>
      <c r="J7744" s="3"/>
    </row>
    <row r="7745" spans="4:10" x14ac:dyDescent="0.25">
      <c r="D7745"/>
      <c r="E7745" s="4"/>
      <c r="F7745" s="3"/>
      <c r="G7745" s="3"/>
      <c r="H7745" s="3"/>
      <c r="I7745" s="3"/>
      <c r="J7745" s="3"/>
    </row>
    <row r="7746" spans="4:10" x14ac:dyDescent="0.25">
      <c r="D7746"/>
      <c r="E7746" s="4"/>
      <c r="F7746" s="3"/>
      <c r="G7746" s="3"/>
      <c r="H7746" s="3"/>
      <c r="I7746" s="3"/>
      <c r="J7746" s="3"/>
    </row>
    <row r="7747" spans="4:10" x14ac:dyDescent="0.25">
      <c r="D7747"/>
      <c r="E7747" s="4"/>
      <c r="F7747" s="3"/>
      <c r="G7747" s="3"/>
      <c r="H7747" s="3"/>
      <c r="I7747" s="3"/>
      <c r="J7747" s="3"/>
    </row>
    <row r="7748" spans="4:10" x14ac:dyDescent="0.25">
      <c r="D7748"/>
      <c r="E7748" s="4"/>
      <c r="F7748" s="3"/>
      <c r="G7748" s="3"/>
      <c r="H7748" s="3"/>
      <c r="I7748" s="3"/>
      <c r="J7748" s="3"/>
    </row>
    <row r="7749" spans="4:10" x14ac:dyDescent="0.25">
      <c r="D7749"/>
      <c r="E7749" s="4"/>
      <c r="F7749" s="3"/>
      <c r="G7749" s="3"/>
      <c r="H7749" s="3"/>
      <c r="I7749" s="3"/>
      <c r="J7749" s="3"/>
    </row>
    <row r="7750" spans="4:10" x14ac:dyDescent="0.25">
      <c r="D7750"/>
      <c r="E7750" s="4"/>
      <c r="F7750" s="3"/>
      <c r="G7750" s="3"/>
      <c r="H7750" s="3"/>
      <c r="I7750" s="3"/>
      <c r="J7750" s="3"/>
    </row>
    <row r="7751" spans="4:10" x14ac:dyDescent="0.25">
      <c r="D7751"/>
      <c r="E7751" s="4"/>
      <c r="F7751" s="3"/>
      <c r="G7751" s="3"/>
      <c r="H7751" s="3"/>
      <c r="I7751" s="3"/>
      <c r="J7751" s="3"/>
    </row>
    <row r="7752" spans="4:10" x14ac:dyDescent="0.25">
      <c r="D7752"/>
      <c r="E7752" s="4"/>
      <c r="F7752" s="3"/>
      <c r="G7752" s="3"/>
      <c r="H7752" s="3"/>
      <c r="I7752" s="3"/>
      <c r="J7752" s="3"/>
    </row>
    <row r="7753" spans="4:10" x14ac:dyDescent="0.25">
      <c r="D7753"/>
      <c r="E7753" s="4"/>
      <c r="F7753" s="3"/>
      <c r="G7753" s="3"/>
      <c r="H7753" s="3"/>
      <c r="I7753" s="3"/>
      <c r="J7753" s="3"/>
    </row>
    <row r="7754" spans="4:10" x14ac:dyDescent="0.25">
      <c r="D7754"/>
      <c r="E7754" s="4"/>
      <c r="F7754" s="3"/>
      <c r="G7754" s="3"/>
      <c r="H7754" s="3"/>
      <c r="I7754" s="3"/>
      <c r="J7754" s="3"/>
    </row>
    <row r="7755" spans="4:10" x14ac:dyDescent="0.25">
      <c r="D7755"/>
      <c r="E7755" s="4"/>
      <c r="F7755" s="3"/>
      <c r="G7755" s="3"/>
      <c r="H7755" s="3"/>
      <c r="I7755" s="3"/>
      <c r="J7755" s="3"/>
    </row>
    <row r="7756" spans="4:10" x14ac:dyDescent="0.25">
      <c r="D7756"/>
      <c r="E7756" s="4"/>
      <c r="F7756" s="3"/>
      <c r="G7756" s="3"/>
      <c r="H7756" s="3"/>
      <c r="I7756" s="3"/>
      <c r="J7756" s="3"/>
    </row>
    <row r="7757" spans="4:10" x14ac:dyDescent="0.25">
      <c r="D7757"/>
      <c r="E7757" s="4"/>
      <c r="F7757" s="3"/>
      <c r="G7757" s="3"/>
      <c r="H7757" s="3"/>
      <c r="I7757" s="3"/>
      <c r="J7757" s="3"/>
    </row>
    <row r="7758" spans="4:10" x14ac:dyDescent="0.25">
      <c r="D7758"/>
      <c r="E7758" s="4"/>
      <c r="F7758" s="3"/>
      <c r="G7758" s="3"/>
      <c r="H7758" s="3"/>
      <c r="I7758" s="3"/>
      <c r="J7758" s="3"/>
    </row>
    <row r="7759" spans="4:10" x14ac:dyDescent="0.25">
      <c r="D7759"/>
      <c r="E7759" s="4"/>
      <c r="F7759" s="3"/>
      <c r="G7759" s="3"/>
      <c r="H7759" s="3"/>
      <c r="I7759" s="3"/>
      <c r="J7759" s="3"/>
    </row>
    <row r="7760" spans="4:10" x14ac:dyDescent="0.25">
      <c r="D7760"/>
      <c r="E7760" s="4"/>
      <c r="F7760" s="3"/>
      <c r="G7760" s="3"/>
      <c r="H7760" s="3"/>
      <c r="I7760" s="3"/>
      <c r="J7760" s="3"/>
    </row>
    <row r="7761" spans="4:10" x14ac:dyDescent="0.25">
      <c r="D7761"/>
      <c r="E7761" s="4"/>
      <c r="F7761" s="3"/>
      <c r="G7761" s="3"/>
      <c r="H7761" s="3"/>
      <c r="I7761" s="3"/>
      <c r="J7761" s="3"/>
    </row>
    <row r="7762" spans="4:10" x14ac:dyDescent="0.25">
      <c r="D7762"/>
      <c r="E7762" s="4"/>
      <c r="F7762" s="3"/>
      <c r="G7762" s="3"/>
      <c r="H7762" s="3"/>
      <c r="I7762" s="3"/>
      <c r="J7762" s="3"/>
    </row>
    <row r="7763" spans="4:10" x14ac:dyDescent="0.25">
      <c r="D7763"/>
      <c r="E7763" s="4"/>
      <c r="F7763" s="3"/>
      <c r="G7763" s="3"/>
      <c r="H7763" s="3"/>
      <c r="I7763" s="3"/>
      <c r="J7763" s="3"/>
    </row>
    <row r="7764" spans="4:10" x14ac:dyDescent="0.25">
      <c r="D7764"/>
      <c r="E7764" s="4"/>
      <c r="F7764" s="3"/>
      <c r="G7764" s="3"/>
      <c r="H7764" s="3"/>
      <c r="I7764" s="3"/>
      <c r="J7764" s="3"/>
    </row>
    <row r="7765" spans="4:10" x14ac:dyDescent="0.25">
      <c r="D7765"/>
      <c r="E7765" s="4"/>
      <c r="F7765" s="3"/>
      <c r="G7765" s="3"/>
      <c r="H7765" s="3"/>
      <c r="I7765" s="3"/>
      <c r="J7765" s="3"/>
    </row>
    <row r="7766" spans="4:10" x14ac:dyDescent="0.25">
      <c r="D7766"/>
      <c r="E7766" s="4"/>
      <c r="F7766" s="3"/>
      <c r="G7766" s="3"/>
      <c r="H7766" s="3"/>
      <c r="I7766" s="3"/>
      <c r="J7766" s="3"/>
    </row>
    <row r="7767" spans="4:10" x14ac:dyDescent="0.25">
      <c r="D7767"/>
      <c r="E7767" s="4"/>
      <c r="F7767" s="3"/>
      <c r="G7767" s="3"/>
      <c r="H7767" s="3"/>
      <c r="I7767" s="3"/>
      <c r="J7767" s="3"/>
    </row>
    <row r="7768" spans="4:10" x14ac:dyDescent="0.25">
      <c r="D7768"/>
      <c r="E7768" s="4"/>
      <c r="F7768" s="3"/>
      <c r="G7768" s="3"/>
      <c r="H7768" s="3"/>
      <c r="I7768" s="3"/>
      <c r="J7768" s="3"/>
    </row>
    <row r="7769" spans="4:10" x14ac:dyDescent="0.25">
      <c r="D7769"/>
      <c r="E7769" s="4"/>
      <c r="F7769" s="3"/>
      <c r="G7769" s="3"/>
      <c r="H7769" s="3"/>
      <c r="I7769" s="3"/>
      <c r="J7769" s="3"/>
    </row>
    <row r="7770" spans="4:10" x14ac:dyDescent="0.25">
      <c r="D7770"/>
      <c r="E7770" s="4"/>
      <c r="F7770" s="3"/>
      <c r="G7770" s="3"/>
      <c r="H7770" s="3"/>
      <c r="I7770" s="3"/>
      <c r="J7770" s="3"/>
    </row>
    <row r="7771" spans="4:10" x14ac:dyDescent="0.25">
      <c r="D7771"/>
      <c r="E7771" s="4"/>
      <c r="F7771" s="3"/>
      <c r="G7771" s="3"/>
      <c r="H7771" s="3"/>
      <c r="I7771" s="3"/>
      <c r="J7771" s="3"/>
    </row>
    <row r="7772" spans="4:10" x14ac:dyDescent="0.25">
      <c r="D7772"/>
      <c r="E7772" s="4"/>
      <c r="F7772" s="3"/>
      <c r="G7772" s="3"/>
      <c r="H7772" s="3"/>
      <c r="I7772" s="3"/>
      <c r="J7772" s="3"/>
    </row>
    <row r="7773" spans="4:10" x14ac:dyDescent="0.25">
      <c r="D7773"/>
      <c r="E7773" s="4"/>
      <c r="F7773" s="3"/>
      <c r="G7773" s="3"/>
      <c r="H7773" s="3"/>
      <c r="I7773" s="3"/>
      <c r="J7773" s="3"/>
    </row>
    <row r="7774" spans="4:10" x14ac:dyDescent="0.25">
      <c r="D7774"/>
      <c r="E7774" s="4"/>
      <c r="F7774" s="3"/>
      <c r="G7774" s="3"/>
      <c r="H7774" s="3"/>
      <c r="I7774" s="3"/>
      <c r="J7774" s="3"/>
    </row>
    <row r="7775" spans="4:10" x14ac:dyDescent="0.25">
      <c r="D7775"/>
      <c r="E7775" s="4"/>
      <c r="F7775" s="3"/>
      <c r="G7775" s="3"/>
      <c r="H7775" s="3"/>
      <c r="I7775" s="3"/>
      <c r="J7775" s="3"/>
    </row>
    <row r="7776" spans="4:10" x14ac:dyDescent="0.25">
      <c r="D7776"/>
      <c r="E7776" s="4"/>
      <c r="F7776" s="3"/>
      <c r="G7776" s="3"/>
      <c r="H7776" s="3"/>
      <c r="I7776" s="3"/>
      <c r="J7776" s="3"/>
    </row>
    <row r="7777" spans="4:10" x14ac:dyDescent="0.25">
      <c r="D7777"/>
      <c r="E7777" s="4"/>
      <c r="F7777" s="3"/>
      <c r="G7777" s="3"/>
      <c r="H7777" s="3"/>
      <c r="I7777" s="3"/>
      <c r="J7777" s="3"/>
    </row>
    <row r="7778" spans="4:10" x14ac:dyDescent="0.25">
      <c r="D7778"/>
      <c r="E7778" s="4"/>
      <c r="F7778" s="3"/>
      <c r="G7778" s="3"/>
      <c r="H7778" s="3"/>
      <c r="I7778" s="3"/>
      <c r="J7778" s="3"/>
    </row>
    <row r="7779" spans="4:10" x14ac:dyDescent="0.25">
      <c r="D7779"/>
      <c r="E7779" s="4"/>
      <c r="F7779" s="3"/>
      <c r="G7779" s="3"/>
      <c r="H7779" s="3"/>
      <c r="I7779" s="3"/>
      <c r="J7779" s="3"/>
    </row>
    <row r="7780" spans="4:10" x14ac:dyDescent="0.25">
      <c r="D7780"/>
      <c r="E7780" s="4"/>
      <c r="F7780" s="3"/>
      <c r="G7780" s="3"/>
      <c r="H7780" s="3"/>
      <c r="I7780" s="3"/>
      <c r="J7780" s="3"/>
    </row>
    <row r="7781" spans="4:10" x14ac:dyDescent="0.25">
      <c r="D7781"/>
      <c r="E7781" s="4"/>
      <c r="F7781" s="3"/>
      <c r="G7781" s="3"/>
      <c r="H7781" s="3"/>
      <c r="I7781" s="3"/>
      <c r="J7781" s="3"/>
    </row>
    <row r="7782" spans="4:10" x14ac:dyDescent="0.25">
      <c r="D7782"/>
      <c r="E7782" s="4"/>
      <c r="F7782" s="3"/>
      <c r="G7782" s="3"/>
      <c r="H7782" s="3"/>
      <c r="I7782" s="3"/>
      <c r="J7782" s="3"/>
    </row>
    <row r="7783" spans="4:10" x14ac:dyDescent="0.25">
      <c r="D7783"/>
      <c r="E7783" s="4"/>
      <c r="F7783" s="3"/>
      <c r="G7783" s="3"/>
      <c r="H7783" s="3"/>
      <c r="I7783" s="3"/>
      <c r="J7783" s="3"/>
    </row>
    <row r="7784" spans="4:10" x14ac:dyDescent="0.25">
      <c r="D7784"/>
      <c r="E7784" s="4"/>
      <c r="F7784" s="3"/>
      <c r="G7784" s="3"/>
      <c r="H7784" s="3"/>
      <c r="I7784" s="3"/>
      <c r="J7784" s="3"/>
    </row>
    <row r="7785" spans="4:10" x14ac:dyDescent="0.25">
      <c r="D7785"/>
      <c r="E7785" s="4"/>
      <c r="F7785" s="3"/>
      <c r="G7785" s="3"/>
      <c r="H7785" s="3"/>
      <c r="I7785" s="3"/>
      <c r="J7785" s="3"/>
    </row>
    <row r="7786" spans="4:10" x14ac:dyDescent="0.25">
      <c r="D7786"/>
      <c r="E7786" s="4"/>
      <c r="F7786" s="3"/>
      <c r="G7786" s="3"/>
      <c r="H7786" s="3"/>
      <c r="I7786" s="3"/>
      <c r="J7786" s="3"/>
    </row>
    <row r="7787" spans="4:10" x14ac:dyDescent="0.25">
      <c r="D7787"/>
      <c r="E7787" s="4"/>
      <c r="F7787" s="3"/>
      <c r="G7787" s="3"/>
      <c r="H7787" s="3"/>
      <c r="I7787" s="3"/>
      <c r="J7787" s="3"/>
    </row>
    <row r="7788" spans="4:10" x14ac:dyDescent="0.25">
      <c r="D7788"/>
      <c r="E7788" s="4"/>
      <c r="F7788" s="3"/>
      <c r="G7788" s="3"/>
      <c r="H7788" s="3"/>
      <c r="I7788" s="3"/>
      <c r="J7788" s="3"/>
    </row>
    <row r="7789" spans="4:10" x14ac:dyDescent="0.25">
      <c r="D7789"/>
      <c r="E7789" s="4"/>
      <c r="F7789" s="3"/>
      <c r="G7789" s="3"/>
      <c r="H7789" s="3"/>
      <c r="I7789" s="3"/>
      <c r="J7789" s="3"/>
    </row>
    <row r="7790" spans="4:10" x14ac:dyDescent="0.25">
      <c r="D7790"/>
      <c r="E7790" s="4"/>
      <c r="F7790" s="3"/>
      <c r="G7790" s="3"/>
      <c r="H7790" s="3"/>
      <c r="I7790" s="3"/>
      <c r="J7790" s="3"/>
    </row>
    <row r="7791" spans="4:10" x14ac:dyDescent="0.25">
      <c r="D7791"/>
      <c r="E7791" s="4"/>
      <c r="F7791" s="3"/>
      <c r="G7791" s="3"/>
      <c r="H7791" s="3"/>
      <c r="I7791" s="3"/>
      <c r="J7791" s="3"/>
    </row>
    <row r="7792" spans="4:10" x14ac:dyDescent="0.25">
      <c r="D7792"/>
      <c r="E7792" s="4"/>
      <c r="F7792" s="3"/>
      <c r="G7792" s="3"/>
      <c r="H7792" s="3"/>
      <c r="I7792" s="3"/>
      <c r="J7792" s="3"/>
    </row>
    <row r="7793" spans="4:10" x14ac:dyDescent="0.25">
      <c r="D7793"/>
      <c r="E7793" s="4"/>
      <c r="F7793" s="3"/>
      <c r="G7793" s="3"/>
      <c r="H7793" s="3"/>
      <c r="I7793" s="3"/>
      <c r="J7793" s="3"/>
    </row>
    <row r="7794" spans="4:10" x14ac:dyDescent="0.25">
      <c r="D7794"/>
      <c r="E7794" s="4"/>
      <c r="F7794" s="3"/>
      <c r="G7794" s="3"/>
      <c r="H7794" s="3"/>
      <c r="I7794" s="3"/>
      <c r="J7794" s="3"/>
    </row>
    <row r="7795" spans="4:10" x14ac:dyDescent="0.25">
      <c r="D7795"/>
      <c r="E7795" s="4"/>
      <c r="F7795" s="3"/>
      <c r="G7795" s="3"/>
      <c r="H7795" s="3"/>
      <c r="I7795" s="3"/>
      <c r="J7795" s="3"/>
    </row>
    <row r="7796" spans="4:10" x14ac:dyDescent="0.25">
      <c r="D7796"/>
      <c r="E7796" s="4"/>
      <c r="F7796" s="3"/>
      <c r="G7796" s="3"/>
      <c r="H7796" s="3"/>
      <c r="I7796" s="3"/>
      <c r="J7796" s="3"/>
    </row>
    <row r="7797" spans="4:10" x14ac:dyDescent="0.25">
      <c r="D7797"/>
      <c r="E7797" s="4"/>
      <c r="F7797" s="3"/>
      <c r="G7797" s="3"/>
      <c r="H7797" s="3"/>
      <c r="I7797" s="3"/>
      <c r="J7797" s="3"/>
    </row>
    <row r="7798" spans="4:10" x14ac:dyDescent="0.25">
      <c r="D7798"/>
      <c r="E7798" s="4"/>
      <c r="F7798" s="3"/>
      <c r="G7798" s="3"/>
      <c r="H7798" s="3"/>
      <c r="I7798" s="3"/>
      <c r="J7798" s="3"/>
    </row>
    <row r="7799" spans="4:10" x14ac:dyDescent="0.25">
      <c r="D7799"/>
      <c r="E7799" s="4"/>
      <c r="F7799" s="3"/>
      <c r="G7799" s="3"/>
      <c r="H7799" s="3"/>
      <c r="I7799" s="3"/>
      <c r="J7799" s="3"/>
    </row>
    <row r="7800" spans="4:10" x14ac:dyDescent="0.25">
      <c r="D7800"/>
      <c r="E7800" s="4"/>
      <c r="F7800" s="3"/>
      <c r="G7800" s="3"/>
      <c r="H7800" s="3"/>
      <c r="I7800" s="3"/>
      <c r="J7800" s="3"/>
    </row>
    <row r="7801" spans="4:10" x14ac:dyDescent="0.25">
      <c r="D7801"/>
      <c r="E7801" s="4"/>
      <c r="F7801" s="3"/>
      <c r="G7801" s="3"/>
      <c r="H7801" s="3"/>
      <c r="I7801" s="3"/>
      <c r="J7801" s="3"/>
    </row>
    <row r="7802" spans="4:10" x14ac:dyDescent="0.25">
      <c r="D7802"/>
      <c r="E7802" s="4"/>
      <c r="F7802" s="3"/>
      <c r="G7802" s="3"/>
      <c r="H7802" s="3"/>
      <c r="I7802" s="3"/>
      <c r="J7802" s="3"/>
    </row>
    <row r="7803" spans="4:10" x14ac:dyDescent="0.25">
      <c r="D7803"/>
      <c r="E7803" s="4"/>
      <c r="F7803" s="3"/>
      <c r="G7803" s="3"/>
      <c r="H7803" s="3"/>
      <c r="I7803" s="3"/>
      <c r="J7803" s="3"/>
    </row>
    <row r="7804" spans="4:10" x14ac:dyDescent="0.25">
      <c r="D7804"/>
      <c r="E7804" s="4"/>
      <c r="F7804" s="3"/>
      <c r="G7804" s="3"/>
      <c r="H7804" s="3"/>
      <c r="I7804" s="3"/>
      <c r="J7804" s="3"/>
    </row>
    <row r="7805" spans="4:10" x14ac:dyDescent="0.25">
      <c r="D7805"/>
      <c r="E7805" s="4"/>
      <c r="F7805" s="3"/>
      <c r="G7805" s="3"/>
      <c r="H7805" s="3"/>
      <c r="I7805" s="3"/>
      <c r="J7805" s="3"/>
    </row>
    <row r="7806" spans="4:10" x14ac:dyDescent="0.25">
      <c r="D7806"/>
      <c r="E7806" s="4"/>
      <c r="F7806" s="3"/>
      <c r="G7806" s="3"/>
      <c r="H7806" s="3"/>
      <c r="I7806" s="3"/>
      <c r="J7806" s="3"/>
    </row>
    <row r="7807" spans="4:10" x14ac:dyDescent="0.25">
      <c r="D7807"/>
      <c r="E7807" s="4"/>
      <c r="F7807" s="3"/>
      <c r="G7807" s="3"/>
      <c r="H7807" s="3"/>
      <c r="I7807" s="3"/>
      <c r="J7807" s="3"/>
    </row>
    <row r="7808" spans="4:10" x14ac:dyDescent="0.25">
      <c r="D7808"/>
      <c r="E7808" s="4"/>
      <c r="F7808" s="3"/>
      <c r="G7808" s="3"/>
      <c r="H7808" s="3"/>
      <c r="I7808" s="3"/>
      <c r="J7808" s="3"/>
    </row>
    <row r="7809" spans="4:10" x14ac:dyDescent="0.25">
      <c r="D7809"/>
      <c r="E7809" s="4"/>
      <c r="F7809" s="3"/>
      <c r="G7809" s="3"/>
      <c r="H7809" s="3"/>
      <c r="I7809" s="3"/>
      <c r="J7809" s="3"/>
    </row>
    <row r="7810" spans="4:10" x14ac:dyDescent="0.25">
      <c r="D7810"/>
      <c r="E7810" s="4"/>
      <c r="F7810" s="3"/>
      <c r="G7810" s="3"/>
      <c r="H7810" s="3"/>
      <c r="I7810" s="3"/>
      <c r="J7810" s="3"/>
    </row>
    <row r="7811" spans="4:10" x14ac:dyDescent="0.25">
      <c r="D7811"/>
      <c r="E7811" s="4"/>
      <c r="F7811" s="3"/>
      <c r="G7811" s="3"/>
      <c r="H7811" s="3"/>
      <c r="I7811" s="3"/>
      <c r="J7811" s="3"/>
    </row>
    <row r="7812" spans="4:10" x14ac:dyDescent="0.25">
      <c r="D7812"/>
      <c r="E7812" s="4"/>
      <c r="F7812" s="3"/>
      <c r="G7812" s="3"/>
      <c r="H7812" s="3"/>
      <c r="I7812" s="3"/>
      <c r="J7812" s="3"/>
    </row>
    <row r="7813" spans="4:10" x14ac:dyDescent="0.25">
      <c r="D7813"/>
      <c r="E7813" s="4"/>
      <c r="F7813" s="3"/>
      <c r="G7813" s="3"/>
      <c r="H7813" s="3"/>
      <c r="I7813" s="3"/>
      <c r="J7813" s="3"/>
    </row>
    <row r="7814" spans="4:10" x14ac:dyDescent="0.25">
      <c r="D7814"/>
      <c r="E7814" s="4"/>
      <c r="F7814" s="3"/>
      <c r="G7814" s="3"/>
      <c r="H7814" s="3"/>
      <c r="I7814" s="3"/>
      <c r="J7814" s="3"/>
    </row>
    <row r="7815" spans="4:10" x14ac:dyDescent="0.25">
      <c r="D7815"/>
      <c r="E7815" s="4"/>
      <c r="F7815" s="3"/>
      <c r="G7815" s="3"/>
      <c r="H7815" s="3"/>
      <c r="I7815" s="3"/>
      <c r="J7815" s="3"/>
    </row>
    <row r="7816" spans="4:10" x14ac:dyDescent="0.25">
      <c r="D7816"/>
      <c r="E7816" s="4"/>
      <c r="F7816" s="3"/>
      <c r="G7816" s="3"/>
      <c r="H7816" s="3"/>
      <c r="I7816" s="3"/>
      <c r="J7816" s="3"/>
    </row>
    <row r="7817" spans="4:10" x14ac:dyDescent="0.25">
      <c r="D7817"/>
      <c r="E7817" s="4"/>
      <c r="F7817" s="3"/>
      <c r="G7817" s="3"/>
      <c r="H7817" s="3"/>
      <c r="I7817" s="3"/>
      <c r="J7817" s="3"/>
    </row>
    <row r="7818" spans="4:10" x14ac:dyDescent="0.25">
      <c r="D7818"/>
      <c r="E7818" s="4"/>
    </row>
    <row r="7819" spans="4:10" x14ac:dyDescent="0.25">
      <c r="D7819"/>
      <c r="E7819" s="4"/>
    </row>
    <row r="7820" spans="4:10" x14ac:dyDescent="0.25">
      <c r="D7820"/>
      <c r="E7820" s="4"/>
    </row>
    <row r="7821" spans="4:10" x14ac:dyDescent="0.25">
      <c r="D7821"/>
      <c r="E7821" s="4"/>
    </row>
    <row r="7822" spans="4:10" x14ac:dyDescent="0.25">
      <c r="D7822"/>
      <c r="E7822" s="4"/>
    </row>
    <row r="7823" spans="4:10" x14ac:dyDescent="0.25">
      <c r="D7823"/>
      <c r="E7823" s="4"/>
      <c r="F7823" s="3"/>
      <c r="G7823" s="3"/>
      <c r="H7823" s="3"/>
      <c r="I7823" s="3"/>
      <c r="J7823" s="3"/>
    </row>
    <row r="7824" spans="4:10" x14ac:dyDescent="0.25">
      <c r="D7824"/>
      <c r="E7824" s="4"/>
      <c r="F7824" s="3"/>
      <c r="G7824" s="3"/>
      <c r="H7824" s="3"/>
      <c r="I7824" s="3"/>
      <c r="J7824" s="3"/>
    </row>
    <row r="7825" spans="4:10" x14ac:dyDescent="0.25">
      <c r="D7825"/>
      <c r="E7825" s="4"/>
      <c r="F7825" s="3"/>
      <c r="G7825" s="3"/>
      <c r="H7825" s="3"/>
      <c r="I7825" s="3"/>
      <c r="J7825" s="3"/>
    </row>
    <row r="7826" spans="4:10" x14ac:dyDescent="0.25">
      <c r="D7826"/>
      <c r="E7826" s="4"/>
      <c r="F7826" s="3"/>
      <c r="G7826" s="3"/>
      <c r="H7826" s="3"/>
      <c r="I7826" s="3"/>
      <c r="J7826" s="3"/>
    </row>
    <row r="7827" spans="4:10" x14ac:dyDescent="0.25">
      <c r="D7827"/>
      <c r="E7827" s="4"/>
      <c r="F7827" s="3"/>
      <c r="G7827" s="3"/>
      <c r="H7827" s="3"/>
      <c r="I7827" s="3"/>
      <c r="J7827" s="3"/>
    </row>
    <row r="7828" spans="4:10" x14ac:dyDescent="0.25">
      <c r="D7828"/>
      <c r="E7828" s="4"/>
      <c r="F7828" s="3"/>
      <c r="G7828" s="3"/>
      <c r="H7828" s="3"/>
      <c r="I7828" s="3"/>
      <c r="J7828" s="3"/>
    </row>
    <row r="7829" spans="4:10" x14ac:dyDescent="0.25">
      <c r="D7829"/>
      <c r="E7829" s="4"/>
      <c r="F7829" s="3"/>
      <c r="G7829" s="3"/>
      <c r="H7829" s="3"/>
      <c r="I7829" s="3"/>
      <c r="J7829" s="3"/>
    </row>
    <row r="7830" spans="4:10" x14ac:dyDescent="0.25">
      <c r="D7830"/>
      <c r="E7830" s="4"/>
      <c r="F7830" s="3"/>
      <c r="G7830" s="3"/>
      <c r="H7830" s="3"/>
      <c r="I7830" s="3"/>
      <c r="J7830" s="3"/>
    </row>
    <row r="7831" spans="4:10" x14ac:dyDescent="0.25">
      <c r="D7831"/>
      <c r="E7831" s="4"/>
      <c r="F7831" s="3"/>
      <c r="G7831" s="3"/>
      <c r="H7831" s="3"/>
      <c r="I7831" s="3"/>
      <c r="J7831" s="3"/>
    </row>
    <row r="7832" spans="4:10" x14ac:dyDescent="0.25">
      <c r="D7832"/>
      <c r="E7832" s="4"/>
      <c r="F7832" s="3"/>
      <c r="G7832" s="3"/>
      <c r="H7832" s="3"/>
      <c r="I7832" s="3"/>
      <c r="J7832" s="3"/>
    </row>
    <row r="7833" spans="4:10" x14ac:dyDescent="0.25">
      <c r="D7833"/>
      <c r="E7833" s="4"/>
      <c r="F7833" s="3"/>
      <c r="G7833" s="3"/>
      <c r="H7833" s="3"/>
      <c r="I7833" s="3"/>
      <c r="J7833" s="3"/>
    </row>
    <row r="7834" spans="4:10" x14ac:dyDescent="0.25">
      <c r="D7834"/>
      <c r="E7834" s="4"/>
      <c r="F7834" s="3"/>
      <c r="G7834" s="3"/>
      <c r="H7834" s="3"/>
      <c r="I7834" s="3"/>
      <c r="J7834" s="3"/>
    </row>
    <row r="7835" spans="4:10" x14ac:dyDescent="0.25">
      <c r="D7835"/>
      <c r="E7835" s="4"/>
      <c r="F7835" s="3"/>
      <c r="G7835" s="3"/>
      <c r="H7835" s="3"/>
      <c r="I7835" s="3"/>
      <c r="J7835" s="3"/>
    </row>
    <row r="7836" spans="4:10" x14ac:dyDescent="0.25">
      <c r="D7836"/>
      <c r="E7836" s="4"/>
      <c r="F7836" s="3"/>
      <c r="G7836" s="3"/>
      <c r="H7836" s="3"/>
      <c r="I7836" s="3"/>
      <c r="J7836" s="3"/>
    </row>
    <row r="7837" spans="4:10" x14ac:dyDescent="0.25">
      <c r="D7837"/>
      <c r="E7837" s="4"/>
      <c r="F7837" s="3"/>
      <c r="G7837" s="3"/>
      <c r="H7837" s="3"/>
      <c r="I7837" s="3"/>
      <c r="J7837" s="3"/>
    </row>
    <row r="7838" spans="4:10" x14ac:dyDescent="0.25">
      <c r="D7838"/>
      <c r="E7838" s="4"/>
      <c r="F7838" s="3"/>
      <c r="G7838" s="3"/>
      <c r="H7838" s="3"/>
      <c r="I7838" s="3"/>
      <c r="J7838" s="3"/>
    </row>
    <row r="7839" spans="4:10" x14ac:dyDescent="0.25">
      <c r="D7839"/>
      <c r="E7839" s="4"/>
      <c r="F7839" s="3"/>
      <c r="G7839" s="3"/>
      <c r="H7839" s="3"/>
      <c r="I7839" s="3"/>
      <c r="J7839" s="3"/>
    </row>
    <row r="7840" spans="4:10" x14ac:dyDescent="0.25">
      <c r="D7840"/>
      <c r="E7840" s="4"/>
      <c r="F7840" s="3"/>
      <c r="G7840" s="3"/>
      <c r="H7840" s="3"/>
      <c r="I7840" s="3"/>
      <c r="J7840" s="3"/>
    </row>
    <row r="7841" spans="4:10" x14ac:dyDescent="0.25">
      <c r="D7841"/>
      <c r="E7841" s="4"/>
      <c r="F7841" s="3"/>
      <c r="G7841" s="3"/>
      <c r="H7841" s="3"/>
      <c r="I7841" s="3"/>
      <c r="J7841" s="3"/>
    </row>
    <row r="7842" spans="4:10" x14ac:dyDescent="0.25">
      <c r="D7842"/>
      <c r="E7842" s="4"/>
      <c r="F7842" s="3"/>
      <c r="G7842" s="3"/>
      <c r="H7842" s="3"/>
      <c r="I7842" s="3"/>
      <c r="J7842" s="3"/>
    </row>
    <row r="7843" spans="4:10" x14ac:dyDescent="0.25">
      <c r="D7843"/>
      <c r="E7843" s="4"/>
      <c r="F7843" s="3"/>
      <c r="G7843" s="3"/>
      <c r="H7843" s="3"/>
      <c r="I7843" s="3"/>
      <c r="J7843" s="3"/>
    </row>
    <row r="7844" spans="4:10" x14ac:dyDescent="0.25">
      <c r="D7844"/>
      <c r="E7844" s="4"/>
      <c r="F7844" s="3"/>
      <c r="G7844" s="3"/>
      <c r="H7844" s="3"/>
      <c r="I7844" s="3"/>
      <c r="J7844" s="3"/>
    </row>
    <row r="7845" spans="4:10" x14ac:dyDescent="0.25">
      <c r="D7845"/>
      <c r="E7845" s="4"/>
      <c r="F7845" s="3"/>
      <c r="G7845" s="3"/>
      <c r="H7845" s="3"/>
      <c r="I7845" s="3"/>
      <c r="J7845" s="3"/>
    </row>
    <row r="7846" spans="4:10" x14ac:dyDescent="0.25">
      <c r="D7846"/>
      <c r="E7846" s="4"/>
      <c r="F7846" s="3"/>
      <c r="G7846" s="3"/>
      <c r="H7846" s="3"/>
      <c r="I7846" s="3"/>
      <c r="J7846" s="3"/>
    </row>
    <row r="7847" spans="4:10" x14ac:dyDescent="0.25">
      <c r="D7847"/>
      <c r="E7847" s="4"/>
      <c r="F7847" s="3"/>
      <c r="G7847" s="3"/>
      <c r="H7847" s="3"/>
      <c r="I7847" s="3"/>
      <c r="J7847" s="3"/>
    </row>
    <row r="7848" spans="4:10" x14ac:dyDescent="0.25">
      <c r="D7848"/>
      <c r="E7848" s="4"/>
      <c r="F7848" s="3"/>
      <c r="G7848" s="3"/>
      <c r="H7848" s="3"/>
      <c r="I7848" s="3"/>
      <c r="J7848" s="3"/>
    </row>
    <row r="7849" spans="4:10" x14ac:dyDescent="0.25">
      <c r="D7849"/>
      <c r="E7849" s="4"/>
      <c r="F7849" s="3"/>
      <c r="G7849" s="3"/>
      <c r="H7849" s="3"/>
      <c r="I7849" s="3"/>
      <c r="J7849" s="3"/>
    </row>
    <row r="7850" spans="4:10" x14ac:dyDescent="0.25">
      <c r="D7850"/>
      <c r="E7850" s="4"/>
      <c r="F7850" s="3"/>
      <c r="G7850" s="3"/>
      <c r="H7850" s="3"/>
      <c r="I7850" s="3"/>
      <c r="J7850" s="3"/>
    </row>
    <row r="7851" spans="4:10" x14ac:dyDescent="0.25">
      <c r="D7851"/>
      <c r="E7851" s="4"/>
      <c r="F7851" s="3"/>
      <c r="G7851" s="3"/>
      <c r="H7851" s="3"/>
      <c r="I7851" s="3"/>
      <c r="J7851" s="3"/>
    </row>
    <row r="7852" spans="4:10" x14ac:dyDescent="0.25">
      <c r="D7852"/>
      <c r="E7852" s="4"/>
      <c r="F7852" s="3"/>
      <c r="G7852" s="3"/>
      <c r="H7852" s="3"/>
      <c r="I7852" s="3"/>
      <c r="J7852" s="3"/>
    </row>
    <row r="7853" spans="4:10" x14ac:dyDescent="0.25">
      <c r="D7853"/>
      <c r="E7853" s="4"/>
      <c r="F7853" s="3"/>
      <c r="G7853" s="3"/>
      <c r="H7853" s="3"/>
      <c r="I7853" s="3"/>
      <c r="J7853" s="3"/>
    </row>
    <row r="7854" spans="4:10" x14ac:dyDescent="0.25">
      <c r="D7854"/>
      <c r="E7854" s="4"/>
      <c r="F7854" s="3"/>
      <c r="G7854" s="3"/>
      <c r="H7854" s="3"/>
      <c r="I7854" s="3"/>
      <c r="J7854" s="3"/>
    </row>
    <row r="7855" spans="4:10" x14ac:dyDescent="0.25">
      <c r="D7855"/>
      <c r="E7855" s="4"/>
      <c r="F7855" s="3"/>
      <c r="G7855" s="3"/>
      <c r="H7855" s="3"/>
      <c r="I7855" s="3"/>
      <c r="J7855" s="3"/>
    </row>
    <row r="7856" spans="4:10" x14ac:dyDescent="0.25">
      <c r="D7856"/>
      <c r="E7856" s="4"/>
      <c r="F7856" s="3"/>
      <c r="G7856" s="3"/>
      <c r="H7856" s="3"/>
      <c r="I7856" s="3"/>
      <c r="J7856" s="3"/>
    </row>
    <row r="7857" spans="4:10" x14ac:dyDescent="0.25">
      <c r="D7857"/>
      <c r="E7857" s="4"/>
      <c r="F7857" s="3"/>
      <c r="G7857" s="3"/>
      <c r="H7857" s="3"/>
      <c r="I7857" s="3"/>
      <c r="J7857" s="3"/>
    </row>
    <row r="7858" spans="4:10" x14ac:dyDescent="0.25">
      <c r="D7858"/>
      <c r="E7858" s="4"/>
      <c r="F7858" s="3"/>
      <c r="G7858" s="3"/>
      <c r="H7858" s="3"/>
      <c r="I7858" s="3"/>
      <c r="J7858" s="3"/>
    </row>
    <row r="7859" spans="4:10" x14ac:dyDescent="0.25">
      <c r="D7859"/>
      <c r="E7859" s="4"/>
      <c r="F7859" s="3"/>
      <c r="G7859" s="3"/>
      <c r="H7859" s="3"/>
      <c r="I7859" s="3"/>
      <c r="J7859" s="3"/>
    </row>
    <row r="7860" spans="4:10" x14ac:dyDescent="0.25">
      <c r="D7860"/>
      <c r="E7860" s="4"/>
      <c r="F7860" s="3"/>
      <c r="G7860" s="3"/>
      <c r="H7860" s="3"/>
      <c r="I7860" s="3"/>
      <c r="J7860" s="3"/>
    </row>
    <row r="7861" spans="4:10" x14ac:dyDescent="0.25">
      <c r="D7861"/>
      <c r="E7861" s="4"/>
      <c r="F7861" s="3"/>
      <c r="G7861" s="3"/>
      <c r="H7861" s="3"/>
      <c r="I7861" s="3"/>
      <c r="J7861" s="3"/>
    </row>
    <row r="7862" spans="4:10" x14ac:dyDescent="0.25">
      <c r="D7862"/>
      <c r="E7862" s="4"/>
      <c r="F7862" s="3"/>
      <c r="G7862" s="3"/>
      <c r="H7862" s="3"/>
      <c r="I7862" s="3"/>
      <c r="J7862" s="3"/>
    </row>
    <row r="7863" spans="4:10" x14ac:dyDescent="0.25">
      <c r="D7863"/>
      <c r="E7863" s="4"/>
      <c r="F7863" s="3"/>
      <c r="G7863" s="3"/>
      <c r="H7863" s="3"/>
      <c r="I7863" s="3"/>
      <c r="J7863" s="3"/>
    </row>
    <row r="7864" spans="4:10" x14ac:dyDescent="0.25">
      <c r="D7864"/>
      <c r="E7864" s="4"/>
      <c r="F7864" s="3"/>
      <c r="G7864" s="3"/>
      <c r="H7864" s="3"/>
      <c r="I7864" s="3"/>
      <c r="J7864" s="3"/>
    </row>
    <row r="7865" spans="4:10" x14ac:dyDescent="0.25">
      <c r="D7865"/>
      <c r="E7865" s="4"/>
      <c r="F7865" s="3"/>
      <c r="G7865" s="3"/>
      <c r="H7865" s="3"/>
      <c r="I7865" s="3"/>
      <c r="J7865" s="3"/>
    </row>
    <row r="7866" spans="4:10" x14ac:dyDescent="0.25">
      <c r="D7866"/>
      <c r="E7866" s="4"/>
      <c r="F7866" s="3"/>
      <c r="G7866" s="3"/>
      <c r="H7866" s="3"/>
      <c r="I7866" s="3"/>
      <c r="J7866" s="3"/>
    </row>
    <row r="7867" spans="4:10" x14ac:dyDescent="0.25">
      <c r="D7867"/>
      <c r="E7867" s="4"/>
      <c r="F7867" s="3"/>
      <c r="G7867" s="3"/>
      <c r="H7867" s="3"/>
      <c r="I7867" s="3"/>
      <c r="J7867" s="3"/>
    </row>
    <row r="7868" spans="4:10" x14ac:dyDescent="0.25">
      <c r="D7868"/>
      <c r="E7868" s="4"/>
      <c r="F7868" s="3"/>
      <c r="G7868" s="3"/>
      <c r="H7868" s="3"/>
      <c r="I7868" s="3"/>
      <c r="J7868" s="3"/>
    </row>
    <row r="7869" spans="4:10" x14ac:dyDescent="0.25">
      <c r="D7869"/>
      <c r="E7869" s="4"/>
      <c r="F7869" s="3"/>
      <c r="G7869" s="3"/>
      <c r="H7869" s="3"/>
      <c r="I7869" s="3"/>
      <c r="J7869" s="3"/>
    </row>
    <row r="7870" spans="4:10" x14ac:dyDescent="0.25">
      <c r="D7870"/>
      <c r="E7870" s="4"/>
      <c r="F7870" s="3"/>
      <c r="G7870" s="3"/>
      <c r="H7870" s="3"/>
      <c r="I7870" s="3"/>
      <c r="J7870" s="3"/>
    </row>
    <row r="7871" spans="4:10" x14ac:dyDescent="0.25">
      <c r="D7871"/>
      <c r="E7871" s="4"/>
      <c r="F7871" s="3"/>
      <c r="G7871" s="3"/>
      <c r="H7871" s="3"/>
      <c r="I7871" s="3"/>
      <c r="J7871" s="3"/>
    </row>
    <row r="7872" spans="4:10" x14ac:dyDescent="0.25">
      <c r="D7872"/>
      <c r="E7872" s="4"/>
      <c r="F7872" s="3"/>
      <c r="G7872" s="3"/>
      <c r="H7872" s="3"/>
      <c r="I7872" s="3"/>
      <c r="J7872" s="3"/>
    </row>
    <row r="7873" spans="4:10" x14ac:dyDescent="0.25">
      <c r="D7873"/>
      <c r="E7873" s="4"/>
      <c r="F7873" s="3"/>
      <c r="G7873" s="3"/>
      <c r="H7873" s="3"/>
      <c r="I7873" s="3"/>
      <c r="J7873" s="3"/>
    </row>
    <row r="7874" spans="4:10" x14ac:dyDescent="0.25">
      <c r="D7874"/>
      <c r="E7874" s="4"/>
      <c r="F7874" s="3"/>
      <c r="G7874" s="3"/>
      <c r="H7874" s="3"/>
      <c r="I7874" s="3"/>
      <c r="J7874" s="3"/>
    </row>
    <row r="7875" spans="4:10" x14ac:dyDescent="0.25">
      <c r="D7875"/>
      <c r="E7875" s="4"/>
      <c r="F7875" s="3"/>
      <c r="G7875" s="3"/>
      <c r="H7875" s="3"/>
      <c r="I7875" s="3"/>
      <c r="J7875" s="3"/>
    </row>
    <row r="7876" spans="4:10" x14ac:dyDescent="0.25">
      <c r="D7876"/>
      <c r="E7876" s="4"/>
      <c r="F7876" s="3"/>
      <c r="G7876" s="3"/>
      <c r="H7876" s="3"/>
      <c r="I7876" s="3"/>
      <c r="J7876" s="3"/>
    </row>
    <row r="7877" spans="4:10" x14ac:dyDescent="0.25">
      <c r="D7877"/>
      <c r="E7877" s="4"/>
      <c r="F7877" s="3"/>
      <c r="G7877" s="3"/>
      <c r="H7877" s="3"/>
      <c r="I7877" s="3"/>
      <c r="J7877" s="3"/>
    </row>
    <row r="7878" spans="4:10" x14ac:dyDescent="0.25">
      <c r="D7878"/>
      <c r="E7878" s="4"/>
      <c r="F7878" s="3"/>
      <c r="G7878" s="3"/>
      <c r="H7878" s="3"/>
      <c r="I7878" s="3"/>
      <c r="J7878" s="3"/>
    </row>
    <row r="7879" spans="4:10" x14ac:dyDescent="0.25">
      <c r="D7879"/>
      <c r="E7879" s="4"/>
      <c r="F7879" s="3"/>
      <c r="G7879" s="3"/>
      <c r="H7879" s="3"/>
      <c r="I7879" s="3"/>
      <c r="J7879" s="3"/>
    </row>
    <row r="7880" spans="4:10" x14ac:dyDescent="0.25">
      <c r="D7880"/>
      <c r="E7880" s="4"/>
      <c r="F7880" s="3"/>
      <c r="G7880" s="3"/>
      <c r="H7880" s="3"/>
      <c r="I7880" s="3"/>
      <c r="J7880" s="3"/>
    </row>
    <row r="7881" spans="4:10" x14ac:dyDescent="0.25">
      <c r="D7881"/>
      <c r="E7881" s="4"/>
      <c r="F7881" s="3"/>
      <c r="G7881" s="3"/>
      <c r="H7881" s="3"/>
      <c r="I7881" s="3"/>
      <c r="J7881" s="3"/>
    </row>
    <row r="7882" spans="4:10" x14ac:dyDescent="0.25">
      <c r="D7882"/>
      <c r="E7882" s="4"/>
      <c r="F7882" s="3"/>
      <c r="G7882" s="3"/>
      <c r="H7882" s="3"/>
      <c r="I7882" s="3"/>
      <c r="J7882" s="3"/>
    </row>
    <row r="7883" spans="4:10" x14ac:dyDescent="0.25">
      <c r="D7883"/>
      <c r="E7883" s="4"/>
      <c r="F7883" s="3"/>
      <c r="G7883" s="3"/>
      <c r="H7883" s="3"/>
      <c r="I7883" s="3"/>
      <c r="J7883" s="3"/>
    </row>
    <row r="7884" spans="4:10" x14ac:dyDescent="0.25">
      <c r="D7884"/>
      <c r="E7884" s="4"/>
      <c r="F7884" s="3"/>
      <c r="G7884" s="3"/>
      <c r="H7884" s="3"/>
      <c r="I7884" s="3"/>
      <c r="J7884" s="3"/>
    </row>
    <row r="7885" spans="4:10" x14ac:dyDescent="0.25">
      <c r="D7885"/>
      <c r="E7885" s="4"/>
      <c r="F7885" s="3"/>
      <c r="G7885" s="3"/>
      <c r="H7885" s="3"/>
      <c r="I7885" s="3"/>
      <c r="J7885" s="3"/>
    </row>
    <row r="7886" spans="4:10" x14ac:dyDescent="0.25">
      <c r="D7886"/>
      <c r="E7886" s="4"/>
      <c r="F7886" s="3"/>
      <c r="G7886" s="3"/>
      <c r="H7886" s="3"/>
      <c r="I7886" s="3"/>
      <c r="J7886" s="3"/>
    </row>
    <row r="7887" spans="4:10" x14ac:dyDescent="0.25">
      <c r="D7887"/>
      <c r="E7887" s="4"/>
      <c r="F7887" s="3"/>
      <c r="G7887" s="3"/>
      <c r="H7887" s="3"/>
      <c r="I7887" s="3"/>
      <c r="J7887" s="3"/>
    </row>
    <row r="7888" spans="4:10" x14ac:dyDescent="0.25">
      <c r="D7888"/>
      <c r="E7888" s="4"/>
      <c r="F7888" s="3"/>
      <c r="G7888" s="3"/>
      <c r="H7888" s="3"/>
      <c r="I7888" s="3"/>
      <c r="J7888" s="3"/>
    </row>
    <row r="7889" spans="4:10" x14ac:dyDescent="0.25">
      <c r="D7889"/>
      <c r="E7889" s="4"/>
      <c r="F7889" s="3"/>
      <c r="G7889" s="3"/>
      <c r="H7889" s="3"/>
      <c r="I7889" s="3"/>
      <c r="J7889" s="3"/>
    </row>
    <row r="7890" spans="4:10" x14ac:dyDescent="0.25">
      <c r="D7890"/>
      <c r="E7890" s="4"/>
      <c r="F7890" s="3"/>
      <c r="G7890" s="3"/>
      <c r="H7890" s="3"/>
      <c r="I7890" s="3"/>
      <c r="J7890" s="3"/>
    </row>
    <row r="7891" spans="4:10" x14ac:dyDescent="0.25">
      <c r="D7891"/>
      <c r="E7891" s="4"/>
      <c r="F7891" s="3"/>
      <c r="G7891" s="3"/>
      <c r="H7891" s="3"/>
      <c r="I7891" s="3"/>
      <c r="J7891" s="3"/>
    </row>
    <row r="7892" spans="4:10" x14ac:dyDescent="0.25">
      <c r="D7892"/>
      <c r="E7892" s="4"/>
      <c r="F7892" s="3"/>
      <c r="G7892" s="3"/>
      <c r="H7892" s="3"/>
      <c r="I7892" s="3"/>
      <c r="J7892" s="3"/>
    </row>
    <row r="7893" spans="4:10" x14ac:dyDescent="0.25">
      <c r="D7893"/>
      <c r="E7893" s="4"/>
      <c r="F7893" s="3"/>
      <c r="G7893" s="3"/>
      <c r="H7893" s="3"/>
      <c r="I7893" s="3"/>
      <c r="J7893" s="3"/>
    </row>
    <row r="7894" spans="4:10" x14ac:dyDescent="0.25">
      <c r="D7894"/>
      <c r="E7894" s="4"/>
      <c r="F7894" s="3"/>
      <c r="G7894" s="3"/>
      <c r="H7894" s="3"/>
      <c r="I7894" s="3"/>
      <c r="J7894" s="3"/>
    </row>
    <row r="7895" spans="4:10" x14ac:dyDescent="0.25">
      <c r="D7895"/>
      <c r="E7895" s="4"/>
      <c r="F7895" s="3"/>
      <c r="G7895" s="3"/>
      <c r="H7895" s="3"/>
      <c r="I7895" s="3"/>
      <c r="J7895" s="3"/>
    </row>
    <row r="7896" spans="4:10" x14ac:dyDescent="0.25">
      <c r="D7896"/>
      <c r="E7896" s="4"/>
      <c r="F7896" s="3"/>
      <c r="G7896" s="3"/>
      <c r="H7896" s="3"/>
      <c r="I7896" s="3"/>
      <c r="J7896" s="3"/>
    </row>
    <row r="7897" spans="4:10" x14ac:dyDescent="0.25">
      <c r="D7897"/>
      <c r="E7897" s="4"/>
      <c r="F7897" s="3"/>
      <c r="G7897" s="3"/>
      <c r="H7897" s="3"/>
      <c r="I7897" s="3"/>
      <c r="J7897" s="3"/>
    </row>
    <row r="7898" spans="4:10" x14ac:dyDescent="0.25">
      <c r="D7898"/>
      <c r="E7898" s="4"/>
      <c r="F7898" s="3"/>
      <c r="G7898" s="3"/>
      <c r="H7898" s="3"/>
      <c r="I7898" s="3"/>
      <c r="J7898" s="3"/>
    </row>
    <row r="7899" spans="4:10" x14ac:dyDescent="0.25">
      <c r="D7899"/>
      <c r="E7899" s="4"/>
      <c r="F7899" s="3"/>
      <c r="G7899" s="3"/>
      <c r="H7899" s="3"/>
      <c r="I7899" s="3"/>
      <c r="J7899" s="3"/>
    </row>
    <row r="7900" spans="4:10" x14ac:dyDescent="0.25">
      <c r="D7900"/>
      <c r="E7900" s="4"/>
      <c r="F7900" s="3"/>
      <c r="G7900" s="3"/>
      <c r="H7900" s="3"/>
      <c r="I7900" s="3"/>
      <c r="J7900" s="3"/>
    </row>
    <row r="7901" spans="4:10" x14ac:dyDescent="0.25">
      <c r="D7901"/>
      <c r="E7901" s="4"/>
      <c r="F7901" s="3"/>
      <c r="G7901" s="3"/>
      <c r="H7901" s="3"/>
      <c r="I7901" s="3"/>
      <c r="J7901" s="3"/>
    </row>
    <row r="7902" spans="4:10" x14ac:dyDescent="0.25">
      <c r="D7902"/>
      <c r="E7902" s="4"/>
      <c r="F7902" s="3"/>
      <c r="G7902" s="3"/>
      <c r="H7902" s="3"/>
      <c r="I7902" s="3"/>
      <c r="J7902" s="3"/>
    </row>
    <row r="7903" spans="4:10" x14ac:dyDescent="0.25">
      <c r="D7903"/>
      <c r="E7903" s="4"/>
      <c r="F7903" s="3"/>
      <c r="G7903" s="3"/>
      <c r="H7903" s="3"/>
      <c r="I7903" s="3"/>
      <c r="J7903" s="3"/>
    </row>
    <row r="7904" spans="4:10" x14ac:dyDescent="0.25">
      <c r="D7904"/>
      <c r="E7904" s="4"/>
      <c r="F7904" s="3"/>
      <c r="G7904" s="3"/>
      <c r="H7904" s="3"/>
      <c r="I7904" s="3"/>
      <c r="J7904" s="3"/>
    </row>
    <row r="7905" spans="4:10" x14ac:dyDescent="0.25">
      <c r="D7905"/>
      <c r="E7905" s="4"/>
      <c r="F7905" s="3"/>
      <c r="G7905" s="3"/>
      <c r="H7905" s="3"/>
      <c r="I7905" s="3"/>
      <c r="J7905" s="3"/>
    </row>
    <row r="7906" spans="4:10" x14ac:dyDescent="0.25">
      <c r="D7906"/>
      <c r="E7906" s="4"/>
      <c r="F7906" s="3"/>
      <c r="G7906" s="3"/>
      <c r="H7906" s="3"/>
      <c r="I7906" s="3"/>
      <c r="J7906" s="3"/>
    </row>
    <row r="7907" spans="4:10" x14ac:dyDescent="0.25">
      <c r="D7907"/>
      <c r="E7907" s="4"/>
      <c r="F7907" s="3"/>
      <c r="G7907" s="3"/>
      <c r="H7907" s="3"/>
      <c r="I7907" s="3"/>
      <c r="J7907" s="3"/>
    </row>
    <row r="7908" spans="4:10" x14ac:dyDescent="0.25">
      <c r="D7908"/>
      <c r="E7908" s="4"/>
      <c r="F7908" s="3"/>
      <c r="G7908" s="3"/>
      <c r="H7908" s="3"/>
      <c r="I7908" s="3"/>
      <c r="J7908" s="3"/>
    </row>
    <row r="7909" spans="4:10" x14ac:dyDescent="0.25">
      <c r="D7909"/>
      <c r="E7909" s="4"/>
      <c r="F7909" s="3"/>
      <c r="G7909" s="3"/>
      <c r="H7909" s="3"/>
      <c r="I7909" s="3"/>
      <c r="J7909" s="3"/>
    </row>
    <row r="7910" spans="4:10" x14ac:dyDescent="0.25">
      <c r="D7910"/>
      <c r="E7910" s="4"/>
      <c r="F7910" s="3"/>
      <c r="G7910" s="3"/>
      <c r="H7910" s="3"/>
      <c r="I7910" s="3"/>
      <c r="J7910" s="3"/>
    </row>
    <row r="7911" spans="4:10" x14ac:dyDescent="0.25">
      <c r="D7911"/>
      <c r="E7911" s="4"/>
      <c r="F7911" s="3"/>
      <c r="G7911" s="3"/>
      <c r="H7911" s="3"/>
      <c r="I7911" s="3"/>
      <c r="J7911" s="3"/>
    </row>
    <row r="7912" spans="4:10" x14ac:dyDescent="0.25">
      <c r="D7912"/>
      <c r="E7912" s="4"/>
      <c r="F7912" s="3"/>
      <c r="G7912" s="3"/>
      <c r="H7912" s="3"/>
      <c r="I7912" s="3"/>
      <c r="J7912" s="3"/>
    </row>
    <row r="7913" spans="4:10" x14ac:dyDescent="0.25">
      <c r="D7913"/>
      <c r="E7913" s="4"/>
      <c r="F7913" s="3"/>
      <c r="G7913" s="3"/>
      <c r="H7913" s="3"/>
      <c r="I7913" s="3"/>
      <c r="J7913" s="3"/>
    </row>
    <row r="7914" spans="4:10" x14ac:dyDescent="0.25">
      <c r="D7914"/>
      <c r="E7914" s="4"/>
      <c r="F7914" s="3"/>
      <c r="G7914" s="3"/>
      <c r="H7914" s="3"/>
      <c r="I7914" s="3"/>
      <c r="J7914" s="3"/>
    </row>
    <row r="7915" spans="4:10" x14ac:dyDescent="0.25">
      <c r="D7915"/>
      <c r="E7915" s="4"/>
      <c r="F7915" s="3"/>
      <c r="G7915" s="3"/>
      <c r="H7915" s="3"/>
      <c r="I7915" s="3"/>
      <c r="J7915" s="3"/>
    </row>
    <row r="7916" spans="4:10" x14ac:dyDescent="0.25">
      <c r="D7916"/>
      <c r="E7916" s="4"/>
      <c r="F7916" s="3"/>
      <c r="G7916" s="3"/>
      <c r="H7916" s="3"/>
      <c r="I7916" s="3"/>
      <c r="J7916" s="3"/>
    </row>
    <row r="7917" spans="4:10" x14ac:dyDescent="0.25">
      <c r="D7917"/>
      <c r="E7917" s="4"/>
      <c r="F7917" s="3"/>
      <c r="G7917" s="3"/>
      <c r="H7917" s="3"/>
      <c r="I7917" s="3"/>
      <c r="J7917" s="3"/>
    </row>
    <row r="7918" spans="4:10" x14ac:dyDescent="0.25">
      <c r="D7918"/>
      <c r="E7918" s="4"/>
      <c r="F7918" s="3"/>
      <c r="G7918" s="3"/>
      <c r="H7918" s="3"/>
      <c r="I7918" s="3"/>
      <c r="J7918" s="3"/>
    </row>
    <row r="7919" spans="4:10" x14ac:dyDescent="0.25">
      <c r="D7919"/>
      <c r="E7919" s="4"/>
      <c r="F7919" s="3"/>
      <c r="G7919" s="3"/>
      <c r="H7919" s="3"/>
      <c r="I7919" s="3"/>
      <c r="J7919" s="3"/>
    </row>
    <row r="7920" spans="4:10" x14ac:dyDescent="0.25">
      <c r="D7920"/>
      <c r="E7920" s="4"/>
      <c r="F7920" s="3"/>
      <c r="G7920" s="3"/>
      <c r="H7920" s="3"/>
      <c r="I7920" s="3"/>
      <c r="J7920" s="3"/>
    </row>
    <row r="7921" spans="4:10" x14ac:dyDescent="0.25">
      <c r="D7921"/>
      <c r="E7921" s="4"/>
      <c r="F7921" s="3"/>
      <c r="G7921" s="3"/>
      <c r="H7921" s="3"/>
      <c r="I7921" s="3"/>
      <c r="J7921" s="3"/>
    </row>
    <row r="7922" spans="4:10" x14ac:dyDescent="0.25">
      <c r="D7922"/>
      <c r="E7922" s="4"/>
      <c r="F7922" s="3"/>
      <c r="G7922" s="3"/>
      <c r="H7922" s="3"/>
      <c r="I7922" s="3"/>
      <c r="J7922" s="3"/>
    </row>
    <row r="7923" spans="4:10" x14ac:dyDescent="0.25">
      <c r="D7923"/>
      <c r="E7923" s="4"/>
      <c r="F7923" s="3"/>
      <c r="G7923" s="3"/>
      <c r="H7923" s="3"/>
      <c r="I7923" s="3"/>
      <c r="J7923" s="3"/>
    </row>
    <row r="7924" spans="4:10" x14ac:dyDescent="0.25">
      <c r="D7924"/>
      <c r="E7924" s="4"/>
      <c r="F7924" s="3"/>
      <c r="G7924" s="3"/>
      <c r="H7924" s="3"/>
      <c r="I7924" s="3"/>
      <c r="J7924" s="3"/>
    </row>
    <row r="7925" spans="4:10" x14ac:dyDescent="0.25">
      <c r="D7925"/>
      <c r="E7925" s="4"/>
      <c r="F7925" s="3"/>
      <c r="G7925" s="3"/>
      <c r="H7925" s="3"/>
      <c r="I7925" s="3"/>
      <c r="J7925" s="3"/>
    </row>
    <row r="7926" spans="4:10" x14ac:dyDescent="0.25">
      <c r="D7926"/>
      <c r="E7926" s="4"/>
      <c r="F7926" s="3"/>
      <c r="G7926" s="3"/>
      <c r="H7926" s="3"/>
      <c r="I7926" s="3"/>
      <c r="J7926" s="3"/>
    </row>
    <row r="7927" spans="4:10" x14ac:dyDescent="0.25">
      <c r="D7927"/>
      <c r="E7927" s="4"/>
      <c r="F7927" s="3"/>
      <c r="G7927" s="3"/>
      <c r="H7927" s="3"/>
      <c r="I7927" s="3"/>
      <c r="J7927" s="3"/>
    </row>
    <row r="7928" spans="4:10" x14ac:dyDescent="0.25">
      <c r="D7928"/>
      <c r="E7928" s="4"/>
      <c r="F7928" s="3"/>
      <c r="G7928" s="3"/>
      <c r="H7928" s="3"/>
      <c r="I7928" s="3"/>
      <c r="J7928" s="3"/>
    </row>
    <row r="7929" spans="4:10" x14ac:dyDescent="0.25">
      <c r="D7929"/>
      <c r="E7929" s="4"/>
      <c r="F7929" s="3"/>
      <c r="G7929" s="3"/>
      <c r="H7929" s="3"/>
      <c r="I7929" s="3"/>
      <c r="J7929" s="3"/>
    </row>
    <row r="7930" spans="4:10" x14ac:dyDescent="0.25">
      <c r="D7930"/>
      <c r="E7930" s="4"/>
      <c r="F7930" s="3"/>
      <c r="G7930" s="3"/>
      <c r="H7930" s="3"/>
      <c r="I7930" s="3"/>
      <c r="J7930" s="3"/>
    </row>
    <row r="7931" spans="4:10" x14ac:dyDescent="0.25">
      <c r="D7931"/>
      <c r="E7931" s="4"/>
      <c r="F7931" s="3"/>
      <c r="G7931" s="3"/>
      <c r="H7931" s="3"/>
      <c r="I7931" s="3"/>
      <c r="J7931" s="3"/>
    </row>
    <row r="7932" spans="4:10" x14ac:dyDescent="0.25">
      <c r="D7932"/>
      <c r="E7932" s="4"/>
      <c r="F7932" s="3"/>
      <c r="G7932" s="3"/>
      <c r="H7932" s="3"/>
      <c r="I7932" s="3"/>
      <c r="J7932" s="3"/>
    </row>
    <row r="7933" spans="4:10" x14ac:dyDescent="0.25">
      <c r="D7933"/>
      <c r="E7933" s="4"/>
      <c r="F7933" s="3"/>
      <c r="G7933" s="3"/>
      <c r="H7933" s="3"/>
      <c r="I7933" s="3"/>
      <c r="J7933" s="3"/>
    </row>
    <row r="7934" spans="4:10" x14ac:dyDescent="0.25">
      <c r="D7934"/>
      <c r="E7934" s="4"/>
      <c r="F7934" s="3"/>
      <c r="G7934" s="3"/>
      <c r="H7934" s="3"/>
      <c r="I7934" s="3"/>
      <c r="J7934" s="3"/>
    </row>
    <row r="7935" spans="4:10" x14ac:dyDescent="0.25">
      <c r="D7935"/>
      <c r="E7935" s="4"/>
      <c r="F7935" s="3"/>
      <c r="G7935" s="3"/>
      <c r="H7935" s="3"/>
      <c r="I7935" s="3"/>
      <c r="J7935" s="3"/>
    </row>
    <row r="7936" spans="4:10" x14ac:dyDescent="0.25">
      <c r="D7936"/>
      <c r="E7936" s="4"/>
      <c r="F7936" s="3"/>
      <c r="G7936" s="3"/>
      <c r="H7936" s="3"/>
      <c r="I7936" s="3"/>
      <c r="J7936" s="3"/>
    </row>
    <row r="7937" spans="4:10" x14ac:dyDescent="0.25">
      <c r="D7937"/>
      <c r="E7937" s="4"/>
      <c r="F7937" s="3"/>
      <c r="G7937" s="3"/>
      <c r="H7937" s="3"/>
      <c r="I7937" s="3"/>
      <c r="J7937" s="3"/>
    </row>
    <row r="7938" spans="4:10" x14ac:dyDescent="0.25">
      <c r="D7938"/>
      <c r="E7938" s="4"/>
      <c r="F7938" s="3"/>
      <c r="G7938" s="3"/>
      <c r="H7938" s="3"/>
      <c r="I7938" s="3"/>
      <c r="J7938" s="3"/>
    </row>
    <row r="7939" spans="4:10" x14ac:dyDescent="0.25">
      <c r="D7939"/>
      <c r="E7939" s="4"/>
      <c r="F7939" s="3"/>
      <c r="G7939" s="3"/>
      <c r="H7939" s="3"/>
      <c r="I7939" s="3"/>
      <c r="J7939" s="3"/>
    </row>
    <row r="7940" spans="4:10" x14ac:dyDescent="0.25">
      <c r="D7940"/>
      <c r="E7940" s="4"/>
      <c r="F7940" s="3"/>
      <c r="G7940" s="3"/>
      <c r="H7940" s="3"/>
      <c r="I7940" s="3"/>
      <c r="J7940" s="3"/>
    </row>
    <row r="7941" spans="4:10" x14ac:dyDescent="0.25">
      <c r="D7941"/>
      <c r="E7941" s="4"/>
      <c r="F7941" s="3"/>
      <c r="G7941" s="3"/>
      <c r="H7941" s="3"/>
      <c r="I7941" s="3"/>
      <c r="J7941" s="3"/>
    </row>
    <row r="7942" spans="4:10" x14ac:dyDescent="0.25">
      <c r="D7942"/>
      <c r="E7942" s="4"/>
      <c r="F7942" s="3"/>
      <c r="G7942" s="3"/>
      <c r="H7942" s="3"/>
      <c r="I7942" s="3"/>
      <c r="J7942" s="3"/>
    </row>
    <row r="7943" spans="4:10" x14ac:dyDescent="0.25">
      <c r="D7943"/>
      <c r="E7943" s="4"/>
      <c r="F7943" s="3"/>
      <c r="G7943" s="3"/>
      <c r="H7943" s="3"/>
      <c r="I7943" s="3"/>
      <c r="J7943" s="3"/>
    </row>
    <row r="7944" spans="4:10" x14ac:dyDescent="0.25">
      <c r="D7944"/>
      <c r="E7944" s="4"/>
      <c r="F7944" s="3"/>
      <c r="G7944" s="3"/>
      <c r="H7944" s="3"/>
      <c r="I7944" s="3"/>
      <c r="J7944" s="3"/>
    </row>
    <row r="7945" spans="4:10" x14ac:dyDescent="0.25">
      <c r="D7945"/>
      <c r="E7945" s="4"/>
      <c r="F7945" s="3"/>
      <c r="G7945" s="3"/>
      <c r="H7945" s="3"/>
      <c r="I7945" s="3"/>
      <c r="J7945" s="3"/>
    </row>
    <row r="7946" spans="4:10" x14ac:dyDescent="0.25">
      <c r="D7946"/>
      <c r="E7946" s="4"/>
      <c r="F7946" s="3"/>
      <c r="G7946" s="3"/>
      <c r="H7946" s="3"/>
      <c r="I7946" s="3"/>
      <c r="J7946" s="3"/>
    </row>
    <row r="7947" spans="4:10" x14ac:dyDescent="0.25">
      <c r="D7947"/>
      <c r="E7947" s="4"/>
      <c r="F7947" s="3"/>
      <c r="G7947" s="3"/>
      <c r="H7947" s="3"/>
      <c r="I7947" s="3"/>
      <c r="J7947" s="3"/>
    </row>
    <row r="7948" spans="4:10" x14ac:dyDescent="0.25">
      <c r="D7948"/>
      <c r="E7948" s="4"/>
      <c r="F7948" s="3"/>
      <c r="G7948" s="3"/>
      <c r="H7948" s="3"/>
      <c r="I7948" s="3"/>
      <c r="J7948" s="3"/>
    </row>
    <row r="7949" spans="4:10" x14ac:dyDescent="0.25">
      <c r="D7949"/>
      <c r="E7949" s="4"/>
      <c r="F7949" s="3"/>
      <c r="G7949" s="3"/>
      <c r="H7949" s="3"/>
      <c r="I7949" s="3"/>
      <c r="J7949" s="3"/>
    </row>
    <row r="7950" spans="4:10" x14ac:dyDescent="0.25">
      <c r="D7950"/>
      <c r="E7950" s="4"/>
      <c r="F7950" s="3"/>
      <c r="G7950" s="3"/>
      <c r="H7950" s="3"/>
      <c r="I7950" s="3"/>
      <c r="J7950" s="3"/>
    </row>
    <row r="7951" spans="4:10" x14ac:dyDescent="0.25">
      <c r="D7951"/>
      <c r="E7951" s="4"/>
      <c r="F7951" s="3"/>
      <c r="G7951" s="3"/>
      <c r="H7951" s="3"/>
      <c r="I7951" s="3"/>
      <c r="J7951" s="3"/>
    </row>
    <row r="7952" spans="4:10" x14ac:dyDescent="0.25">
      <c r="D7952"/>
      <c r="E7952" s="4"/>
      <c r="F7952" s="3"/>
      <c r="G7952" s="3"/>
      <c r="H7952" s="3"/>
      <c r="I7952" s="3"/>
      <c r="J7952" s="3"/>
    </row>
    <row r="7953" spans="4:10" x14ac:dyDescent="0.25">
      <c r="D7953"/>
      <c r="E7953" s="4"/>
      <c r="F7953" s="3"/>
      <c r="G7953" s="3"/>
      <c r="H7953" s="3"/>
      <c r="I7953" s="3"/>
      <c r="J7953" s="3"/>
    </row>
    <row r="7954" spans="4:10" x14ac:dyDescent="0.25">
      <c r="D7954"/>
      <c r="E7954" s="4"/>
      <c r="F7954" s="3"/>
      <c r="G7954" s="3"/>
      <c r="H7954" s="3"/>
      <c r="I7954" s="3"/>
      <c r="J7954" s="3"/>
    </row>
    <row r="7955" spans="4:10" x14ac:dyDescent="0.25">
      <c r="D7955"/>
      <c r="E7955" s="4"/>
      <c r="F7955" s="3"/>
      <c r="G7955" s="3"/>
      <c r="H7955" s="3"/>
      <c r="I7955" s="3"/>
      <c r="J7955" s="3"/>
    </row>
    <row r="7956" spans="4:10" x14ac:dyDescent="0.25">
      <c r="D7956"/>
      <c r="E7956" s="4"/>
      <c r="F7956" s="3"/>
      <c r="G7956" s="3"/>
      <c r="H7956" s="3"/>
      <c r="I7956" s="3"/>
      <c r="J7956" s="3"/>
    </row>
    <row r="7957" spans="4:10" x14ac:dyDescent="0.25">
      <c r="D7957"/>
      <c r="E7957" s="4"/>
      <c r="F7957" s="3"/>
      <c r="G7957" s="3"/>
      <c r="H7957" s="3"/>
      <c r="I7957" s="3"/>
      <c r="J7957" s="3"/>
    </row>
    <row r="7958" spans="4:10" x14ac:dyDescent="0.25">
      <c r="D7958"/>
      <c r="E7958" s="4"/>
      <c r="F7958" s="3"/>
      <c r="G7958" s="3"/>
      <c r="H7958" s="3"/>
      <c r="I7958" s="3"/>
      <c r="J7958" s="3"/>
    </row>
    <row r="7959" spans="4:10" x14ac:dyDescent="0.25">
      <c r="D7959"/>
      <c r="E7959" s="4"/>
      <c r="F7959" s="3"/>
      <c r="G7959" s="3"/>
      <c r="H7959" s="3"/>
      <c r="I7959" s="3"/>
      <c r="J7959" s="3"/>
    </row>
    <row r="7960" spans="4:10" x14ac:dyDescent="0.25">
      <c r="D7960"/>
      <c r="E7960" s="4"/>
      <c r="F7960" s="3"/>
      <c r="G7960" s="3"/>
      <c r="H7960" s="3"/>
      <c r="I7960" s="3"/>
      <c r="J7960" s="3"/>
    </row>
    <row r="7961" spans="4:10" x14ac:dyDescent="0.25">
      <c r="D7961"/>
      <c r="E7961" s="4"/>
      <c r="F7961" s="3"/>
      <c r="G7961" s="3"/>
      <c r="H7961" s="3"/>
      <c r="I7961" s="3"/>
      <c r="J7961" s="3"/>
    </row>
    <row r="7962" spans="4:10" x14ac:dyDescent="0.25">
      <c r="D7962"/>
      <c r="E7962" s="4"/>
      <c r="F7962" s="3"/>
      <c r="G7962" s="3"/>
      <c r="H7962" s="3"/>
      <c r="I7962" s="3"/>
      <c r="J7962" s="3"/>
    </row>
    <row r="7963" spans="4:10" x14ac:dyDescent="0.25">
      <c r="D7963"/>
      <c r="E7963" s="4"/>
      <c r="F7963" s="3"/>
      <c r="G7963" s="3"/>
      <c r="H7963" s="3"/>
      <c r="I7963" s="3"/>
      <c r="J7963" s="3"/>
    </row>
    <row r="7964" spans="4:10" x14ac:dyDescent="0.25">
      <c r="D7964"/>
      <c r="E7964" s="4"/>
      <c r="F7964" s="3"/>
      <c r="G7964" s="3"/>
      <c r="H7964" s="3"/>
      <c r="I7964" s="3"/>
      <c r="J7964" s="3"/>
    </row>
    <row r="7965" spans="4:10" x14ac:dyDescent="0.25">
      <c r="D7965"/>
      <c r="E7965" s="4"/>
      <c r="F7965" s="3"/>
      <c r="G7965" s="3"/>
      <c r="H7965" s="3"/>
      <c r="I7965" s="3"/>
      <c r="J7965" s="3"/>
    </row>
    <row r="7966" spans="4:10" x14ac:dyDescent="0.25">
      <c r="D7966"/>
      <c r="E7966" s="4"/>
      <c r="F7966" s="3"/>
      <c r="G7966" s="3"/>
      <c r="H7966" s="3"/>
      <c r="I7966" s="3"/>
      <c r="J7966" s="3"/>
    </row>
    <row r="7967" spans="4:10" x14ac:dyDescent="0.25">
      <c r="D7967"/>
      <c r="E7967" s="4"/>
      <c r="F7967" s="3"/>
      <c r="G7967" s="3"/>
      <c r="H7967" s="3"/>
      <c r="I7967" s="3"/>
      <c r="J7967" s="3"/>
    </row>
    <row r="7968" spans="4:10" x14ac:dyDescent="0.25">
      <c r="D7968"/>
      <c r="E7968" s="4"/>
      <c r="F7968" s="3"/>
      <c r="G7968" s="3"/>
      <c r="H7968" s="3"/>
      <c r="I7968" s="3"/>
      <c r="J7968" s="3"/>
    </row>
    <row r="7969" spans="4:10" x14ac:dyDescent="0.25">
      <c r="D7969"/>
      <c r="E7969" s="4"/>
      <c r="F7969" s="3"/>
      <c r="G7969" s="3"/>
      <c r="H7969" s="3"/>
      <c r="I7969" s="3"/>
      <c r="J7969" s="3"/>
    </row>
    <row r="7970" spans="4:10" x14ac:dyDescent="0.25">
      <c r="D7970"/>
      <c r="E7970" s="4"/>
      <c r="F7970" s="3"/>
      <c r="G7970" s="3"/>
      <c r="H7970" s="3"/>
      <c r="I7970" s="3"/>
      <c r="J7970" s="3"/>
    </row>
    <row r="7971" spans="4:10" x14ac:dyDescent="0.25">
      <c r="D7971"/>
      <c r="E7971" s="4"/>
      <c r="F7971" s="3"/>
      <c r="G7971" s="3"/>
      <c r="H7971" s="3"/>
      <c r="I7971" s="3"/>
      <c r="J7971" s="3"/>
    </row>
    <row r="7972" spans="4:10" x14ac:dyDescent="0.25">
      <c r="D7972"/>
      <c r="E7972" s="4"/>
      <c r="F7972" s="3"/>
      <c r="G7972" s="3"/>
      <c r="H7972" s="3"/>
      <c r="I7972" s="3"/>
      <c r="J7972" s="3"/>
    </row>
    <row r="7973" spans="4:10" x14ac:dyDescent="0.25">
      <c r="D7973"/>
      <c r="E7973" s="4"/>
      <c r="F7973" s="3"/>
      <c r="G7973" s="3"/>
      <c r="H7973" s="3"/>
      <c r="I7973" s="3"/>
      <c r="J7973" s="3"/>
    </row>
    <row r="7974" spans="4:10" x14ac:dyDescent="0.25">
      <c r="D7974"/>
      <c r="E7974" s="4"/>
      <c r="F7974" s="3"/>
      <c r="G7974" s="3"/>
      <c r="H7974" s="3"/>
      <c r="I7974" s="3"/>
      <c r="J7974" s="3"/>
    </row>
    <row r="7975" spans="4:10" x14ac:dyDescent="0.25">
      <c r="D7975"/>
      <c r="E7975" s="4"/>
      <c r="F7975" s="3"/>
      <c r="G7975" s="3"/>
      <c r="H7975" s="3"/>
      <c r="I7975" s="3"/>
      <c r="J7975" s="3"/>
    </row>
    <row r="7976" spans="4:10" x14ac:dyDescent="0.25">
      <c r="D7976"/>
      <c r="E7976" s="4"/>
      <c r="F7976" s="3"/>
      <c r="G7976" s="3"/>
      <c r="H7976" s="3"/>
      <c r="I7976" s="3"/>
      <c r="J7976" s="3"/>
    </row>
    <row r="7977" spans="4:10" x14ac:dyDescent="0.25">
      <c r="D7977"/>
      <c r="E7977" s="4"/>
      <c r="F7977" s="3"/>
      <c r="G7977" s="3"/>
      <c r="H7977" s="3"/>
      <c r="I7977" s="3"/>
      <c r="J7977" s="3"/>
    </row>
    <row r="7978" spans="4:10" x14ac:dyDescent="0.25">
      <c r="D7978"/>
      <c r="E7978" s="4"/>
      <c r="F7978" s="3"/>
      <c r="G7978" s="3"/>
      <c r="H7978" s="3"/>
      <c r="I7978" s="3"/>
      <c r="J7978" s="3"/>
    </row>
    <row r="7979" spans="4:10" x14ac:dyDescent="0.25">
      <c r="D7979"/>
      <c r="E7979" s="4"/>
      <c r="F7979" s="3"/>
      <c r="G7979" s="3"/>
      <c r="H7979" s="3"/>
      <c r="I7979" s="3"/>
      <c r="J7979" s="3"/>
    </row>
    <row r="7980" spans="4:10" x14ac:dyDescent="0.25">
      <c r="D7980"/>
      <c r="E7980" s="4"/>
      <c r="F7980" s="3"/>
      <c r="G7980" s="3"/>
      <c r="H7980" s="3"/>
      <c r="I7980" s="3"/>
      <c r="J7980" s="3"/>
    </row>
    <row r="7981" spans="4:10" x14ac:dyDescent="0.25">
      <c r="D7981"/>
      <c r="E7981" s="4"/>
      <c r="F7981" s="3"/>
      <c r="G7981" s="3"/>
      <c r="H7981" s="3"/>
      <c r="I7981" s="3"/>
      <c r="J7981" s="3"/>
    </row>
    <row r="7982" spans="4:10" x14ac:dyDescent="0.25">
      <c r="D7982"/>
      <c r="E7982" s="4"/>
      <c r="F7982" s="3"/>
      <c r="G7982" s="3"/>
      <c r="H7982" s="3"/>
      <c r="I7982" s="3"/>
      <c r="J7982" s="3"/>
    </row>
    <row r="7983" spans="4:10" x14ac:dyDescent="0.25">
      <c r="D7983"/>
      <c r="E7983" s="4"/>
      <c r="F7983" s="3"/>
      <c r="G7983" s="3"/>
      <c r="H7983" s="3"/>
      <c r="I7983" s="3"/>
      <c r="J7983" s="3"/>
    </row>
    <row r="7984" spans="4:10" x14ac:dyDescent="0.25">
      <c r="D7984"/>
      <c r="E7984" s="4"/>
      <c r="F7984" s="3"/>
      <c r="G7984" s="3"/>
      <c r="H7984" s="3"/>
      <c r="I7984" s="3"/>
      <c r="J7984" s="3"/>
    </row>
    <row r="7985" spans="4:10" x14ac:dyDescent="0.25">
      <c r="D7985"/>
      <c r="E7985" s="4"/>
      <c r="F7985" s="3"/>
      <c r="G7985" s="3"/>
      <c r="H7985" s="3"/>
      <c r="I7985" s="3"/>
      <c r="J7985" s="3"/>
    </row>
    <row r="7986" spans="4:10" x14ac:dyDescent="0.25">
      <c r="D7986"/>
      <c r="E7986" s="4"/>
      <c r="F7986" s="3"/>
      <c r="G7986" s="3"/>
      <c r="H7986" s="3"/>
      <c r="I7986" s="3"/>
      <c r="J7986" s="3"/>
    </row>
    <row r="7987" spans="4:10" x14ac:dyDescent="0.25">
      <c r="D7987"/>
      <c r="E7987" s="4"/>
      <c r="F7987" s="3"/>
      <c r="G7987" s="3"/>
      <c r="H7987" s="3"/>
      <c r="I7987" s="3"/>
      <c r="J7987" s="3"/>
    </row>
    <row r="7988" spans="4:10" x14ac:dyDescent="0.25">
      <c r="D7988"/>
      <c r="E7988" s="4"/>
      <c r="F7988" s="3"/>
      <c r="G7988" s="3"/>
      <c r="H7988" s="3"/>
      <c r="I7988" s="3"/>
      <c r="J7988" s="3"/>
    </row>
    <row r="7989" spans="4:10" x14ac:dyDescent="0.25">
      <c r="D7989"/>
      <c r="E7989" s="4"/>
      <c r="F7989" s="3"/>
      <c r="G7989" s="3"/>
      <c r="H7989" s="3"/>
      <c r="I7989" s="3"/>
      <c r="J7989" s="3"/>
    </row>
    <row r="7990" spans="4:10" x14ac:dyDescent="0.25">
      <c r="D7990"/>
      <c r="E7990" s="4"/>
      <c r="F7990" s="3"/>
      <c r="G7990" s="3"/>
      <c r="H7990" s="3"/>
      <c r="I7990" s="3"/>
      <c r="J7990" s="3"/>
    </row>
    <row r="7991" spans="4:10" x14ac:dyDescent="0.25">
      <c r="D7991"/>
      <c r="E7991" s="4"/>
      <c r="F7991" s="3"/>
      <c r="G7991" s="3"/>
      <c r="H7991" s="3"/>
      <c r="I7991" s="3"/>
      <c r="J7991" s="3"/>
    </row>
    <row r="7992" spans="4:10" x14ac:dyDescent="0.25">
      <c r="D7992"/>
      <c r="E7992" s="4"/>
      <c r="F7992" s="3"/>
      <c r="G7992" s="3"/>
      <c r="H7992" s="3"/>
      <c r="I7992" s="3"/>
      <c r="J7992" s="3"/>
    </row>
    <row r="7993" spans="4:10" x14ac:dyDescent="0.25">
      <c r="D7993"/>
      <c r="E7993" s="4"/>
      <c r="F7993" s="3"/>
      <c r="G7993" s="3"/>
      <c r="H7993" s="3"/>
      <c r="I7993" s="3"/>
      <c r="J7993" s="3"/>
    </row>
    <row r="7994" spans="4:10" x14ac:dyDescent="0.25">
      <c r="D7994"/>
      <c r="E7994" s="4"/>
      <c r="F7994" s="3"/>
      <c r="G7994" s="3"/>
      <c r="H7994" s="3"/>
      <c r="I7994" s="3"/>
      <c r="J7994" s="3"/>
    </row>
    <row r="7995" spans="4:10" x14ac:dyDescent="0.25">
      <c r="D7995"/>
      <c r="E7995" s="4"/>
      <c r="F7995" s="3"/>
      <c r="G7995" s="3"/>
      <c r="H7995" s="3"/>
      <c r="I7995" s="3"/>
      <c r="J7995" s="3"/>
    </row>
    <row r="7996" spans="4:10" x14ac:dyDescent="0.25">
      <c r="D7996"/>
      <c r="E7996" s="4"/>
      <c r="F7996" s="3"/>
      <c r="G7996" s="3"/>
      <c r="H7996" s="3"/>
      <c r="I7996" s="3"/>
      <c r="J7996" s="3"/>
    </row>
    <row r="7997" spans="4:10" x14ac:dyDescent="0.25">
      <c r="D7997"/>
      <c r="E7997" s="4"/>
      <c r="F7997" s="3"/>
      <c r="G7997" s="3"/>
      <c r="H7997" s="3"/>
      <c r="I7997" s="3"/>
      <c r="J7997" s="3"/>
    </row>
    <row r="7998" spans="4:10" x14ac:dyDescent="0.25">
      <c r="D7998"/>
      <c r="E7998" s="4"/>
      <c r="F7998" s="3"/>
      <c r="G7998" s="3"/>
      <c r="H7998" s="3"/>
      <c r="I7998" s="3"/>
      <c r="J7998" s="3"/>
    </row>
    <row r="7999" spans="4:10" x14ac:dyDescent="0.25">
      <c r="D7999"/>
      <c r="E7999" s="4"/>
      <c r="F7999" s="3"/>
      <c r="G7999" s="3"/>
      <c r="H7999" s="3"/>
      <c r="I7999" s="3"/>
      <c r="J7999" s="3"/>
    </row>
    <row r="8000" spans="4:10" x14ac:dyDescent="0.25">
      <c r="D8000"/>
      <c r="E8000" s="4"/>
      <c r="F8000" s="3"/>
      <c r="G8000" s="3"/>
      <c r="H8000" s="3"/>
      <c r="I8000" s="3"/>
      <c r="J8000" s="3"/>
    </row>
    <row r="8001" spans="4:10" x14ac:dyDescent="0.25">
      <c r="D8001"/>
      <c r="E8001" s="4"/>
      <c r="F8001" s="3"/>
      <c r="G8001" s="3"/>
      <c r="H8001" s="3"/>
      <c r="I8001" s="3"/>
      <c r="J8001" s="3"/>
    </row>
    <row r="8002" spans="4:10" x14ac:dyDescent="0.25">
      <c r="D8002"/>
      <c r="E8002" s="4"/>
      <c r="F8002" s="3"/>
      <c r="G8002" s="3"/>
      <c r="H8002" s="3"/>
      <c r="I8002" s="3"/>
      <c r="J8002" s="3"/>
    </row>
    <row r="8003" spans="4:10" x14ac:dyDescent="0.25">
      <c r="D8003"/>
      <c r="E8003" s="4"/>
      <c r="F8003" s="3"/>
      <c r="G8003" s="3"/>
      <c r="H8003" s="3"/>
      <c r="I8003" s="3"/>
      <c r="J8003" s="3"/>
    </row>
    <row r="8004" spans="4:10" x14ac:dyDescent="0.25">
      <c r="D8004"/>
      <c r="E8004" s="4"/>
      <c r="F8004" s="3"/>
      <c r="G8004" s="3"/>
      <c r="H8004" s="3"/>
      <c r="I8004" s="3"/>
      <c r="J8004" s="3"/>
    </row>
    <row r="8005" spans="4:10" x14ac:dyDescent="0.25">
      <c r="D8005"/>
      <c r="E8005" s="4"/>
      <c r="F8005" s="3"/>
      <c r="G8005" s="3"/>
      <c r="H8005" s="3"/>
      <c r="I8005" s="3"/>
      <c r="J8005" s="3"/>
    </row>
    <row r="8006" spans="4:10" x14ac:dyDescent="0.25">
      <c r="D8006"/>
      <c r="E8006" s="4"/>
      <c r="F8006" s="3"/>
      <c r="G8006" s="3"/>
      <c r="H8006" s="3"/>
      <c r="I8006" s="3"/>
      <c r="J8006" s="3"/>
    </row>
    <row r="8007" spans="4:10" x14ac:dyDescent="0.25">
      <c r="D8007"/>
      <c r="E8007" s="4"/>
      <c r="F8007" s="3"/>
      <c r="G8007" s="3"/>
      <c r="H8007" s="3"/>
      <c r="I8007" s="3"/>
      <c r="J8007" s="3"/>
    </row>
    <row r="8008" spans="4:10" x14ac:dyDescent="0.25">
      <c r="D8008"/>
      <c r="E8008" s="4"/>
      <c r="F8008" s="3"/>
      <c r="G8008" s="3"/>
      <c r="H8008" s="3"/>
      <c r="I8008" s="3"/>
      <c r="J8008" s="3"/>
    </row>
    <row r="8009" spans="4:10" x14ac:dyDescent="0.25">
      <c r="D8009"/>
      <c r="E8009" s="4"/>
      <c r="F8009" s="3"/>
      <c r="G8009" s="3"/>
      <c r="H8009" s="3"/>
      <c r="I8009" s="3"/>
      <c r="J8009" s="3"/>
    </row>
    <row r="8010" spans="4:10" x14ac:dyDescent="0.25">
      <c r="D8010"/>
      <c r="E8010" s="4"/>
      <c r="F8010" s="3"/>
      <c r="G8010" s="3"/>
      <c r="H8010" s="3"/>
      <c r="I8010" s="3"/>
      <c r="J8010" s="3"/>
    </row>
    <row r="8011" spans="4:10" x14ac:dyDescent="0.25">
      <c r="D8011"/>
      <c r="E8011" s="4"/>
      <c r="F8011" s="3"/>
      <c r="G8011" s="3"/>
      <c r="H8011" s="3"/>
      <c r="I8011" s="3"/>
      <c r="J8011" s="3"/>
    </row>
    <row r="8012" spans="4:10" x14ac:dyDescent="0.25">
      <c r="D8012"/>
      <c r="E8012" s="4"/>
      <c r="F8012" s="3"/>
      <c r="G8012" s="3"/>
      <c r="H8012" s="3"/>
      <c r="I8012" s="3"/>
      <c r="J8012" s="3"/>
    </row>
    <row r="8013" spans="4:10" x14ac:dyDescent="0.25">
      <c r="D8013"/>
      <c r="E8013" s="4"/>
      <c r="F8013" s="3"/>
      <c r="G8013" s="3"/>
      <c r="H8013" s="3"/>
      <c r="I8013" s="3"/>
      <c r="J8013" s="3"/>
    </row>
    <row r="8014" spans="4:10" x14ac:dyDescent="0.25">
      <c r="D8014"/>
      <c r="E8014" s="4"/>
      <c r="F8014" s="3"/>
      <c r="G8014" s="3"/>
      <c r="H8014" s="3"/>
      <c r="I8014" s="3"/>
      <c r="J8014" s="3"/>
    </row>
    <row r="8015" spans="4:10" x14ac:dyDescent="0.25">
      <c r="D8015"/>
      <c r="E8015" s="4"/>
      <c r="F8015" s="3"/>
      <c r="G8015" s="3"/>
      <c r="H8015" s="3"/>
      <c r="I8015" s="3"/>
      <c r="J8015" s="3"/>
    </row>
    <row r="8016" spans="4:10" x14ac:dyDescent="0.25">
      <c r="D8016"/>
      <c r="E8016" s="4"/>
      <c r="F8016" s="3"/>
      <c r="G8016" s="3"/>
      <c r="H8016" s="3"/>
      <c r="I8016" s="3"/>
      <c r="J8016" s="3"/>
    </row>
    <row r="8017" spans="4:10" x14ac:dyDescent="0.25">
      <c r="D8017"/>
      <c r="E8017" s="4"/>
      <c r="F8017" s="3"/>
      <c r="G8017" s="3"/>
      <c r="H8017" s="3"/>
      <c r="I8017" s="3"/>
      <c r="J8017" s="3"/>
    </row>
    <row r="8018" spans="4:10" x14ac:dyDescent="0.25">
      <c r="D8018"/>
      <c r="E8018" s="4"/>
      <c r="F8018" s="3"/>
      <c r="G8018" s="3"/>
      <c r="H8018" s="3"/>
      <c r="I8018" s="3"/>
      <c r="J8018" s="3"/>
    </row>
    <row r="8019" spans="4:10" x14ac:dyDescent="0.25">
      <c r="D8019"/>
      <c r="E8019" s="4"/>
      <c r="F8019" s="3"/>
      <c r="G8019" s="3"/>
      <c r="H8019" s="3"/>
      <c r="I8019" s="3"/>
      <c r="J8019" s="3"/>
    </row>
    <row r="8020" spans="4:10" x14ac:dyDescent="0.25">
      <c r="D8020"/>
      <c r="E8020" s="4"/>
      <c r="F8020" s="3"/>
      <c r="G8020" s="3"/>
      <c r="H8020" s="3"/>
      <c r="I8020" s="3"/>
      <c r="J8020" s="3"/>
    </row>
    <row r="8021" spans="4:10" x14ac:dyDescent="0.25">
      <c r="D8021"/>
      <c r="E8021" s="4"/>
      <c r="F8021" s="3"/>
      <c r="G8021" s="3"/>
      <c r="H8021" s="3"/>
      <c r="I8021" s="3"/>
      <c r="J8021" s="3"/>
    </row>
    <row r="8022" spans="4:10" x14ac:dyDescent="0.25">
      <c r="D8022"/>
      <c r="E8022" s="4"/>
      <c r="F8022" s="3"/>
      <c r="G8022" s="3"/>
      <c r="H8022" s="3"/>
      <c r="I8022" s="3"/>
      <c r="J8022" s="3"/>
    </row>
    <row r="8023" spans="4:10" x14ac:dyDescent="0.25">
      <c r="D8023"/>
      <c r="E8023" s="4"/>
      <c r="F8023" s="3"/>
      <c r="G8023" s="3"/>
      <c r="H8023" s="3"/>
      <c r="I8023" s="3"/>
      <c r="J8023" s="3"/>
    </row>
    <row r="8024" spans="4:10" x14ac:dyDescent="0.25">
      <c r="D8024"/>
      <c r="E8024" s="4"/>
      <c r="F8024" s="3"/>
      <c r="G8024" s="3"/>
      <c r="H8024" s="3"/>
      <c r="I8024" s="3"/>
      <c r="J8024" s="3"/>
    </row>
    <row r="8025" spans="4:10" x14ac:dyDescent="0.25">
      <c r="D8025"/>
      <c r="E8025" s="4"/>
      <c r="F8025" s="3"/>
      <c r="G8025" s="3"/>
      <c r="H8025" s="3"/>
      <c r="I8025" s="3"/>
      <c r="J8025" s="3"/>
    </row>
    <row r="8026" spans="4:10" x14ac:dyDescent="0.25">
      <c r="D8026"/>
      <c r="E8026" s="4"/>
      <c r="F8026" s="3"/>
      <c r="G8026" s="3"/>
      <c r="H8026" s="3"/>
      <c r="I8026" s="3"/>
      <c r="J8026" s="3"/>
    </row>
    <row r="8027" spans="4:10" x14ac:dyDescent="0.25">
      <c r="D8027"/>
      <c r="E8027" s="4"/>
      <c r="F8027" s="3"/>
      <c r="G8027" s="3"/>
      <c r="H8027" s="3"/>
      <c r="I8027" s="3"/>
      <c r="J8027" s="3"/>
    </row>
    <row r="8028" spans="4:10" x14ac:dyDescent="0.25">
      <c r="D8028"/>
      <c r="E8028" s="4"/>
      <c r="F8028" s="3"/>
      <c r="G8028" s="3"/>
      <c r="H8028" s="3"/>
      <c r="I8028" s="3"/>
      <c r="J8028" s="3"/>
    </row>
    <row r="8029" spans="4:10" x14ac:dyDescent="0.25">
      <c r="D8029"/>
      <c r="E8029" s="4"/>
      <c r="F8029" s="3"/>
      <c r="G8029" s="3"/>
      <c r="H8029" s="3"/>
      <c r="I8029" s="3"/>
      <c r="J8029" s="3"/>
    </row>
    <row r="8030" spans="4:10" x14ac:dyDescent="0.25">
      <c r="D8030"/>
      <c r="E8030" s="4"/>
      <c r="F8030" s="3"/>
      <c r="G8030" s="3"/>
      <c r="H8030" s="3"/>
      <c r="I8030" s="3"/>
      <c r="J8030" s="3"/>
    </row>
    <row r="8031" spans="4:10" x14ac:dyDescent="0.25">
      <c r="D8031"/>
      <c r="E8031" s="4"/>
      <c r="F8031" s="3"/>
      <c r="G8031" s="3"/>
      <c r="H8031" s="3"/>
      <c r="I8031" s="3"/>
      <c r="J8031" s="3"/>
    </row>
    <row r="8032" spans="4:10" x14ac:dyDescent="0.25">
      <c r="D8032"/>
      <c r="E8032" s="4"/>
      <c r="F8032" s="3"/>
      <c r="G8032" s="3"/>
      <c r="H8032" s="3"/>
      <c r="I8032" s="3"/>
      <c r="J8032" s="3"/>
    </row>
    <row r="8033" spans="4:10" x14ac:dyDescent="0.25">
      <c r="D8033"/>
      <c r="E8033" s="4"/>
      <c r="F8033" s="3"/>
      <c r="G8033" s="3"/>
      <c r="H8033" s="3"/>
      <c r="I8033" s="3"/>
      <c r="J8033" s="3"/>
    </row>
    <row r="8034" spans="4:10" x14ac:dyDescent="0.25">
      <c r="D8034"/>
      <c r="E8034" s="4"/>
      <c r="F8034" s="3"/>
      <c r="G8034" s="3"/>
      <c r="H8034" s="3"/>
      <c r="I8034" s="3"/>
      <c r="J8034" s="3"/>
    </row>
    <row r="8035" spans="4:10" x14ac:dyDescent="0.25">
      <c r="D8035"/>
      <c r="E8035" s="4"/>
      <c r="F8035" s="3"/>
      <c r="G8035" s="3"/>
      <c r="H8035" s="3"/>
      <c r="I8035" s="3"/>
      <c r="J8035" s="3"/>
    </row>
    <row r="8036" spans="4:10" x14ac:dyDescent="0.25">
      <c r="D8036"/>
      <c r="E8036" s="4"/>
      <c r="F8036" s="3"/>
      <c r="G8036" s="3"/>
      <c r="H8036" s="3"/>
      <c r="I8036" s="3"/>
      <c r="J8036" s="3"/>
    </row>
    <row r="8037" spans="4:10" x14ac:dyDescent="0.25">
      <c r="D8037"/>
      <c r="E8037" s="4"/>
      <c r="F8037" s="3"/>
      <c r="G8037" s="3"/>
      <c r="H8037" s="3"/>
      <c r="I8037" s="3"/>
      <c r="J8037" s="3"/>
    </row>
    <row r="8038" spans="4:10" x14ac:dyDescent="0.25">
      <c r="D8038"/>
      <c r="E8038" s="4"/>
      <c r="F8038" s="3"/>
      <c r="G8038" s="3"/>
      <c r="H8038" s="3"/>
      <c r="I8038" s="3"/>
      <c r="J8038" s="3"/>
    </row>
    <row r="8039" spans="4:10" x14ac:dyDescent="0.25">
      <c r="D8039"/>
      <c r="E8039" s="4"/>
      <c r="F8039" s="3"/>
      <c r="G8039" s="3"/>
      <c r="H8039" s="3"/>
      <c r="I8039" s="3"/>
      <c r="J8039" s="3"/>
    </row>
    <row r="8040" spans="4:10" x14ac:dyDescent="0.25">
      <c r="D8040"/>
      <c r="E8040" s="4"/>
      <c r="F8040" s="3"/>
      <c r="G8040" s="3"/>
      <c r="H8040" s="3"/>
      <c r="I8040" s="3"/>
      <c r="J8040" s="3"/>
    </row>
    <row r="8041" spans="4:10" x14ac:dyDescent="0.25">
      <c r="D8041"/>
      <c r="E8041" s="4"/>
      <c r="F8041" s="3"/>
      <c r="G8041" s="3"/>
      <c r="H8041" s="3"/>
      <c r="I8041" s="3"/>
      <c r="J8041" s="3"/>
    </row>
    <row r="8042" spans="4:10" x14ac:dyDescent="0.25">
      <c r="D8042"/>
      <c r="E8042" s="4"/>
      <c r="F8042" s="3"/>
      <c r="G8042" s="3"/>
      <c r="H8042" s="3"/>
      <c r="I8042" s="3"/>
      <c r="J8042" s="3"/>
    </row>
    <row r="8043" spans="4:10" x14ac:dyDescent="0.25">
      <c r="D8043"/>
      <c r="E8043" s="4"/>
      <c r="F8043" s="3"/>
      <c r="G8043" s="3"/>
      <c r="H8043" s="3"/>
      <c r="I8043" s="3"/>
      <c r="J8043" s="3"/>
    </row>
    <row r="8044" spans="4:10" x14ac:dyDescent="0.25">
      <c r="D8044"/>
      <c r="E8044" s="4"/>
      <c r="F8044" s="3"/>
      <c r="G8044" s="3"/>
      <c r="H8044" s="3"/>
      <c r="I8044" s="3"/>
      <c r="J8044" s="3"/>
    </row>
    <row r="8045" spans="4:10" x14ac:dyDescent="0.25">
      <c r="D8045"/>
      <c r="E8045" s="4"/>
      <c r="F8045" s="3"/>
      <c r="G8045" s="3"/>
      <c r="H8045" s="3"/>
      <c r="I8045" s="3"/>
      <c r="J8045" s="3"/>
    </row>
    <row r="8046" spans="4:10" x14ac:dyDescent="0.25">
      <c r="D8046"/>
      <c r="E8046" s="4"/>
      <c r="F8046" s="3"/>
      <c r="G8046" s="3"/>
      <c r="H8046" s="3"/>
      <c r="I8046" s="3"/>
      <c r="J8046" s="3"/>
    </row>
    <row r="8047" spans="4:10" x14ac:dyDescent="0.25">
      <c r="D8047"/>
      <c r="E8047" s="4"/>
      <c r="F8047" s="3"/>
      <c r="G8047" s="3"/>
      <c r="H8047" s="3"/>
      <c r="I8047" s="3"/>
      <c r="J8047" s="3"/>
    </row>
    <row r="8048" spans="4:10" x14ac:dyDescent="0.25">
      <c r="D8048"/>
      <c r="E8048" s="4"/>
      <c r="F8048" s="3"/>
      <c r="G8048" s="3"/>
      <c r="H8048" s="3"/>
      <c r="I8048" s="3"/>
      <c r="J8048" s="3"/>
    </row>
    <row r="8049" spans="4:10" x14ac:dyDescent="0.25">
      <c r="D8049"/>
      <c r="E8049" s="4"/>
      <c r="F8049" s="3"/>
      <c r="G8049" s="3"/>
      <c r="H8049" s="3"/>
      <c r="I8049" s="3"/>
      <c r="J8049" s="3"/>
    </row>
    <row r="8050" spans="4:10" x14ac:dyDescent="0.25">
      <c r="D8050"/>
      <c r="E8050" s="4"/>
      <c r="F8050" s="3"/>
      <c r="G8050" s="3"/>
      <c r="H8050" s="3"/>
      <c r="I8050" s="3"/>
      <c r="J8050" s="3"/>
    </row>
    <row r="8051" spans="4:10" x14ac:dyDescent="0.25">
      <c r="D8051"/>
      <c r="E8051" s="4"/>
      <c r="F8051" s="3"/>
      <c r="G8051" s="3"/>
      <c r="H8051" s="3"/>
      <c r="I8051" s="3"/>
      <c r="J8051" s="3"/>
    </row>
    <row r="8052" spans="4:10" x14ac:dyDescent="0.25">
      <c r="D8052"/>
      <c r="E8052" s="4"/>
      <c r="F8052" s="3"/>
      <c r="G8052" s="3"/>
      <c r="H8052" s="3"/>
      <c r="I8052" s="3"/>
      <c r="J8052" s="3"/>
    </row>
    <row r="8053" spans="4:10" x14ac:dyDescent="0.25">
      <c r="D8053"/>
      <c r="E8053" s="4"/>
      <c r="F8053" s="3"/>
      <c r="G8053" s="3"/>
      <c r="H8053" s="3"/>
      <c r="I8053" s="3"/>
      <c r="J8053" s="3"/>
    </row>
    <row r="8054" spans="4:10" x14ac:dyDescent="0.25">
      <c r="D8054"/>
      <c r="E8054" s="4"/>
      <c r="F8054" s="3"/>
      <c r="G8054" s="3"/>
      <c r="H8054" s="3"/>
      <c r="I8054" s="3"/>
      <c r="J8054" s="3"/>
    </row>
    <row r="8055" spans="4:10" x14ac:dyDescent="0.25">
      <c r="D8055"/>
      <c r="E8055" s="4"/>
      <c r="F8055" s="3"/>
      <c r="G8055" s="3"/>
      <c r="H8055" s="3"/>
      <c r="I8055" s="3"/>
      <c r="J8055" s="3"/>
    </row>
    <row r="8056" spans="4:10" x14ac:dyDescent="0.25">
      <c r="D8056"/>
      <c r="E8056" s="4"/>
      <c r="F8056" s="3"/>
      <c r="G8056" s="3"/>
      <c r="H8056" s="3"/>
      <c r="I8056" s="3"/>
      <c r="J8056" s="3"/>
    </row>
    <row r="8057" spans="4:10" x14ac:dyDescent="0.25">
      <c r="D8057"/>
      <c r="E8057" s="4"/>
      <c r="F8057" s="3"/>
      <c r="G8057" s="3"/>
      <c r="H8057" s="3"/>
      <c r="I8057" s="3"/>
      <c r="J8057" s="3"/>
    </row>
    <row r="8058" spans="4:10" x14ac:dyDescent="0.25">
      <c r="D8058"/>
      <c r="E8058" s="4"/>
      <c r="F8058" s="3"/>
      <c r="G8058" s="3"/>
      <c r="H8058" s="3"/>
      <c r="I8058" s="3"/>
      <c r="J8058" s="3"/>
    </row>
    <row r="8059" spans="4:10" x14ac:dyDescent="0.25">
      <c r="D8059"/>
      <c r="E8059" s="4"/>
      <c r="F8059" s="3"/>
      <c r="G8059" s="3"/>
      <c r="H8059" s="3"/>
      <c r="I8059" s="3"/>
      <c r="J8059" s="3"/>
    </row>
    <row r="8060" spans="4:10" x14ac:dyDescent="0.25">
      <c r="D8060"/>
      <c r="E8060" s="4"/>
      <c r="F8060" s="3"/>
      <c r="G8060" s="3"/>
      <c r="H8060" s="3"/>
      <c r="I8060" s="3"/>
      <c r="J8060" s="3"/>
    </row>
    <row r="8061" spans="4:10" x14ac:dyDescent="0.25">
      <c r="D8061"/>
      <c r="E8061" s="4"/>
      <c r="F8061" s="3"/>
      <c r="G8061" s="3"/>
      <c r="H8061" s="3"/>
      <c r="I8061" s="3"/>
      <c r="J8061" s="3"/>
    </row>
    <row r="8062" spans="4:10" x14ac:dyDescent="0.25">
      <c r="D8062"/>
      <c r="E8062" s="4"/>
      <c r="F8062" s="3"/>
      <c r="G8062" s="3"/>
      <c r="H8062" s="3"/>
      <c r="I8062" s="3"/>
      <c r="J8062" s="3"/>
    </row>
    <row r="8063" spans="4:10" x14ac:dyDescent="0.25">
      <c r="D8063"/>
      <c r="E8063" s="4"/>
      <c r="F8063" s="3"/>
      <c r="G8063" s="3"/>
      <c r="H8063" s="3"/>
      <c r="I8063" s="3"/>
      <c r="J8063" s="3"/>
    </row>
    <row r="8064" spans="4:10" x14ac:dyDescent="0.25">
      <c r="D8064"/>
      <c r="E8064" s="4"/>
      <c r="F8064" s="3"/>
      <c r="G8064" s="3"/>
      <c r="H8064" s="3"/>
      <c r="I8064" s="3"/>
      <c r="J8064" s="3"/>
    </row>
    <row r="8065" spans="4:10" x14ac:dyDescent="0.25">
      <c r="D8065"/>
      <c r="E8065" s="4"/>
      <c r="F8065" s="3"/>
      <c r="G8065" s="3"/>
      <c r="H8065" s="3"/>
      <c r="I8065" s="3"/>
      <c r="J8065" s="3"/>
    </row>
    <row r="8066" spans="4:10" x14ac:dyDescent="0.25">
      <c r="D8066"/>
      <c r="E8066" s="4"/>
      <c r="F8066" s="3"/>
      <c r="G8066" s="3"/>
      <c r="H8066" s="3"/>
      <c r="I8066" s="3"/>
      <c r="J8066" s="3"/>
    </row>
    <row r="8067" spans="4:10" x14ac:dyDescent="0.25">
      <c r="D8067"/>
      <c r="E8067" s="4"/>
      <c r="F8067" s="3"/>
      <c r="G8067" s="3"/>
      <c r="H8067" s="3"/>
      <c r="I8067" s="3"/>
      <c r="J8067" s="3"/>
    </row>
    <row r="8068" spans="4:10" x14ac:dyDescent="0.25">
      <c r="D8068"/>
      <c r="E8068" s="4"/>
      <c r="F8068" s="3"/>
      <c r="G8068" s="3"/>
      <c r="H8068" s="3"/>
      <c r="I8068" s="3"/>
      <c r="J8068" s="3"/>
    </row>
    <row r="8069" spans="4:10" x14ac:dyDescent="0.25">
      <c r="D8069"/>
      <c r="E8069" s="4"/>
      <c r="F8069" s="3"/>
      <c r="G8069" s="3"/>
      <c r="H8069" s="3"/>
      <c r="I8069" s="3"/>
      <c r="J8069" s="3"/>
    </row>
    <row r="8070" spans="4:10" x14ac:dyDescent="0.25">
      <c r="D8070"/>
      <c r="E8070" s="4"/>
      <c r="F8070" s="3"/>
      <c r="G8070" s="3"/>
      <c r="H8070" s="3"/>
      <c r="I8070" s="3"/>
      <c r="J8070" s="3"/>
    </row>
    <row r="8071" spans="4:10" x14ac:dyDescent="0.25">
      <c r="D8071"/>
      <c r="E8071" s="4"/>
      <c r="F8071" s="3"/>
      <c r="G8071" s="3"/>
      <c r="H8071" s="3"/>
      <c r="I8071" s="3"/>
      <c r="J8071" s="3"/>
    </row>
    <row r="8072" spans="4:10" x14ac:dyDescent="0.25">
      <c r="D8072"/>
      <c r="E8072" s="4"/>
      <c r="F8072" s="3"/>
      <c r="G8072" s="3"/>
      <c r="H8072" s="3"/>
      <c r="I8072" s="3"/>
      <c r="J8072" s="3"/>
    </row>
    <row r="8073" spans="4:10" x14ac:dyDescent="0.25">
      <c r="D8073"/>
      <c r="E8073" s="4"/>
      <c r="F8073" s="3"/>
      <c r="G8073" s="3"/>
      <c r="H8073" s="3"/>
      <c r="I8073" s="3"/>
      <c r="J8073" s="3"/>
    </row>
    <row r="8074" spans="4:10" x14ac:dyDescent="0.25">
      <c r="D8074"/>
      <c r="E8074" s="4"/>
      <c r="F8074" s="3"/>
      <c r="G8074" s="3"/>
      <c r="H8074" s="3"/>
      <c r="I8074" s="3"/>
      <c r="J8074" s="3"/>
    </row>
    <row r="8075" spans="4:10" x14ac:dyDescent="0.25">
      <c r="D8075"/>
      <c r="E8075" s="4"/>
      <c r="F8075" s="3"/>
      <c r="G8075" s="3"/>
      <c r="H8075" s="3"/>
      <c r="I8075" s="3"/>
      <c r="J8075" s="3"/>
    </row>
    <row r="8076" spans="4:10" x14ac:dyDescent="0.25">
      <c r="D8076"/>
      <c r="E8076" s="4"/>
      <c r="F8076" s="3"/>
      <c r="G8076" s="3"/>
      <c r="H8076" s="3"/>
      <c r="I8076" s="3"/>
      <c r="J8076" s="3"/>
    </row>
    <row r="8077" spans="4:10" x14ac:dyDescent="0.25">
      <c r="D8077"/>
      <c r="E8077" s="4"/>
      <c r="F8077" s="3"/>
      <c r="G8077" s="3"/>
      <c r="H8077" s="3"/>
      <c r="I8077" s="3"/>
      <c r="J8077" s="3"/>
    </row>
    <row r="8078" spans="4:10" x14ac:dyDescent="0.25">
      <c r="D8078"/>
      <c r="E8078" s="4"/>
      <c r="F8078" s="3"/>
      <c r="G8078" s="3"/>
      <c r="H8078" s="3"/>
      <c r="I8078" s="3"/>
      <c r="J8078" s="3"/>
    </row>
    <row r="8079" spans="4:10" x14ac:dyDescent="0.25">
      <c r="D8079"/>
      <c r="E8079" s="4"/>
      <c r="F8079" s="3"/>
      <c r="G8079" s="3"/>
      <c r="H8079" s="3"/>
      <c r="I8079" s="3"/>
      <c r="J8079" s="3"/>
    </row>
    <row r="8080" spans="4:10" x14ac:dyDescent="0.25">
      <c r="D8080"/>
      <c r="E8080" s="4"/>
      <c r="F8080" s="3"/>
      <c r="G8080" s="3"/>
      <c r="H8080" s="3"/>
      <c r="I8080" s="3"/>
      <c r="J8080" s="3"/>
    </row>
    <row r="8081" spans="4:10" x14ac:dyDescent="0.25">
      <c r="D8081"/>
      <c r="E8081" s="4"/>
      <c r="F8081" s="3"/>
      <c r="G8081" s="3"/>
      <c r="H8081" s="3"/>
      <c r="I8081" s="3"/>
      <c r="J8081" s="3"/>
    </row>
    <row r="8082" spans="4:10" x14ac:dyDescent="0.25">
      <c r="D8082"/>
      <c r="E8082" s="4"/>
      <c r="F8082" s="3"/>
      <c r="G8082" s="3"/>
      <c r="H8082" s="3"/>
      <c r="I8082" s="3"/>
      <c r="J8082" s="3"/>
    </row>
    <row r="8083" spans="4:10" x14ac:dyDescent="0.25">
      <c r="D8083"/>
      <c r="E8083" s="4"/>
      <c r="F8083" s="3"/>
      <c r="G8083" s="3"/>
      <c r="H8083" s="3"/>
      <c r="I8083" s="3"/>
      <c r="J8083" s="3"/>
    </row>
    <row r="8084" spans="4:10" x14ac:dyDescent="0.25">
      <c r="D8084"/>
      <c r="E8084" s="4"/>
      <c r="F8084" s="3"/>
      <c r="G8084" s="3"/>
      <c r="H8084" s="3"/>
      <c r="I8084" s="3"/>
      <c r="J8084" s="3"/>
    </row>
    <row r="8085" spans="4:10" x14ac:dyDescent="0.25">
      <c r="D8085"/>
      <c r="E8085" s="4"/>
      <c r="F8085" s="3"/>
      <c r="G8085" s="3"/>
      <c r="H8085" s="3"/>
      <c r="I8085" s="3"/>
      <c r="J8085" s="3"/>
    </row>
    <row r="8086" spans="4:10" x14ac:dyDescent="0.25">
      <c r="D8086"/>
      <c r="E8086" s="4"/>
      <c r="F8086" s="3"/>
      <c r="G8086" s="3"/>
      <c r="H8086" s="3"/>
      <c r="I8086" s="3"/>
      <c r="J8086" s="3"/>
    </row>
    <row r="8087" spans="4:10" x14ac:dyDescent="0.25">
      <c r="D8087"/>
      <c r="E8087" s="4"/>
      <c r="F8087" s="3"/>
      <c r="G8087" s="3"/>
      <c r="H8087" s="3"/>
      <c r="I8087" s="3"/>
      <c r="J8087" s="3"/>
    </row>
    <row r="8088" spans="4:10" x14ac:dyDescent="0.25">
      <c r="D8088"/>
      <c r="E8088" s="4"/>
      <c r="F8088" s="3"/>
      <c r="G8088" s="3"/>
      <c r="H8088" s="3"/>
      <c r="I8088" s="3"/>
      <c r="J8088" s="3"/>
    </row>
    <row r="8089" spans="4:10" x14ac:dyDescent="0.25">
      <c r="D8089"/>
      <c r="E8089" s="4"/>
      <c r="F8089" s="3"/>
      <c r="G8089" s="3"/>
      <c r="H8089" s="3"/>
      <c r="I8089" s="3"/>
      <c r="J8089" s="3"/>
    </row>
    <row r="8090" spans="4:10" x14ac:dyDescent="0.25">
      <c r="D8090"/>
      <c r="E8090" s="4"/>
      <c r="F8090" s="3"/>
      <c r="G8090" s="3"/>
      <c r="H8090" s="3"/>
      <c r="I8090" s="3"/>
      <c r="J8090" s="3"/>
    </row>
    <row r="8091" spans="4:10" x14ac:dyDescent="0.25">
      <c r="D8091"/>
      <c r="E8091" s="4"/>
      <c r="F8091" s="3"/>
      <c r="G8091" s="3"/>
      <c r="H8091" s="3"/>
      <c r="I8091" s="3"/>
      <c r="J8091" s="3"/>
    </row>
    <row r="8092" spans="4:10" x14ac:dyDescent="0.25">
      <c r="D8092"/>
      <c r="E8092" s="4"/>
      <c r="F8092" s="3"/>
      <c r="G8092" s="3"/>
      <c r="H8092" s="3"/>
      <c r="I8092" s="3"/>
      <c r="J8092" s="3"/>
    </row>
    <row r="8093" spans="4:10" x14ac:dyDescent="0.25">
      <c r="D8093"/>
      <c r="E8093" s="4"/>
      <c r="F8093" s="3"/>
      <c r="G8093" s="3"/>
      <c r="H8093" s="3"/>
      <c r="I8093" s="3"/>
      <c r="J8093" s="3"/>
    </row>
    <row r="8094" spans="4:10" x14ac:dyDescent="0.25">
      <c r="D8094"/>
      <c r="E8094" s="4"/>
      <c r="F8094" s="3"/>
      <c r="G8094" s="3"/>
      <c r="H8094" s="3"/>
      <c r="I8094" s="3"/>
      <c r="J8094" s="3"/>
    </row>
    <row r="8095" spans="4:10" x14ac:dyDescent="0.25">
      <c r="D8095"/>
      <c r="E8095" s="4"/>
      <c r="F8095" s="3"/>
      <c r="G8095" s="3"/>
      <c r="H8095" s="3"/>
      <c r="I8095" s="3"/>
      <c r="J8095" s="3"/>
    </row>
    <row r="8096" spans="4:10" x14ac:dyDescent="0.25">
      <c r="D8096"/>
      <c r="E8096" s="4"/>
      <c r="F8096" s="3"/>
      <c r="G8096" s="3"/>
      <c r="H8096" s="3"/>
      <c r="I8096" s="3"/>
      <c r="J8096" s="3"/>
    </row>
    <row r="8097" spans="4:10" x14ac:dyDescent="0.25">
      <c r="D8097"/>
      <c r="E8097" s="4"/>
      <c r="F8097" s="3"/>
      <c r="G8097" s="3"/>
      <c r="H8097" s="3"/>
      <c r="I8097" s="3"/>
      <c r="J8097" s="3"/>
    </row>
    <row r="8098" spans="4:10" x14ac:dyDescent="0.25">
      <c r="D8098"/>
      <c r="E8098" s="4"/>
      <c r="F8098" s="3"/>
      <c r="G8098" s="3"/>
      <c r="H8098" s="3"/>
      <c r="I8098" s="3"/>
      <c r="J8098" s="3"/>
    </row>
    <row r="8099" spans="4:10" x14ac:dyDescent="0.25">
      <c r="D8099"/>
      <c r="E8099" s="4"/>
      <c r="F8099" s="3"/>
      <c r="G8099" s="3"/>
      <c r="H8099" s="3"/>
      <c r="I8099" s="3"/>
      <c r="J8099" s="3"/>
    </row>
    <row r="8100" spans="4:10" x14ac:dyDescent="0.25">
      <c r="D8100"/>
      <c r="E8100" s="4"/>
      <c r="F8100" s="3"/>
      <c r="G8100" s="3"/>
      <c r="H8100" s="3"/>
      <c r="I8100" s="3"/>
      <c r="J8100" s="3"/>
    </row>
    <row r="8101" spans="4:10" x14ac:dyDescent="0.25">
      <c r="D8101"/>
      <c r="E8101" s="4"/>
      <c r="F8101" s="3"/>
      <c r="G8101" s="3"/>
      <c r="H8101" s="3"/>
      <c r="I8101" s="3"/>
      <c r="J8101" s="3"/>
    </row>
    <row r="8102" spans="4:10" x14ac:dyDescent="0.25">
      <c r="D8102"/>
      <c r="E8102" s="4"/>
      <c r="F8102" s="3"/>
      <c r="G8102" s="3"/>
      <c r="H8102" s="3"/>
      <c r="I8102" s="3"/>
      <c r="J8102" s="3"/>
    </row>
    <row r="8103" spans="4:10" x14ac:dyDescent="0.25">
      <c r="D8103"/>
      <c r="E8103" s="4"/>
      <c r="F8103" s="3"/>
      <c r="G8103" s="3"/>
      <c r="H8103" s="3"/>
      <c r="I8103" s="3"/>
      <c r="J8103" s="3"/>
    </row>
    <row r="8104" spans="4:10" x14ac:dyDescent="0.25">
      <c r="D8104"/>
      <c r="E8104" s="4"/>
      <c r="F8104" s="3"/>
      <c r="G8104" s="3"/>
      <c r="H8104" s="3"/>
      <c r="I8104" s="3"/>
      <c r="J8104" s="3"/>
    </row>
    <row r="8105" spans="4:10" x14ac:dyDescent="0.25">
      <c r="D8105"/>
      <c r="E8105" s="4"/>
      <c r="F8105" s="3"/>
      <c r="G8105" s="3"/>
      <c r="H8105" s="3"/>
      <c r="I8105" s="3"/>
      <c r="J8105" s="3"/>
    </row>
    <row r="8106" spans="4:10" x14ac:dyDescent="0.25">
      <c r="D8106"/>
      <c r="E8106" s="4"/>
      <c r="F8106" s="3"/>
      <c r="G8106" s="3"/>
      <c r="H8106" s="3"/>
      <c r="I8106" s="3"/>
      <c r="J8106" s="3"/>
    </row>
    <row r="8107" spans="4:10" x14ac:dyDescent="0.25">
      <c r="D8107"/>
      <c r="E8107" s="4"/>
      <c r="F8107" s="3"/>
      <c r="G8107" s="3"/>
      <c r="H8107" s="3"/>
      <c r="I8107" s="3"/>
      <c r="J8107" s="3"/>
    </row>
    <row r="8108" spans="4:10" x14ac:dyDescent="0.25">
      <c r="D8108"/>
      <c r="E8108" s="4"/>
      <c r="F8108" s="3"/>
      <c r="G8108" s="3"/>
      <c r="H8108" s="3"/>
      <c r="I8108" s="3"/>
      <c r="J8108" s="3"/>
    </row>
    <row r="8109" spans="4:10" x14ac:dyDescent="0.25">
      <c r="D8109"/>
      <c r="E8109" s="4"/>
      <c r="F8109" s="3"/>
      <c r="G8109" s="3"/>
      <c r="H8109" s="3"/>
      <c r="I8109" s="3"/>
      <c r="J8109" s="3"/>
    </row>
    <row r="8110" spans="4:10" x14ac:dyDescent="0.25">
      <c r="D8110"/>
      <c r="E8110" s="4"/>
      <c r="F8110" s="3"/>
      <c r="G8110" s="3"/>
      <c r="H8110" s="3"/>
      <c r="I8110" s="3"/>
      <c r="J8110" s="3"/>
    </row>
    <row r="8111" spans="4:10" x14ac:dyDescent="0.25">
      <c r="D8111"/>
      <c r="E8111" s="4"/>
      <c r="F8111" s="3"/>
      <c r="G8111" s="3"/>
      <c r="H8111" s="3"/>
      <c r="I8111" s="3"/>
      <c r="J8111" s="3"/>
    </row>
    <row r="8112" spans="4:10" x14ac:dyDescent="0.25">
      <c r="D8112"/>
      <c r="E8112" s="4"/>
      <c r="F8112" s="3"/>
      <c r="G8112" s="3"/>
      <c r="H8112" s="3"/>
      <c r="I8112" s="3"/>
      <c r="J8112" s="3"/>
    </row>
    <row r="8113" spans="4:10" x14ac:dyDescent="0.25">
      <c r="D8113"/>
      <c r="E8113" s="4"/>
      <c r="F8113" s="3"/>
      <c r="G8113" s="3"/>
      <c r="H8113" s="3"/>
      <c r="I8113" s="3"/>
      <c r="J8113" s="3"/>
    </row>
    <row r="8114" spans="4:10" x14ac:dyDescent="0.25">
      <c r="D8114"/>
      <c r="E8114" s="4"/>
      <c r="F8114" s="3"/>
      <c r="G8114" s="3"/>
      <c r="H8114" s="3"/>
      <c r="I8114" s="3"/>
      <c r="J8114" s="3"/>
    </row>
    <row r="8115" spans="4:10" x14ac:dyDescent="0.25">
      <c r="D8115"/>
      <c r="E8115" s="4"/>
      <c r="F8115" s="3"/>
      <c r="G8115" s="3"/>
      <c r="H8115" s="3"/>
      <c r="I8115" s="3"/>
      <c r="J8115" s="3"/>
    </row>
    <row r="8116" spans="4:10" x14ac:dyDescent="0.25">
      <c r="D8116"/>
      <c r="E8116" s="4"/>
      <c r="F8116" s="3"/>
      <c r="G8116" s="3"/>
      <c r="H8116" s="3"/>
      <c r="I8116" s="3"/>
      <c r="J8116" s="3"/>
    </row>
    <row r="8117" spans="4:10" x14ac:dyDescent="0.25">
      <c r="D8117"/>
      <c r="E8117" s="4"/>
      <c r="F8117" s="3"/>
      <c r="G8117" s="3"/>
      <c r="H8117" s="3"/>
      <c r="I8117" s="3"/>
      <c r="J8117" s="3"/>
    </row>
    <row r="8118" spans="4:10" x14ac:dyDescent="0.25">
      <c r="D8118"/>
      <c r="E8118" s="4"/>
      <c r="F8118" s="3"/>
      <c r="G8118" s="3"/>
      <c r="H8118" s="3"/>
      <c r="I8118" s="3"/>
      <c r="J8118" s="3"/>
    </row>
    <row r="8119" spans="4:10" x14ac:dyDescent="0.25">
      <c r="D8119"/>
      <c r="E8119" s="4"/>
      <c r="F8119" s="3"/>
      <c r="G8119" s="3"/>
      <c r="H8119" s="3"/>
      <c r="I8119" s="3"/>
      <c r="J8119" s="3"/>
    </row>
    <row r="8120" spans="4:10" x14ac:dyDescent="0.25">
      <c r="D8120"/>
      <c r="E8120" s="4"/>
      <c r="F8120" s="3"/>
      <c r="G8120" s="3"/>
      <c r="H8120" s="3"/>
      <c r="I8120" s="3"/>
      <c r="J8120" s="3"/>
    </row>
    <row r="8121" spans="4:10" x14ac:dyDescent="0.25">
      <c r="D8121"/>
      <c r="E8121" s="4"/>
      <c r="F8121" s="3"/>
      <c r="G8121" s="3"/>
      <c r="H8121" s="3"/>
      <c r="I8121" s="3"/>
      <c r="J8121" s="3"/>
    </row>
    <row r="8122" spans="4:10" x14ac:dyDescent="0.25">
      <c r="D8122"/>
      <c r="E8122" s="4"/>
      <c r="F8122" s="3"/>
      <c r="G8122" s="3"/>
      <c r="H8122" s="3"/>
      <c r="I8122" s="3"/>
      <c r="J8122" s="3"/>
    </row>
    <row r="8123" spans="4:10" x14ac:dyDescent="0.25">
      <c r="D8123"/>
      <c r="E8123" s="4"/>
      <c r="F8123" s="3"/>
      <c r="G8123" s="3"/>
      <c r="H8123" s="3"/>
      <c r="I8123" s="3"/>
      <c r="J8123" s="3"/>
    </row>
    <row r="8124" spans="4:10" x14ac:dyDescent="0.25">
      <c r="D8124"/>
      <c r="E8124" s="4"/>
      <c r="F8124" s="3"/>
      <c r="G8124" s="3"/>
      <c r="H8124" s="3"/>
      <c r="I8124" s="3"/>
      <c r="J8124" s="3"/>
    </row>
    <row r="8125" spans="4:10" x14ac:dyDescent="0.25">
      <c r="D8125"/>
      <c r="E8125" s="4"/>
      <c r="F8125" s="3"/>
      <c r="G8125" s="3"/>
      <c r="H8125" s="3"/>
      <c r="I8125" s="3"/>
      <c r="J8125" s="3"/>
    </row>
    <row r="8126" spans="4:10" x14ac:dyDescent="0.25">
      <c r="D8126"/>
      <c r="E8126" s="4"/>
      <c r="F8126" s="3"/>
      <c r="G8126" s="3"/>
      <c r="H8126" s="3"/>
      <c r="I8126" s="3"/>
      <c r="J8126" s="3"/>
    </row>
    <row r="8127" spans="4:10" x14ac:dyDescent="0.25">
      <c r="D8127"/>
      <c r="E8127" s="4"/>
      <c r="F8127" s="3"/>
      <c r="G8127" s="3"/>
      <c r="H8127" s="3"/>
      <c r="I8127" s="3"/>
      <c r="J8127" s="3"/>
    </row>
    <row r="8128" spans="4:10" x14ac:dyDescent="0.25">
      <c r="D8128"/>
      <c r="E8128" s="4"/>
      <c r="F8128" s="3"/>
      <c r="G8128" s="3"/>
      <c r="H8128" s="3"/>
      <c r="I8128" s="3"/>
      <c r="J8128" s="3"/>
    </row>
    <row r="8129" spans="4:10" x14ac:dyDescent="0.25">
      <c r="D8129"/>
      <c r="E8129" s="4"/>
      <c r="F8129" s="3"/>
      <c r="G8129" s="3"/>
      <c r="H8129" s="3"/>
      <c r="I8129" s="3"/>
      <c r="J8129" s="3"/>
    </row>
    <row r="8130" spans="4:10" x14ac:dyDescent="0.25">
      <c r="D8130"/>
      <c r="E8130" s="4"/>
      <c r="F8130" s="3"/>
      <c r="G8130" s="3"/>
      <c r="H8130" s="3"/>
      <c r="I8130" s="3"/>
      <c r="J8130" s="3"/>
    </row>
    <row r="8131" spans="4:10" x14ac:dyDescent="0.25">
      <c r="D8131"/>
      <c r="E8131" s="4"/>
      <c r="F8131" s="3"/>
      <c r="G8131" s="3"/>
      <c r="H8131" s="3"/>
      <c r="I8131" s="3"/>
      <c r="J8131" s="3"/>
    </row>
    <row r="8132" spans="4:10" x14ac:dyDescent="0.25">
      <c r="D8132"/>
      <c r="E8132" s="4"/>
      <c r="F8132" s="3"/>
      <c r="G8132" s="3"/>
      <c r="H8132" s="3"/>
      <c r="I8132" s="3"/>
      <c r="J8132" s="3"/>
    </row>
    <row r="8133" spans="4:10" x14ac:dyDescent="0.25">
      <c r="D8133"/>
      <c r="E8133" s="4"/>
      <c r="F8133" s="3"/>
      <c r="G8133" s="3"/>
      <c r="H8133" s="3"/>
      <c r="I8133" s="3"/>
      <c r="J8133" s="3"/>
    </row>
    <row r="8134" spans="4:10" x14ac:dyDescent="0.25">
      <c r="D8134"/>
      <c r="E8134" s="4"/>
      <c r="F8134" s="3"/>
      <c r="G8134" s="3"/>
      <c r="H8134" s="3"/>
      <c r="I8134" s="3"/>
      <c r="J8134" s="3"/>
    </row>
    <row r="8135" spans="4:10" x14ac:dyDescent="0.25">
      <c r="D8135"/>
      <c r="E8135" s="4"/>
      <c r="F8135" s="3"/>
      <c r="G8135" s="3"/>
      <c r="H8135" s="3"/>
      <c r="I8135" s="3"/>
      <c r="J8135" s="3"/>
    </row>
    <row r="8136" spans="4:10" x14ac:dyDescent="0.25">
      <c r="D8136"/>
      <c r="E8136" s="4"/>
      <c r="F8136" s="3"/>
      <c r="G8136" s="3"/>
      <c r="H8136" s="3"/>
      <c r="I8136" s="3"/>
      <c r="J8136" s="3"/>
    </row>
    <row r="8137" spans="4:10" x14ac:dyDescent="0.25">
      <c r="D8137"/>
      <c r="E8137" s="4"/>
      <c r="F8137" s="3"/>
      <c r="G8137" s="3"/>
      <c r="H8137" s="3"/>
      <c r="I8137" s="3"/>
      <c r="J8137" s="3"/>
    </row>
    <row r="8138" spans="4:10" x14ac:dyDescent="0.25">
      <c r="D8138"/>
      <c r="E8138" s="4"/>
      <c r="F8138" s="3"/>
      <c r="G8138" s="3"/>
      <c r="H8138" s="3"/>
      <c r="I8138" s="3"/>
      <c r="J8138" s="3"/>
    </row>
    <row r="8139" spans="4:10" x14ac:dyDescent="0.25">
      <c r="D8139"/>
      <c r="E8139" s="4"/>
      <c r="F8139" s="3"/>
      <c r="G8139" s="3"/>
      <c r="H8139" s="3"/>
      <c r="I8139" s="3"/>
      <c r="J8139" s="3"/>
    </row>
    <row r="8140" spans="4:10" x14ac:dyDescent="0.25">
      <c r="D8140"/>
      <c r="E8140" s="4"/>
      <c r="F8140" s="3"/>
      <c r="G8140" s="3"/>
      <c r="H8140" s="3"/>
      <c r="I8140" s="3"/>
      <c r="J8140" s="3"/>
    </row>
    <row r="8141" spans="4:10" x14ac:dyDescent="0.25">
      <c r="D8141"/>
      <c r="E8141" s="4"/>
      <c r="F8141" s="3"/>
      <c r="G8141" s="3"/>
      <c r="H8141" s="3"/>
      <c r="I8141" s="3"/>
      <c r="J8141" s="3"/>
    </row>
    <row r="8142" spans="4:10" x14ac:dyDescent="0.25">
      <c r="D8142"/>
      <c r="E8142" s="4"/>
      <c r="F8142" s="3"/>
      <c r="G8142" s="3"/>
      <c r="H8142" s="3"/>
      <c r="I8142" s="3"/>
      <c r="J8142" s="3"/>
    </row>
    <row r="8143" spans="4:10" x14ac:dyDescent="0.25">
      <c r="D8143"/>
      <c r="E8143" s="4"/>
      <c r="F8143" s="3"/>
      <c r="G8143" s="3"/>
      <c r="H8143" s="3"/>
      <c r="I8143" s="3"/>
      <c r="J8143" s="3"/>
    </row>
    <row r="8144" spans="4:10" x14ac:dyDescent="0.25">
      <c r="D8144"/>
      <c r="E8144" s="4"/>
      <c r="F8144" s="3"/>
      <c r="G8144" s="3"/>
      <c r="H8144" s="3"/>
      <c r="I8144" s="3"/>
      <c r="J8144" s="3"/>
    </row>
    <row r="8145" spans="4:10" x14ac:dyDescent="0.25">
      <c r="D8145"/>
      <c r="E8145" s="4"/>
      <c r="F8145" s="3"/>
      <c r="G8145" s="3"/>
      <c r="H8145" s="3"/>
      <c r="I8145" s="3"/>
      <c r="J8145" s="3"/>
    </row>
    <row r="8146" spans="4:10" x14ac:dyDescent="0.25">
      <c r="D8146"/>
      <c r="E8146" s="4"/>
      <c r="F8146" s="3"/>
      <c r="G8146" s="3"/>
      <c r="H8146" s="3"/>
      <c r="I8146" s="3"/>
      <c r="J8146" s="3"/>
    </row>
    <row r="8147" spans="4:10" x14ac:dyDescent="0.25">
      <c r="D8147"/>
      <c r="E8147" s="4"/>
      <c r="F8147" s="3"/>
      <c r="G8147" s="3"/>
      <c r="H8147" s="3"/>
      <c r="I8147" s="3"/>
      <c r="J8147" s="3"/>
    </row>
    <row r="8148" spans="4:10" x14ac:dyDescent="0.25">
      <c r="D8148"/>
      <c r="E8148" s="4"/>
      <c r="F8148" s="3"/>
      <c r="G8148" s="3"/>
      <c r="H8148" s="3"/>
      <c r="I8148" s="3"/>
      <c r="J8148" s="3"/>
    </row>
    <row r="8149" spans="4:10" x14ac:dyDescent="0.25">
      <c r="D8149"/>
      <c r="E8149" s="4"/>
      <c r="F8149" s="3"/>
      <c r="G8149" s="3"/>
      <c r="H8149" s="3"/>
      <c r="I8149" s="3"/>
      <c r="J8149" s="3"/>
    </row>
    <row r="8150" spans="4:10" x14ac:dyDescent="0.25">
      <c r="D8150"/>
      <c r="E8150" s="4"/>
      <c r="F8150" s="3"/>
      <c r="G8150" s="3"/>
      <c r="H8150" s="3"/>
      <c r="I8150" s="3"/>
      <c r="J8150" s="3"/>
    </row>
    <row r="8151" spans="4:10" x14ac:dyDescent="0.25">
      <c r="D8151"/>
      <c r="E8151" s="4"/>
      <c r="F8151" s="3"/>
      <c r="G8151" s="3"/>
      <c r="H8151" s="3"/>
      <c r="I8151" s="3"/>
      <c r="J8151" s="3"/>
    </row>
    <row r="8152" spans="4:10" x14ac:dyDescent="0.25">
      <c r="D8152"/>
      <c r="E8152" s="4"/>
      <c r="F8152" s="3"/>
      <c r="G8152" s="3"/>
      <c r="H8152" s="3"/>
      <c r="I8152" s="3"/>
      <c r="J8152" s="3"/>
    </row>
    <row r="8153" spans="4:10" x14ac:dyDescent="0.25">
      <c r="D8153"/>
      <c r="E8153" s="4"/>
      <c r="F8153" s="3"/>
      <c r="G8153" s="3"/>
      <c r="H8153" s="3"/>
      <c r="I8153" s="3"/>
      <c r="J8153" s="3"/>
    </row>
    <row r="8154" spans="4:10" x14ac:dyDescent="0.25">
      <c r="D8154"/>
      <c r="E8154" s="4"/>
      <c r="F8154" s="3"/>
      <c r="G8154" s="3"/>
      <c r="H8154" s="3"/>
      <c r="I8154" s="3"/>
      <c r="J8154" s="3"/>
    </row>
    <row r="8155" spans="4:10" x14ac:dyDescent="0.25">
      <c r="D8155"/>
      <c r="E8155" s="4"/>
      <c r="F8155" s="3"/>
      <c r="G8155" s="3"/>
      <c r="H8155" s="3"/>
      <c r="I8155" s="3"/>
      <c r="J8155" s="3"/>
    </row>
    <row r="8156" spans="4:10" x14ac:dyDescent="0.25">
      <c r="D8156"/>
      <c r="E8156" s="4"/>
      <c r="F8156" s="3"/>
      <c r="G8156" s="3"/>
      <c r="H8156" s="3"/>
      <c r="I8156" s="3"/>
      <c r="J8156" s="3"/>
    </row>
    <row r="8157" spans="4:10" x14ac:dyDescent="0.25">
      <c r="D8157"/>
      <c r="E8157" s="4"/>
      <c r="F8157" s="3"/>
      <c r="G8157" s="3"/>
      <c r="H8157" s="3"/>
      <c r="I8157" s="3"/>
      <c r="J8157" s="3"/>
    </row>
    <row r="8158" spans="4:10" x14ac:dyDescent="0.25">
      <c r="D8158"/>
      <c r="E8158" s="4"/>
      <c r="F8158" s="3"/>
      <c r="G8158" s="3"/>
      <c r="H8158" s="3"/>
      <c r="I8158" s="3"/>
      <c r="J8158" s="3"/>
    </row>
    <row r="8159" spans="4:10" x14ac:dyDescent="0.25">
      <c r="D8159"/>
      <c r="E8159" s="4"/>
      <c r="F8159" s="3"/>
      <c r="G8159" s="3"/>
      <c r="H8159" s="3"/>
      <c r="I8159" s="3"/>
      <c r="J8159" s="3"/>
    </row>
    <row r="8160" spans="4:10" x14ac:dyDescent="0.25">
      <c r="D8160"/>
      <c r="E8160" s="4"/>
      <c r="F8160" s="3"/>
      <c r="G8160" s="3"/>
      <c r="H8160" s="3"/>
      <c r="I8160" s="3"/>
      <c r="J8160" s="3"/>
    </row>
    <row r="8161" spans="4:10" x14ac:dyDescent="0.25">
      <c r="D8161"/>
      <c r="E8161" s="4"/>
      <c r="F8161" s="3"/>
      <c r="G8161" s="3"/>
      <c r="H8161" s="3"/>
      <c r="I8161" s="3"/>
      <c r="J8161" s="3"/>
    </row>
    <row r="8162" spans="4:10" x14ac:dyDescent="0.25">
      <c r="D8162"/>
      <c r="E8162" s="4"/>
      <c r="F8162" s="3"/>
      <c r="G8162" s="3"/>
      <c r="H8162" s="3"/>
      <c r="I8162" s="3"/>
      <c r="J8162" s="3"/>
    </row>
    <row r="8163" spans="4:10" x14ac:dyDescent="0.25">
      <c r="D8163"/>
      <c r="E8163" s="4"/>
      <c r="F8163" s="3"/>
      <c r="G8163" s="3"/>
      <c r="H8163" s="3"/>
      <c r="I8163" s="3"/>
      <c r="J8163" s="3"/>
    </row>
    <row r="8164" spans="4:10" x14ac:dyDescent="0.25">
      <c r="D8164"/>
      <c r="E8164" s="4"/>
      <c r="F8164" s="3"/>
      <c r="G8164" s="3"/>
      <c r="H8164" s="3"/>
      <c r="I8164" s="3"/>
      <c r="J8164" s="3"/>
    </row>
    <row r="8165" spans="4:10" x14ac:dyDescent="0.25">
      <c r="D8165"/>
      <c r="E8165" s="4"/>
      <c r="F8165" s="3"/>
      <c r="G8165" s="3"/>
      <c r="H8165" s="3"/>
      <c r="I8165" s="3"/>
      <c r="J8165" s="3"/>
    </row>
    <row r="8166" spans="4:10" x14ac:dyDescent="0.25">
      <c r="D8166"/>
      <c r="E8166" s="4"/>
      <c r="F8166" s="3"/>
      <c r="G8166" s="3"/>
      <c r="H8166" s="3"/>
      <c r="I8166" s="3"/>
      <c r="J8166" s="3"/>
    </row>
    <row r="8167" spans="4:10" x14ac:dyDescent="0.25">
      <c r="D8167"/>
      <c r="E8167" s="4"/>
      <c r="F8167" s="3"/>
      <c r="G8167" s="3"/>
      <c r="H8167" s="3"/>
      <c r="I8167" s="3"/>
      <c r="J8167" s="3"/>
    </row>
    <row r="8168" spans="4:10" x14ac:dyDescent="0.25">
      <c r="D8168"/>
      <c r="E8168" s="4"/>
      <c r="F8168" s="3"/>
      <c r="G8168" s="3"/>
      <c r="H8168" s="3"/>
      <c r="I8168" s="3"/>
      <c r="J8168" s="3"/>
    </row>
    <row r="8169" spans="4:10" x14ac:dyDescent="0.25">
      <c r="D8169"/>
      <c r="E8169" s="4"/>
      <c r="F8169" s="3"/>
      <c r="G8169" s="3"/>
      <c r="H8169" s="3"/>
      <c r="I8169" s="3"/>
      <c r="J8169" s="3"/>
    </row>
    <row r="8170" spans="4:10" x14ac:dyDescent="0.25">
      <c r="D8170"/>
      <c r="E8170" s="4"/>
      <c r="F8170" s="3"/>
      <c r="G8170" s="3"/>
      <c r="H8170" s="3"/>
      <c r="I8170" s="3"/>
      <c r="J8170" s="3"/>
    </row>
    <row r="8171" spans="4:10" x14ac:dyDescent="0.25">
      <c r="D8171"/>
      <c r="E8171" s="4"/>
      <c r="F8171" s="3"/>
      <c r="G8171" s="3"/>
      <c r="H8171" s="3"/>
      <c r="I8171" s="3"/>
      <c r="J8171" s="3"/>
    </row>
    <row r="8172" spans="4:10" x14ac:dyDescent="0.25">
      <c r="D8172"/>
      <c r="E8172" s="4"/>
      <c r="F8172" s="3"/>
      <c r="G8172" s="3"/>
      <c r="H8172" s="3"/>
      <c r="I8172" s="3"/>
      <c r="J8172" s="3"/>
    </row>
    <row r="8173" spans="4:10" x14ac:dyDescent="0.25">
      <c r="D8173"/>
      <c r="E8173" s="4"/>
    </row>
    <row r="8174" spans="4:10" x14ac:dyDescent="0.25">
      <c r="D8174"/>
      <c r="E8174" s="4"/>
    </row>
    <row r="8175" spans="4:10" x14ac:dyDescent="0.25">
      <c r="D8175"/>
      <c r="E8175" s="4"/>
    </row>
    <row r="8176" spans="4:10" x14ac:dyDescent="0.25">
      <c r="D8176"/>
      <c r="E8176" s="4"/>
    </row>
    <row r="8177" spans="4:10" x14ac:dyDescent="0.25">
      <c r="D8177"/>
      <c r="E8177" s="4"/>
    </row>
    <row r="8178" spans="4:10" x14ac:dyDescent="0.25">
      <c r="D8178"/>
      <c r="E8178" s="4"/>
      <c r="F8178" s="3"/>
      <c r="G8178" s="3"/>
      <c r="H8178" s="3"/>
      <c r="I8178" s="3"/>
      <c r="J8178" s="3"/>
    </row>
    <row r="8179" spans="4:10" x14ac:dyDescent="0.25">
      <c r="D8179"/>
      <c r="E8179" s="4"/>
      <c r="F8179" s="3"/>
      <c r="G8179" s="3"/>
      <c r="H8179" s="3"/>
      <c r="I8179" s="3"/>
      <c r="J8179" s="3"/>
    </row>
    <row r="8180" spans="4:10" x14ac:dyDescent="0.25">
      <c r="D8180"/>
      <c r="E8180" s="4"/>
      <c r="F8180" s="3"/>
      <c r="G8180" s="3"/>
      <c r="H8180" s="3"/>
      <c r="I8180" s="3"/>
      <c r="J8180" s="3"/>
    </row>
    <row r="8181" spans="4:10" x14ac:dyDescent="0.25">
      <c r="D8181"/>
      <c r="E8181" s="4"/>
      <c r="F8181" s="3"/>
      <c r="G8181" s="3"/>
      <c r="H8181" s="3"/>
      <c r="I8181" s="3"/>
      <c r="J8181" s="3"/>
    </row>
    <row r="8182" spans="4:10" x14ac:dyDescent="0.25">
      <c r="D8182"/>
      <c r="E8182" s="4"/>
      <c r="F8182" s="3"/>
      <c r="G8182" s="3"/>
      <c r="H8182" s="3"/>
      <c r="I8182" s="3"/>
      <c r="J8182" s="3"/>
    </row>
    <row r="8183" spans="4:10" x14ac:dyDescent="0.25">
      <c r="D8183"/>
      <c r="E8183" s="4"/>
      <c r="F8183" s="3"/>
      <c r="G8183" s="3"/>
      <c r="H8183" s="3"/>
      <c r="I8183" s="3"/>
      <c r="J8183" s="3"/>
    </row>
    <row r="8184" spans="4:10" x14ac:dyDescent="0.25">
      <c r="D8184"/>
      <c r="E8184" s="4"/>
      <c r="F8184" s="3"/>
      <c r="G8184" s="3"/>
      <c r="H8184" s="3"/>
      <c r="I8184" s="3"/>
      <c r="J8184" s="3"/>
    </row>
    <row r="8185" spans="4:10" x14ac:dyDescent="0.25">
      <c r="D8185"/>
      <c r="E8185" s="4"/>
      <c r="F8185" s="3"/>
      <c r="G8185" s="3"/>
      <c r="H8185" s="3"/>
      <c r="I8185" s="3"/>
      <c r="J8185" s="3"/>
    </row>
    <row r="8186" spans="4:10" x14ac:dyDescent="0.25">
      <c r="D8186"/>
      <c r="E8186" s="4"/>
      <c r="F8186" s="3"/>
      <c r="G8186" s="3"/>
      <c r="H8186" s="3"/>
      <c r="I8186" s="3"/>
      <c r="J8186" s="3"/>
    </row>
    <row r="8187" spans="4:10" x14ac:dyDescent="0.25">
      <c r="D8187"/>
      <c r="E8187" s="4"/>
      <c r="F8187" s="3"/>
      <c r="G8187" s="3"/>
      <c r="H8187" s="3"/>
      <c r="I8187" s="3"/>
      <c r="J8187" s="3"/>
    </row>
    <row r="8188" spans="4:10" x14ac:dyDescent="0.25">
      <c r="D8188"/>
      <c r="E8188" s="4"/>
      <c r="F8188" s="3"/>
      <c r="G8188" s="3"/>
      <c r="H8188" s="3"/>
      <c r="I8188" s="3"/>
      <c r="J8188" s="3"/>
    </row>
    <row r="8189" spans="4:10" x14ac:dyDescent="0.25">
      <c r="D8189"/>
      <c r="E8189" s="4"/>
      <c r="F8189" s="3"/>
      <c r="G8189" s="3"/>
      <c r="H8189" s="3"/>
      <c r="I8189" s="3"/>
      <c r="J8189" s="3"/>
    </row>
    <row r="8190" spans="4:10" x14ac:dyDescent="0.25">
      <c r="D8190"/>
      <c r="E8190" s="4"/>
      <c r="F8190" s="3"/>
      <c r="G8190" s="3"/>
      <c r="H8190" s="3"/>
      <c r="I8190" s="3"/>
      <c r="J8190" s="3"/>
    </row>
    <row r="8191" spans="4:10" x14ac:dyDescent="0.25">
      <c r="D8191"/>
      <c r="E8191" s="4"/>
      <c r="F8191" s="3"/>
      <c r="G8191" s="3"/>
      <c r="H8191" s="3"/>
      <c r="I8191" s="3"/>
      <c r="J8191" s="3"/>
    </row>
    <row r="8192" spans="4:10" x14ac:dyDescent="0.25">
      <c r="D8192"/>
      <c r="E8192" s="4"/>
      <c r="F8192" s="3"/>
      <c r="G8192" s="3"/>
      <c r="H8192" s="3"/>
      <c r="I8192" s="3"/>
      <c r="J8192" s="3"/>
    </row>
    <row r="8193" spans="4:10" x14ac:dyDescent="0.25">
      <c r="D8193"/>
      <c r="E8193" s="4"/>
      <c r="F8193" s="3"/>
      <c r="G8193" s="3"/>
      <c r="H8193" s="3"/>
      <c r="I8193" s="3"/>
      <c r="J8193" s="3"/>
    </row>
    <row r="8194" spans="4:10" x14ac:dyDescent="0.25">
      <c r="D8194"/>
      <c r="E8194" s="4"/>
      <c r="F8194" s="3"/>
      <c r="G8194" s="3"/>
      <c r="H8194" s="3"/>
      <c r="I8194" s="3"/>
      <c r="J8194" s="3"/>
    </row>
    <row r="8195" spans="4:10" x14ac:dyDescent="0.25">
      <c r="D8195"/>
      <c r="E8195" s="4"/>
      <c r="F8195" s="3"/>
      <c r="G8195" s="3"/>
      <c r="H8195" s="3"/>
      <c r="I8195" s="3"/>
      <c r="J8195" s="3"/>
    </row>
    <row r="8196" spans="4:10" x14ac:dyDescent="0.25">
      <c r="D8196"/>
      <c r="E8196" s="4"/>
      <c r="F8196" s="3"/>
      <c r="G8196" s="3"/>
      <c r="H8196" s="3"/>
      <c r="I8196" s="3"/>
      <c r="J8196" s="3"/>
    </row>
    <row r="8197" spans="4:10" x14ac:dyDescent="0.25">
      <c r="D8197"/>
      <c r="E8197" s="4"/>
      <c r="F8197" s="3"/>
      <c r="G8197" s="3"/>
      <c r="H8197" s="3"/>
      <c r="I8197" s="3"/>
      <c r="J8197" s="3"/>
    </row>
    <row r="8198" spans="4:10" x14ac:dyDescent="0.25">
      <c r="D8198"/>
      <c r="E8198" s="4"/>
      <c r="F8198" s="3"/>
      <c r="G8198" s="3"/>
      <c r="H8198" s="3"/>
      <c r="I8198" s="3"/>
      <c r="J8198" s="3"/>
    </row>
    <row r="8199" spans="4:10" x14ac:dyDescent="0.25">
      <c r="D8199"/>
      <c r="E8199" s="4"/>
      <c r="F8199" s="3"/>
      <c r="G8199" s="3"/>
      <c r="H8199" s="3"/>
      <c r="I8199" s="3"/>
      <c r="J8199" s="3"/>
    </row>
    <row r="8200" spans="4:10" x14ac:dyDescent="0.25">
      <c r="D8200"/>
      <c r="E8200" s="4"/>
      <c r="F8200" s="3"/>
      <c r="G8200" s="3"/>
      <c r="H8200" s="3"/>
      <c r="I8200" s="3"/>
      <c r="J8200" s="3"/>
    </row>
    <row r="8201" spans="4:10" x14ac:dyDescent="0.25">
      <c r="D8201"/>
      <c r="E8201" s="4"/>
      <c r="F8201" s="3"/>
      <c r="G8201" s="3"/>
      <c r="H8201" s="3"/>
      <c r="I8201" s="3"/>
      <c r="J8201" s="3"/>
    </row>
    <row r="8202" spans="4:10" x14ac:dyDescent="0.25">
      <c r="D8202"/>
      <c r="E8202" s="4"/>
      <c r="F8202" s="3"/>
      <c r="G8202" s="3"/>
      <c r="H8202" s="3"/>
      <c r="I8202" s="3"/>
      <c r="J8202" s="3"/>
    </row>
    <row r="8203" spans="4:10" x14ac:dyDescent="0.25">
      <c r="D8203"/>
      <c r="E8203" s="4"/>
      <c r="F8203" s="3"/>
      <c r="G8203" s="3"/>
      <c r="H8203" s="3"/>
      <c r="I8203" s="3"/>
      <c r="J8203" s="3"/>
    </row>
    <row r="8204" spans="4:10" x14ac:dyDescent="0.25">
      <c r="D8204"/>
      <c r="E8204" s="4"/>
      <c r="F8204" s="3"/>
      <c r="G8204" s="3"/>
      <c r="H8204" s="3"/>
      <c r="I8204" s="3"/>
      <c r="J8204" s="3"/>
    </row>
    <row r="8205" spans="4:10" x14ac:dyDescent="0.25">
      <c r="D8205"/>
      <c r="E8205" s="4"/>
      <c r="F8205" s="3"/>
      <c r="G8205" s="3"/>
      <c r="H8205" s="3"/>
      <c r="I8205" s="3"/>
      <c r="J8205" s="3"/>
    </row>
    <row r="8206" spans="4:10" x14ac:dyDescent="0.25">
      <c r="D8206"/>
      <c r="E8206" s="4"/>
      <c r="F8206" s="3"/>
      <c r="G8206" s="3"/>
      <c r="H8206" s="3"/>
      <c r="I8206" s="3"/>
      <c r="J8206" s="3"/>
    </row>
    <row r="8207" spans="4:10" x14ac:dyDescent="0.25">
      <c r="D8207"/>
      <c r="E8207" s="4"/>
      <c r="F8207" s="3"/>
      <c r="G8207" s="3"/>
      <c r="H8207" s="3"/>
      <c r="I8207" s="3"/>
      <c r="J8207" s="3"/>
    </row>
    <row r="8208" spans="4:10" x14ac:dyDescent="0.25">
      <c r="D8208"/>
      <c r="E8208" s="4"/>
      <c r="F8208" s="3"/>
      <c r="G8208" s="3"/>
      <c r="H8208" s="3"/>
      <c r="I8208" s="3"/>
      <c r="J8208" s="3"/>
    </row>
    <row r="8209" spans="4:10" x14ac:dyDescent="0.25">
      <c r="D8209"/>
      <c r="E8209" s="4"/>
      <c r="F8209" s="3"/>
      <c r="G8209" s="3"/>
      <c r="H8209" s="3"/>
      <c r="I8209" s="3"/>
      <c r="J8209" s="3"/>
    </row>
    <row r="8210" spans="4:10" x14ac:dyDescent="0.25">
      <c r="D8210"/>
      <c r="E8210" s="4"/>
      <c r="F8210" s="3"/>
      <c r="G8210" s="3"/>
      <c r="H8210" s="3"/>
      <c r="I8210" s="3"/>
      <c r="J8210" s="3"/>
    </row>
    <row r="8211" spans="4:10" x14ac:dyDescent="0.25">
      <c r="D8211"/>
      <c r="E8211" s="4"/>
      <c r="F8211" s="3"/>
      <c r="G8211" s="3"/>
      <c r="H8211" s="3"/>
      <c r="I8211" s="3"/>
      <c r="J8211" s="3"/>
    </row>
    <row r="8212" spans="4:10" x14ac:dyDescent="0.25">
      <c r="D8212"/>
      <c r="E8212" s="4"/>
      <c r="F8212" s="3"/>
      <c r="G8212" s="3"/>
      <c r="H8212" s="3"/>
      <c r="I8212" s="3"/>
      <c r="J8212" s="3"/>
    </row>
    <row r="8213" spans="4:10" x14ac:dyDescent="0.25">
      <c r="D8213"/>
      <c r="E8213" s="4"/>
      <c r="F8213" s="3"/>
      <c r="G8213" s="3"/>
      <c r="H8213" s="3"/>
      <c r="I8213" s="3"/>
      <c r="J8213" s="3"/>
    </row>
    <row r="8214" spans="4:10" x14ac:dyDescent="0.25">
      <c r="D8214"/>
      <c r="E8214" s="4"/>
      <c r="F8214" s="3"/>
      <c r="G8214" s="3"/>
      <c r="H8214" s="3"/>
      <c r="I8214" s="3"/>
      <c r="J8214" s="3"/>
    </row>
    <row r="8215" spans="4:10" x14ac:dyDescent="0.25">
      <c r="D8215"/>
      <c r="E8215" s="4"/>
      <c r="F8215" s="3"/>
      <c r="G8215" s="3"/>
      <c r="H8215" s="3"/>
      <c r="I8215" s="3"/>
      <c r="J8215" s="3"/>
    </row>
    <row r="8216" spans="4:10" x14ac:dyDescent="0.25">
      <c r="D8216"/>
      <c r="E8216" s="4"/>
      <c r="F8216" s="3"/>
      <c r="G8216" s="3"/>
      <c r="H8216" s="3"/>
      <c r="I8216" s="3"/>
      <c r="J8216" s="3"/>
    </row>
    <row r="8217" spans="4:10" x14ac:dyDescent="0.25">
      <c r="D8217"/>
      <c r="E8217" s="4"/>
      <c r="F8217" s="3"/>
      <c r="G8217" s="3"/>
      <c r="H8217" s="3"/>
      <c r="I8217" s="3"/>
      <c r="J8217" s="3"/>
    </row>
    <row r="8218" spans="4:10" x14ac:dyDescent="0.25">
      <c r="D8218"/>
      <c r="E8218" s="4"/>
      <c r="F8218" s="3"/>
      <c r="G8218" s="3"/>
      <c r="H8218" s="3"/>
      <c r="I8218" s="3"/>
      <c r="J8218" s="3"/>
    </row>
    <row r="8219" spans="4:10" x14ac:dyDescent="0.25">
      <c r="D8219"/>
      <c r="E8219" s="4"/>
      <c r="F8219" s="3"/>
      <c r="G8219" s="3"/>
      <c r="H8219" s="3"/>
      <c r="I8219" s="3"/>
      <c r="J8219" s="3"/>
    </row>
    <row r="8220" spans="4:10" x14ac:dyDescent="0.25">
      <c r="D8220"/>
      <c r="E8220" s="4"/>
      <c r="F8220" s="3"/>
      <c r="G8220" s="3"/>
      <c r="H8220" s="3"/>
      <c r="I8220" s="3"/>
      <c r="J8220" s="3"/>
    </row>
    <row r="8221" spans="4:10" x14ac:dyDescent="0.25">
      <c r="D8221"/>
      <c r="E8221" s="4"/>
      <c r="F8221" s="3"/>
      <c r="G8221" s="3"/>
      <c r="H8221" s="3"/>
      <c r="I8221" s="3"/>
      <c r="J8221" s="3"/>
    </row>
    <row r="8222" spans="4:10" x14ac:dyDescent="0.25">
      <c r="D8222"/>
      <c r="E8222" s="4"/>
      <c r="F8222" s="3"/>
      <c r="G8222" s="3"/>
      <c r="H8222" s="3"/>
      <c r="I8222" s="3"/>
      <c r="J8222" s="3"/>
    </row>
    <row r="8223" spans="4:10" x14ac:dyDescent="0.25">
      <c r="D8223"/>
      <c r="E8223" s="4"/>
      <c r="F8223" s="3"/>
      <c r="G8223" s="3"/>
      <c r="H8223" s="3"/>
      <c r="I8223" s="3"/>
      <c r="J8223" s="3"/>
    </row>
    <row r="8224" spans="4:10" x14ac:dyDescent="0.25">
      <c r="D8224"/>
      <c r="E8224" s="4"/>
      <c r="F8224" s="3"/>
      <c r="G8224" s="3"/>
      <c r="H8224" s="3"/>
      <c r="I8224" s="3"/>
      <c r="J8224" s="3"/>
    </row>
    <row r="8225" spans="4:10" x14ac:dyDescent="0.25">
      <c r="D8225"/>
      <c r="E8225" s="4"/>
      <c r="F8225" s="3"/>
      <c r="G8225" s="3"/>
      <c r="H8225" s="3"/>
      <c r="I8225" s="3"/>
      <c r="J8225" s="3"/>
    </row>
    <row r="8226" spans="4:10" x14ac:dyDescent="0.25">
      <c r="D8226"/>
      <c r="E8226" s="4"/>
      <c r="F8226" s="3"/>
      <c r="G8226" s="3"/>
      <c r="H8226" s="3"/>
      <c r="I8226" s="3"/>
      <c r="J8226" s="3"/>
    </row>
    <row r="8227" spans="4:10" x14ac:dyDescent="0.25">
      <c r="D8227"/>
      <c r="E8227" s="4"/>
      <c r="F8227" s="3"/>
      <c r="G8227" s="3"/>
      <c r="H8227" s="3"/>
      <c r="I8227" s="3"/>
      <c r="J8227" s="3"/>
    </row>
    <row r="8228" spans="4:10" x14ac:dyDescent="0.25">
      <c r="D8228"/>
      <c r="E8228" s="4"/>
      <c r="F8228" s="3"/>
      <c r="G8228" s="3"/>
      <c r="H8228" s="3"/>
      <c r="I8228" s="3"/>
      <c r="J8228" s="3"/>
    </row>
    <row r="8229" spans="4:10" x14ac:dyDescent="0.25">
      <c r="D8229"/>
      <c r="E8229" s="4"/>
      <c r="F8229" s="3"/>
      <c r="G8229" s="3"/>
      <c r="H8229" s="3"/>
      <c r="I8229" s="3"/>
      <c r="J8229" s="3"/>
    </row>
    <row r="8230" spans="4:10" x14ac:dyDescent="0.25">
      <c r="D8230"/>
      <c r="E8230" s="4"/>
      <c r="F8230" s="3"/>
      <c r="G8230" s="3"/>
      <c r="H8230" s="3"/>
      <c r="I8230" s="3"/>
      <c r="J8230" s="3"/>
    </row>
    <row r="8231" spans="4:10" x14ac:dyDescent="0.25">
      <c r="D8231"/>
      <c r="E8231" s="4"/>
      <c r="F8231" s="3"/>
      <c r="G8231" s="3"/>
      <c r="H8231" s="3"/>
      <c r="I8231" s="3"/>
      <c r="J8231" s="3"/>
    </row>
    <row r="8232" spans="4:10" x14ac:dyDescent="0.25">
      <c r="D8232"/>
      <c r="E8232" s="4"/>
      <c r="F8232" s="3"/>
      <c r="G8232" s="3"/>
      <c r="H8232" s="3"/>
      <c r="I8232" s="3"/>
      <c r="J8232" s="3"/>
    </row>
    <row r="8233" spans="4:10" x14ac:dyDescent="0.25">
      <c r="D8233"/>
      <c r="E8233" s="4"/>
      <c r="F8233" s="3"/>
      <c r="G8233" s="3"/>
      <c r="H8233" s="3"/>
      <c r="I8233" s="3"/>
      <c r="J8233" s="3"/>
    </row>
    <row r="8234" spans="4:10" x14ac:dyDescent="0.25">
      <c r="D8234"/>
      <c r="E8234" s="4"/>
      <c r="F8234" s="3"/>
      <c r="G8234" s="3"/>
      <c r="H8234" s="3"/>
      <c r="I8234" s="3"/>
      <c r="J8234" s="3"/>
    </row>
    <row r="8235" spans="4:10" x14ac:dyDescent="0.25">
      <c r="D8235"/>
      <c r="E8235" s="4"/>
      <c r="F8235" s="3"/>
      <c r="G8235" s="3"/>
      <c r="H8235" s="3"/>
      <c r="I8235" s="3"/>
      <c r="J8235" s="3"/>
    </row>
    <row r="8236" spans="4:10" x14ac:dyDescent="0.25">
      <c r="D8236"/>
      <c r="E8236" s="4"/>
      <c r="F8236" s="3"/>
      <c r="G8236" s="3"/>
      <c r="H8236" s="3"/>
      <c r="I8236" s="3"/>
      <c r="J8236" s="3"/>
    </row>
    <row r="8237" spans="4:10" x14ac:dyDescent="0.25">
      <c r="D8237"/>
      <c r="E8237" s="4"/>
      <c r="F8237" s="3"/>
      <c r="G8237" s="3"/>
      <c r="H8237" s="3"/>
      <c r="I8237" s="3"/>
      <c r="J8237" s="3"/>
    </row>
    <row r="8238" spans="4:10" x14ac:dyDescent="0.25">
      <c r="D8238"/>
      <c r="E8238" s="4"/>
      <c r="F8238" s="3"/>
      <c r="G8238" s="3"/>
      <c r="H8238" s="3"/>
      <c r="I8238" s="3"/>
      <c r="J8238" s="3"/>
    </row>
    <row r="8239" spans="4:10" x14ac:dyDescent="0.25">
      <c r="D8239"/>
      <c r="E8239" s="4"/>
      <c r="F8239" s="3"/>
      <c r="G8239" s="3"/>
      <c r="H8239" s="3"/>
      <c r="I8239" s="3"/>
      <c r="J8239" s="3"/>
    </row>
    <row r="8240" spans="4:10" x14ac:dyDescent="0.25">
      <c r="D8240"/>
      <c r="E8240" s="4"/>
      <c r="F8240" s="3"/>
      <c r="G8240" s="3"/>
      <c r="H8240" s="3"/>
      <c r="I8240" s="3"/>
      <c r="J8240" s="3"/>
    </row>
    <row r="8241" spans="4:10" x14ac:dyDescent="0.25">
      <c r="D8241"/>
      <c r="E8241" s="4"/>
      <c r="F8241" s="3"/>
      <c r="G8241" s="3"/>
      <c r="H8241" s="3"/>
      <c r="I8241" s="3"/>
      <c r="J8241" s="3"/>
    </row>
    <row r="8242" spans="4:10" x14ac:dyDescent="0.25">
      <c r="D8242"/>
      <c r="E8242" s="4"/>
      <c r="F8242" s="3"/>
      <c r="G8242" s="3"/>
      <c r="H8242" s="3"/>
      <c r="I8242" s="3"/>
      <c r="J8242" s="3"/>
    </row>
    <row r="8243" spans="4:10" x14ac:dyDescent="0.25">
      <c r="D8243"/>
      <c r="E8243" s="4"/>
      <c r="F8243" s="3"/>
      <c r="G8243" s="3"/>
      <c r="H8243" s="3"/>
      <c r="I8243" s="3"/>
      <c r="J8243" s="3"/>
    </row>
    <row r="8244" spans="4:10" x14ac:dyDescent="0.25">
      <c r="D8244"/>
      <c r="E8244" s="4"/>
      <c r="F8244" s="3"/>
      <c r="G8244" s="3"/>
      <c r="H8244" s="3"/>
      <c r="I8244" s="3"/>
      <c r="J8244" s="3"/>
    </row>
    <row r="8245" spans="4:10" x14ac:dyDescent="0.25">
      <c r="D8245"/>
      <c r="E8245" s="4"/>
      <c r="F8245" s="3"/>
      <c r="G8245" s="3"/>
      <c r="H8245" s="3"/>
      <c r="I8245" s="3"/>
      <c r="J8245" s="3"/>
    </row>
    <row r="8246" spans="4:10" x14ac:dyDescent="0.25">
      <c r="D8246"/>
      <c r="E8246" s="4"/>
      <c r="F8246" s="3"/>
      <c r="G8246" s="3"/>
      <c r="H8246" s="3"/>
      <c r="I8246" s="3"/>
      <c r="J8246" s="3"/>
    </row>
    <row r="8247" spans="4:10" x14ac:dyDescent="0.25">
      <c r="D8247"/>
      <c r="E8247" s="4"/>
      <c r="F8247" s="3"/>
      <c r="G8247" s="3"/>
      <c r="H8247" s="3"/>
      <c r="I8247" s="3"/>
      <c r="J8247" s="3"/>
    </row>
    <row r="8248" spans="4:10" x14ac:dyDescent="0.25">
      <c r="D8248"/>
      <c r="E8248" s="4"/>
      <c r="F8248" s="3"/>
      <c r="G8248" s="3"/>
      <c r="H8248" s="3"/>
      <c r="I8248" s="3"/>
      <c r="J8248" s="3"/>
    </row>
    <row r="8249" spans="4:10" x14ac:dyDescent="0.25">
      <c r="D8249"/>
      <c r="E8249" s="4"/>
      <c r="F8249" s="3"/>
      <c r="G8249" s="3"/>
      <c r="H8249" s="3"/>
      <c r="I8249" s="3"/>
      <c r="J8249" s="3"/>
    </row>
    <row r="8250" spans="4:10" x14ac:dyDescent="0.25">
      <c r="D8250"/>
      <c r="E8250" s="4"/>
      <c r="F8250" s="3"/>
      <c r="G8250" s="3"/>
      <c r="H8250" s="3"/>
      <c r="I8250" s="3"/>
      <c r="J8250" s="3"/>
    </row>
    <row r="8251" spans="4:10" x14ac:dyDescent="0.25">
      <c r="D8251"/>
      <c r="E8251" s="4"/>
      <c r="F8251" s="3"/>
      <c r="G8251" s="3"/>
      <c r="H8251" s="3"/>
      <c r="I8251" s="3"/>
      <c r="J8251" s="3"/>
    </row>
    <row r="8252" spans="4:10" x14ac:dyDescent="0.25">
      <c r="D8252"/>
      <c r="E8252" s="4"/>
      <c r="F8252" s="3"/>
      <c r="G8252" s="3"/>
      <c r="H8252" s="3"/>
      <c r="I8252" s="3"/>
      <c r="J8252" s="3"/>
    </row>
    <row r="8253" spans="4:10" x14ac:dyDescent="0.25">
      <c r="D8253"/>
      <c r="E8253" s="4"/>
      <c r="F8253" s="3"/>
      <c r="G8253" s="3"/>
      <c r="H8253" s="3"/>
      <c r="I8253" s="3"/>
      <c r="J8253" s="3"/>
    </row>
    <row r="8254" spans="4:10" x14ac:dyDescent="0.25">
      <c r="D8254"/>
      <c r="E8254" s="4"/>
      <c r="F8254" s="3"/>
      <c r="G8254" s="3"/>
      <c r="H8254" s="3"/>
      <c r="I8254" s="3"/>
      <c r="J8254" s="3"/>
    </row>
    <row r="8255" spans="4:10" x14ac:dyDescent="0.25">
      <c r="D8255"/>
      <c r="E8255" s="4"/>
      <c r="F8255" s="3"/>
      <c r="G8255" s="3"/>
      <c r="H8255" s="3"/>
      <c r="I8255" s="3"/>
      <c r="J8255" s="3"/>
    </row>
    <row r="8256" spans="4:10" x14ac:dyDescent="0.25">
      <c r="D8256"/>
      <c r="E8256" s="4"/>
      <c r="F8256" s="3"/>
      <c r="G8256" s="3"/>
      <c r="H8256" s="3"/>
      <c r="I8256" s="3"/>
      <c r="J8256" s="3"/>
    </row>
    <row r="8257" spans="4:10" x14ac:dyDescent="0.25">
      <c r="D8257"/>
      <c r="E8257" s="4"/>
      <c r="F8257" s="3"/>
      <c r="G8257" s="3"/>
      <c r="H8257" s="3"/>
      <c r="I8257" s="3"/>
      <c r="J8257" s="3"/>
    </row>
    <row r="8258" spans="4:10" x14ac:dyDescent="0.25">
      <c r="D8258"/>
      <c r="E8258" s="4"/>
      <c r="F8258" s="3"/>
      <c r="G8258" s="3"/>
      <c r="H8258" s="3"/>
      <c r="I8258" s="3"/>
      <c r="J8258" s="3"/>
    </row>
    <row r="8259" spans="4:10" x14ac:dyDescent="0.25">
      <c r="D8259"/>
      <c r="E8259" s="4"/>
      <c r="F8259" s="3"/>
      <c r="G8259" s="3"/>
      <c r="H8259" s="3"/>
      <c r="I8259" s="3"/>
      <c r="J8259" s="3"/>
    </row>
    <row r="8260" spans="4:10" x14ac:dyDescent="0.25">
      <c r="D8260"/>
      <c r="E8260" s="4"/>
      <c r="F8260" s="3"/>
      <c r="G8260" s="3"/>
      <c r="H8260" s="3"/>
      <c r="I8260" s="3"/>
      <c r="J8260" s="3"/>
    </row>
    <row r="8261" spans="4:10" x14ac:dyDescent="0.25">
      <c r="D8261"/>
      <c r="E8261" s="4"/>
      <c r="F8261" s="3"/>
      <c r="G8261" s="3"/>
      <c r="H8261" s="3"/>
      <c r="I8261" s="3"/>
      <c r="J8261" s="3"/>
    </row>
    <row r="8262" spans="4:10" x14ac:dyDescent="0.25">
      <c r="D8262"/>
      <c r="E8262" s="4"/>
      <c r="F8262" s="3"/>
      <c r="G8262" s="3"/>
      <c r="H8262" s="3"/>
      <c r="I8262" s="3"/>
      <c r="J8262" s="3"/>
    </row>
    <row r="8263" spans="4:10" x14ac:dyDescent="0.25">
      <c r="D8263"/>
      <c r="E8263" s="4"/>
      <c r="F8263" s="3"/>
      <c r="G8263" s="3"/>
      <c r="H8263" s="3"/>
      <c r="I8263" s="3"/>
      <c r="J8263" s="3"/>
    </row>
    <row r="8264" spans="4:10" x14ac:dyDescent="0.25">
      <c r="D8264"/>
      <c r="E8264" s="4"/>
      <c r="F8264" s="3"/>
      <c r="G8264" s="3"/>
      <c r="H8264" s="3"/>
      <c r="I8264" s="3"/>
      <c r="J8264" s="3"/>
    </row>
    <row r="8265" spans="4:10" x14ac:dyDescent="0.25">
      <c r="D8265"/>
      <c r="E8265" s="4"/>
      <c r="F8265" s="3"/>
      <c r="G8265" s="3"/>
      <c r="H8265" s="3"/>
      <c r="I8265" s="3"/>
      <c r="J8265" s="3"/>
    </row>
    <row r="8266" spans="4:10" x14ac:dyDescent="0.25">
      <c r="D8266"/>
      <c r="E8266" s="4"/>
      <c r="F8266" s="3"/>
      <c r="G8266" s="3"/>
      <c r="H8266" s="3"/>
      <c r="I8266" s="3"/>
      <c r="J8266" s="3"/>
    </row>
    <row r="8267" spans="4:10" x14ac:dyDescent="0.25">
      <c r="D8267"/>
      <c r="E8267" s="4"/>
      <c r="F8267" s="3"/>
      <c r="G8267" s="3"/>
      <c r="H8267" s="3"/>
      <c r="I8267" s="3"/>
      <c r="J8267" s="3"/>
    </row>
    <row r="8268" spans="4:10" x14ac:dyDescent="0.25">
      <c r="D8268"/>
      <c r="E8268" s="4"/>
      <c r="F8268" s="3"/>
      <c r="G8268" s="3"/>
      <c r="H8268" s="3"/>
      <c r="I8268" s="3"/>
      <c r="J8268" s="3"/>
    </row>
    <row r="8269" spans="4:10" x14ac:dyDescent="0.25">
      <c r="D8269"/>
      <c r="E8269" s="4"/>
      <c r="F8269" s="3"/>
      <c r="G8269" s="3"/>
      <c r="H8269" s="3"/>
      <c r="I8269" s="3"/>
      <c r="J8269" s="3"/>
    </row>
    <row r="8270" spans="4:10" x14ac:dyDescent="0.25">
      <c r="D8270"/>
      <c r="E8270" s="4"/>
      <c r="F8270" s="3"/>
      <c r="G8270" s="3"/>
      <c r="H8270" s="3"/>
      <c r="I8270" s="3"/>
      <c r="J8270" s="3"/>
    </row>
    <row r="8271" spans="4:10" x14ac:dyDescent="0.25">
      <c r="D8271"/>
      <c r="E8271" s="4"/>
      <c r="F8271" s="3"/>
      <c r="G8271" s="3"/>
      <c r="H8271" s="3"/>
      <c r="I8271" s="3"/>
      <c r="J8271" s="3"/>
    </row>
    <row r="8272" spans="4:10" x14ac:dyDescent="0.25">
      <c r="D8272"/>
      <c r="E8272" s="4"/>
      <c r="F8272" s="3"/>
      <c r="G8272" s="3"/>
      <c r="H8272" s="3"/>
      <c r="I8272" s="3"/>
      <c r="J8272" s="3"/>
    </row>
    <row r="8273" spans="4:10" x14ac:dyDescent="0.25">
      <c r="D8273"/>
      <c r="E8273" s="4"/>
      <c r="F8273" s="3"/>
      <c r="G8273" s="3"/>
      <c r="H8273" s="3"/>
      <c r="I8273" s="3"/>
      <c r="J8273" s="3"/>
    </row>
    <row r="8274" spans="4:10" x14ac:dyDescent="0.25">
      <c r="D8274"/>
      <c r="E8274" s="4"/>
      <c r="F8274" s="3"/>
      <c r="G8274" s="3"/>
      <c r="H8274" s="3"/>
      <c r="I8274" s="3"/>
      <c r="J8274" s="3"/>
    </row>
    <row r="8275" spans="4:10" x14ac:dyDescent="0.25">
      <c r="D8275"/>
      <c r="E8275" s="4"/>
      <c r="F8275" s="3"/>
      <c r="G8275" s="3"/>
      <c r="H8275" s="3"/>
      <c r="I8275" s="3"/>
      <c r="J8275" s="3"/>
    </row>
    <row r="8276" spans="4:10" x14ac:dyDescent="0.25">
      <c r="D8276"/>
      <c r="E8276" s="4"/>
      <c r="F8276" s="3"/>
      <c r="G8276" s="3"/>
      <c r="H8276" s="3"/>
      <c r="I8276" s="3"/>
      <c r="J8276" s="3"/>
    </row>
    <row r="8277" spans="4:10" x14ac:dyDescent="0.25">
      <c r="D8277"/>
      <c r="E8277" s="4"/>
      <c r="F8277" s="3"/>
      <c r="G8277" s="3"/>
      <c r="H8277" s="3"/>
      <c r="I8277" s="3"/>
      <c r="J8277" s="3"/>
    </row>
    <row r="8278" spans="4:10" x14ac:dyDescent="0.25">
      <c r="D8278"/>
      <c r="E8278" s="4"/>
      <c r="F8278" s="3"/>
      <c r="G8278" s="3"/>
      <c r="H8278" s="3"/>
      <c r="I8278" s="3"/>
      <c r="J8278" s="3"/>
    </row>
    <row r="8279" spans="4:10" x14ac:dyDescent="0.25">
      <c r="D8279"/>
      <c r="E8279" s="4"/>
      <c r="F8279" s="3"/>
      <c r="G8279" s="3"/>
      <c r="H8279" s="3"/>
      <c r="I8279" s="3"/>
      <c r="J8279" s="3"/>
    </row>
    <row r="8280" spans="4:10" x14ac:dyDescent="0.25">
      <c r="D8280"/>
      <c r="E8280" s="4"/>
      <c r="F8280" s="3"/>
      <c r="G8280" s="3"/>
      <c r="H8280" s="3"/>
      <c r="I8280" s="3"/>
      <c r="J8280" s="3"/>
    </row>
    <row r="8281" spans="4:10" x14ac:dyDescent="0.25">
      <c r="D8281"/>
      <c r="E8281" s="4"/>
      <c r="F8281" s="3"/>
      <c r="G8281" s="3"/>
      <c r="H8281" s="3"/>
      <c r="I8281" s="3"/>
      <c r="J8281" s="3"/>
    </row>
    <row r="8282" spans="4:10" x14ac:dyDescent="0.25">
      <c r="D8282"/>
      <c r="E8282" s="4"/>
      <c r="F8282" s="3"/>
      <c r="G8282" s="3"/>
      <c r="H8282" s="3"/>
      <c r="I8282" s="3"/>
      <c r="J8282" s="3"/>
    </row>
    <row r="8283" spans="4:10" x14ac:dyDescent="0.25">
      <c r="D8283"/>
      <c r="E8283" s="4"/>
      <c r="F8283" s="3"/>
      <c r="G8283" s="3"/>
      <c r="H8283" s="3"/>
      <c r="I8283" s="3"/>
      <c r="J8283" s="3"/>
    </row>
    <row r="8284" spans="4:10" x14ac:dyDescent="0.25">
      <c r="D8284"/>
      <c r="E8284" s="4"/>
      <c r="F8284" s="3"/>
      <c r="G8284" s="3"/>
      <c r="H8284" s="3"/>
      <c r="I8284" s="3"/>
      <c r="J8284" s="3"/>
    </row>
    <row r="8285" spans="4:10" x14ac:dyDescent="0.25">
      <c r="D8285"/>
      <c r="E8285" s="4"/>
      <c r="F8285" s="3"/>
      <c r="G8285" s="3"/>
      <c r="H8285" s="3"/>
      <c r="I8285" s="3"/>
      <c r="J8285" s="3"/>
    </row>
    <row r="8286" spans="4:10" x14ac:dyDescent="0.25">
      <c r="D8286"/>
      <c r="E8286" s="4"/>
      <c r="F8286" s="3"/>
      <c r="G8286" s="3"/>
      <c r="H8286" s="3"/>
      <c r="I8286" s="3"/>
      <c r="J8286" s="3"/>
    </row>
    <row r="8287" spans="4:10" x14ac:dyDescent="0.25">
      <c r="D8287"/>
      <c r="E8287" s="4"/>
      <c r="F8287" s="3"/>
      <c r="G8287" s="3"/>
      <c r="H8287" s="3"/>
      <c r="I8287" s="3"/>
      <c r="J8287" s="3"/>
    </row>
    <row r="8288" spans="4:10" x14ac:dyDescent="0.25">
      <c r="D8288"/>
      <c r="E8288" s="4"/>
      <c r="F8288" s="3"/>
      <c r="G8288" s="3"/>
      <c r="H8288" s="3"/>
      <c r="I8288" s="3"/>
      <c r="J8288" s="3"/>
    </row>
    <row r="8289" spans="4:10" x14ac:dyDescent="0.25">
      <c r="D8289"/>
      <c r="E8289" s="4"/>
      <c r="F8289" s="3"/>
      <c r="G8289" s="3"/>
      <c r="H8289" s="3"/>
      <c r="I8289" s="3"/>
      <c r="J8289" s="3"/>
    </row>
    <row r="8290" spans="4:10" x14ac:dyDescent="0.25">
      <c r="D8290"/>
      <c r="E8290" s="4"/>
      <c r="F8290" s="3"/>
      <c r="G8290" s="3"/>
      <c r="H8290" s="3"/>
      <c r="I8290" s="3"/>
      <c r="J8290" s="3"/>
    </row>
    <row r="8291" spans="4:10" x14ac:dyDescent="0.25">
      <c r="D8291"/>
      <c r="E8291" s="4"/>
      <c r="F8291" s="3"/>
      <c r="G8291" s="3"/>
      <c r="H8291" s="3"/>
      <c r="I8291" s="3"/>
      <c r="J8291" s="3"/>
    </row>
    <row r="8292" spans="4:10" x14ac:dyDescent="0.25">
      <c r="D8292"/>
      <c r="E8292" s="4"/>
      <c r="F8292" s="3"/>
      <c r="G8292" s="3"/>
      <c r="H8292" s="3"/>
      <c r="I8292" s="3"/>
      <c r="J8292" s="3"/>
    </row>
    <row r="8293" spans="4:10" x14ac:dyDescent="0.25">
      <c r="D8293"/>
      <c r="E8293" s="4"/>
      <c r="F8293" s="3"/>
      <c r="G8293" s="3"/>
      <c r="H8293" s="3"/>
      <c r="I8293" s="3"/>
      <c r="J8293" s="3"/>
    </row>
    <row r="8294" spans="4:10" x14ac:dyDescent="0.25">
      <c r="D8294"/>
      <c r="E8294" s="4"/>
      <c r="F8294" s="3"/>
      <c r="G8294" s="3"/>
      <c r="H8294" s="3"/>
      <c r="I8294" s="3"/>
      <c r="J8294" s="3"/>
    </row>
    <row r="8295" spans="4:10" x14ac:dyDescent="0.25">
      <c r="D8295"/>
      <c r="E8295" s="4"/>
      <c r="F8295" s="3"/>
      <c r="G8295" s="3"/>
      <c r="H8295" s="3"/>
      <c r="I8295" s="3"/>
      <c r="J8295" s="3"/>
    </row>
    <row r="8296" spans="4:10" x14ac:dyDescent="0.25">
      <c r="D8296"/>
      <c r="E8296" s="4"/>
      <c r="F8296" s="3"/>
      <c r="G8296" s="3"/>
      <c r="H8296" s="3"/>
      <c r="I8296" s="3"/>
      <c r="J8296" s="3"/>
    </row>
    <row r="8297" spans="4:10" x14ac:dyDescent="0.25">
      <c r="D8297"/>
      <c r="E8297" s="4"/>
      <c r="F8297" s="3"/>
      <c r="G8297" s="3"/>
      <c r="H8297" s="3"/>
      <c r="I8297" s="3"/>
      <c r="J8297" s="3"/>
    </row>
    <row r="8298" spans="4:10" x14ac:dyDescent="0.25">
      <c r="D8298"/>
      <c r="E8298" s="4"/>
      <c r="F8298" s="3"/>
      <c r="G8298" s="3"/>
      <c r="H8298" s="3"/>
      <c r="I8298" s="3"/>
      <c r="J8298" s="3"/>
    </row>
    <row r="8299" spans="4:10" x14ac:dyDescent="0.25">
      <c r="D8299"/>
      <c r="E8299" s="4"/>
      <c r="F8299" s="3"/>
      <c r="G8299" s="3"/>
      <c r="H8299" s="3"/>
      <c r="I8299" s="3"/>
      <c r="J8299" s="3"/>
    </row>
    <row r="8300" spans="4:10" x14ac:dyDescent="0.25">
      <c r="D8300"/>
      <c r="E8300" s="4"/>
      <c r="F8300" s="3"/>
      <c r="G8300" s="3"/>
      <c r="H8300" s="3"/>
      <c r="I8300" s="3"/>
      <c r="J8300" s="3"/>
    </row>
    <row r="8301" spans="4:10" x14ac:dyDescent="0.25">
      <c r="D8301"/>
      <c r="E8301" s="4"/>
      <c r="F8301" s="3"/>
      <c r="G8301" s="3"/>
      <c r="H8301" s="3"/>
      <c r="I8301" s="3"/>
      <c r="J8301" s="3"/>
    </row>
    <row r="8302" spans="4:10" x14ac:dyDescent="0.25">
      <c r="D8302"/>
      <c r="E8302" s="4"/>
      <c r="F8302" s="3"/>
      <c r="G8302" s="3"/>
      <c r="H8302" s="3"/>
      <c r="I8302" s="3"/>
      <c r="J8302" s="3"/>
    </row>
    <row r="8303" spans="4:10" x14ac:dyDescent="0.25">
      <c r="D8303"/>
      <c r="E8303" s="4"/>
      <c r="F8303" s="3"/>
      <c r="G8303" s="3"/>
      <c r="H8303" s="3"/>
      <c r="I8303" s="3"/>
      <c r="J8303" s="3"/>
    </row>
    <row r="8304" spans="4:10" x14ac:dyDescent="0.25">
      <c r="D8304"/>
      <c r="E8304" s="4"/>
      <c r="F8304" s="3"/>
      <c r="G8304" s="3"/>
      <c r="H8304" s="3"/>
      <c r="I8304" s="3"/>
      <c r="J8304" s="3"/>
    </row>
    <row r="8305" spans="4:10" x14ac:dyDescent="0.25">
      <c r="D8305"/>
      <c r="E8305" s="4"/>
      <c r="F8305" s="3"/>
      <c r="G8305" s="3"/>
      <c r="H8305" s="3"/>
      <c r="I8305" s="3"/>
      <c r="J8305" s="3"/>
    </row>
    <row r="8306" spans="4:10" x14ac:dyDescent="0.25">
      <c r="D8306"/>
      <c r="E8306" s="4"/>
      <c r="F8306" s="3"/>
      <c r="G8306" s="3"/>
      <c r="H8306" s="3"/>
      <c r="I8306" s="3"/>
      <c r="J8306" s="3"/>
    </row>
    <row r="8307" spans="4:10" x14ac:dyDescent="0.25">
      <c r="D8307"/>
      <c r="E8307" s="4"/>
      <c r="F8307" s="3"/>
      <c r="G8307" s="3"/>
      <c r="H8307" s="3"/>
      <c r="I8307" s="3"/>
      <c r="J8307" s="3"/>
    </row>
    <row r="8308" spans="4:10" x14ac:dyDescent="0.25">
      <c r="D8308"/>
      <c r="E8308" s="4"/>
      <c r="F8308" s="3"/>
      <c r="G8308" s="3"/>
      <c r="H8308" s="3"/>
      <c r="I8308" s="3"/>
      <c r="J8308" s="3"/>
    </row>
    <row r="8309" spans="4:10" x14ac:dyDescent="0.25">
      <c r="D8309"/>
      <c r="E8309" s="4"/>
      <c r="F8309" s="3"/>
      <c r="G8309" s="3"/>
      <c r="H8309" s="3"/>
      <c r="I8309" s="3"/>
      <c r="J8309" s="3"/>
    </row>
    <row r="8310" spans="4:10" x14ac:dyDescent="0.25">
      <c r="D8310"/>
      <c r="E8310" s="4"/>
      <c r="F8310" s="3"/>
      <c r="G8310" s="3"/>
      <c r="H8310" s="3"/>
      <c r="I8310" s="3"/>
      <c r="J8310" s="3"/>
    </row>
    <row r="8311" spans="4:10" x14ac:dyDescent="0.25">
      <c r="D8311"/>
      <c r="E8311" s="4"/>
      <c r="F8311" s="3"/>
      <c r="G8311" s="3"/>
      <c r="H8311" s="3"/>
      <c r="I8311" s="3"/>
      <c r="J8311" s="3"/>
    </row>
    <row r="8312" spans="4:10" x14ac:dyDescent="0.25">
      <c r="D8312"/>
      <c r="E8312" s="4"/>
      <c r="F8312" s="3"/>
      <c r="G8312" s="3"/>
      <c r="H8312" s="3"/>
      <c r="I8312" s="3"/>
      <c r="J8312" s="3"/>
    </row>
    <row r="8313" spans="4:10" x14ac:dyDescent="0.25">
      <c r="D8313"/>
      <c r="E8313" s="4"/>
      <c r="F8313" s="3"/>
      <c r="G8313" s="3"/>
      <c r="H8313" s="3"/>
      <c r="I8313" s="3"/>
      <c r="J8313" s="3"/>
    </row>
    <row r="8314" spans="4:10" x14ac:dyDescent="0.25">
      <c r="D8314"/>
      <c r="E8314" s="4"/>
      <c r="F8314" s="3"/>
      <c r="G8314" s="3"/>
      <c r="H8314" s="3"/>
      <c r="I8314" s="3"/>
      <c r="J8314" s="3"/>
    </row>
    <row r="8315" spans="4:10" x14ac:dyDescent="0.25">
      <c r="D8315"/>
      <c r="E8315" s="4"/>
      <c r="F8315" s="3"/>
      <c r="G8315" s="3"/>
      <c r="H8315" s="3"/>
      <c r="I8315" s="3"/>
      <c r="J8315" s="3"/>
    </row>
    <row r="8316" spans="4:10" x14ac:dyDescent="0.25">
      <c r="D8316"/>
      <c r="E8316" s="4"/>
      <c r="F8316" s="3"/>
      <c r="G8316" s="3"/>
      <c r="H8316" s="3"/>
      <c r="I8316" s="3"/>
      <c r="J8316" s="3"/>
    </row>
    <row r="8317" spans="4:10" x14ac:dyDescent="0.25">
      <c r="D8317"/>
      <c r="E8317" s="4"/>
      <c r="F8317" s="3"/>
      <c r="G8317" s="3"/>
      <c r="H8317" s="3"/>
      <c r="I8317" s="3"/>
      <c r="J8317" s="3"/>
    </row>
    <row r="8318" spans="4:10" x14ac:dyDescent="0.25">
      <c r="D8318"/>
      <c r="E8318" s="4"/>
      <c r="F8318" s="3"/>
      <c r="G8318" s="3"/>
      <c r="H8318" s="3"/>
      <c r="I8318" s="3"/>
      <c r="J8318" s="3"/>
    </row>
    <row r="8319" spans="4:10" x14ac:dyDescent="0.25">
      <c r="D8319"/>
      <c r="E8319" s="4"/>
      <c r="F8319" s="3"/>
      <c r="G8319" s="3"/>
      <c r="H8319" s="3"/>
      <c r="I8319" s="3"/>
      <c r="J8319" s="3"/>
    </row>
    <row r="8320" spans="4:10" x14ac:dyDescent="0.25">
      <c r="D8320"/>
      <c r="E8320" s="4"/>
      <c r="F8320" s="3"/>
      <c r="G8320" s="3"/>
      <c r="H8320" s="3"/>
      <c r="I8320" s="3"/>
      <c r="J8320" s="3"/>
    </row>
    <row r="8321" spans="4:10" x14ac:dyDescent="0.25">
      <c r="D8321"/>
      <c r="E8321" s="4"/>
      <c r="F8321" s="3"/>
      <c r="G8321" s="3"/>
      <c r="H8321" s="3"/>
      <c r="I8321" s="3"/>
      <c r="J8321" s="3"/>
    </row>
    <row r="8322" spans="4:10" x14ac:dyDescent="0.25">
      <c r="D8322"/>
      <c r="E8322" s="4"/>
      <c r="F8322" s="3"/>
      <c r="G8322" s="3"/>
      <c r="H8322" s="3"/>
      <c r="I8322" s="3"/>
      <c r="J8322" s="3"/>
    </row>
    <row r="8323" spans="4:10" x14ac:dyDescent="0.25">
      <c r="D8323"/>
      <c r="E8323" s="4"/>
      <c r="F8323" s="3"/>
      <c r="G8323" s="3"/>
      <c r="H8323" s="3"/>
      <c r="I8323" s="3"/>
      <c r="J8323" s="3"/>
    </row>
    <row r="8324" spans="4:10" x14ac:dyDescent="0.25">
      <c r="D8324"/>
      <c r="E8324" s="4"/>
      <c r="F8324" s="3"/>
      <c r="G8324" s="3"/>
      <c r="H8324" s="3"/>
      <c r="I8324" s="3"/>
      <c r="J8324" s="3"/>
    </row>
    <row r="8325" spans="4:10" x14ac:dyDescent="0.25">
      <c r="D8325"/>
      <c r="E8325" s="4"/>
      <c r="F8325" s="3"/>
      <c r="G8325" s="3"/>
      <c r="H8325" s="3"/>
      <c r="I8325" s="3"/>
      <c r="J8325" s="3"/>
    </row>
    <row r="8326" spans="4:10" x14ac:dyDescent="0.25">
      <c r="D8326"/>
      <c r="E8326" s="4"/>
      <c r="F8326" s="3"/>
      <c r="G8326" s="3"/>
      <c r="H8326" s="3"/>
      <c r="I8326" s="3"/>
      <c r="J8326" s="3"/>
    </row>
    <row r="8327" spans="4:10" x14ac:dyDescent="0.25">
      <c r="D8327"/>
      <c r="E8327" s="4"/>
      <c r="F8327" s="3"/>
      <c r="G8327" s="3"/>
      <c r="H8327" s="3"/>
      <c r="I8327" s="3"/>
      <c r="J8327" s="3"/>
    </row>
    <row r="8328" spans="4:10" x14ac:dyDescent="0.25">
      <c r="D8328"/>
      <c r="E8328" s="4"/>
      <c r="F8328" s="3"/>
      <c r="G8328" s="3"/>
      <c r="H8328" s="3"/>
      <c r="I8328" s="3"/>
      <c r="J8328" s="3"/>
    </row>
    <row r="8329" spans="4:10" x14ac:dyDescent="0.25">
      <c r="D8329"/>
      <c r="E8329" s="4"/>
      <c r="F8329" s="3"/>
      <c r="G8329" s="3"/>
      <c r="H8329" s="3"/>
      <c r="I8329" s="3"/>
      <c r="J8329" s="3"/>
    </row>
    <row r="8330" spans="4:10" x14ac:dyDescent="0.25">
      <c r="D8330"/>
      <c r="E8330" s="4"/>
      <c r="F8330" s="3"/>
      <c r="G8330" s="3"/>
      <c r="H8330" s="3"/>
      <c r="I8330" s="3"/>
      <c r="J8330" s="3"/>
    </row>
    <row r="8331" spans="4:10" x14ac:dyDescent="0.25">
      <c r="D8331"/>
      <c r="E8331" s="4"/>
      <c r="F8331" s="3"/>
      <c r="G8331" s="3"/>
      <c r="H8331" s="3"/>
      <c r="I8331" s="3"/>
      <c r="J8331" s="3"/>
    </row>
    <row r="8332" spans="4:10" x14ac:dyDescent="0.25">
      <c r="D8332"/>
      <c r="E8332" s="4"/>
      <c r="F8332" s="3"/>
      <c r="G8332" s="3"/>
      <c r="H8332" s="3"/>
      <c r="I8332" s="3"/>
      <c r="J8332" s="3"/>
    </row>
    <row r="8333" spans="4:10" x14ac:dyDescent="0.25">
      <c r="D8333"/>
      <c r="E8333" s="4"/>
      <c r="F8333" s="3"/>
      <c r="G8333" s="3"/>
      <c r="H8333" s="3"/>
      <c r="I8333" s="3"/>
      <c r="J8333" s="3"/>
    </row>
    <row r="8334" spans="4:10" x14ac:dyDescent="0.25">
      <c r="D8334"/>
      <c r="E8334" s="4"/>
      <c r="F8334" s="3"/>
      <c r="G8334" s="3"/>
      <c r="H8334" s="3"/>
      <c r="I8334" s="3"/>
      <c r="J8334" s="3"/>
    </row>
    <row r="8335" spans="4:10" x14ac:dyDescent="0.25">
      <c r="D8335"/>
      <c r="E8335" s="4"/>
      <c r="F8335" s="3"/>
      <c r="G8335" s="3"/>
      <c r="H8335" s="3"/>
      <c r="I8335" s="3"/>
      <c r="J8335" s="3"/>
    </row>
    <row r="8336" spans="4:10" x14ac:dyDescent="0.25">
      <c r="D8336"/>
      <c r="E8336" s="4"/>
      <c r="F8336" s="3"/>
      <c r="G8336" s="3"/>
      <c r="H8336" s="3"/>
      <c r="I8336" s="3"/>
      <c r="J8336" s="3"/>
    </row>
    <row r="8337" spans="4:10" x14ac:dyDescent="0.25">
      <c r="D8337"/>
      <c r="E8337" s="4"/>
      <c r="F8337" s="3"/>
      <c r="G8337" s="3"/>
      <c r="H8337" s="3"/>
      <c r="I8337" s="3"/>
      <c r="J8337" s="3"/>
    </row>
    <row r="8338" spans="4:10" x14ac:dyDescent="0.25">
      <c r="D8338"/>
      <c r="E8338" s="4"/>
      <c r="F8338" s="3"/>
      <c r="G8338" s="3"/>
      <c r="H8338" s="3"/>
      <c r="I8338" s="3"/>
      <c r="J8338" s="3"/>
    </row>
    <row r="8339" spans="4:10" x14ac:dyDescent="0.25">
      <c r="D8339"/>
      <c r="E8339" s="4"/>
      <c r="F8339" s="3"/>
      <c r="G8339" s="3"/>
      <c r="H8339" s="3"/>
      <c r="I8339" s="3"/>
      <c r="J8339" s="3"/>
    </row>
    <row r="8340" spans="4:10" x14ac:dyDescent="0.25">
      <c r="D8340"/>
      <c r="E8340" s="4"/>
      <c r="F8340" s="3"/>
      <c r="G8340" s="3"/>
      <c r="H8340" s="3"/>
      <c r="I8340" s="3"/>
      <c r="J8340" s="3"/>
    </row>
    <row r="8341" spans="4:10" x14ac:dyDescent="0.25">
      <c r="D8341"/>
      <c r="E8341" s="4"/>
      <c r="F8341" s="3"/>
      <c r="G8341" s="3"/>
      <c r="H8341" s="3"/>
      <c r="I8341" s="3"/>
      <c r="J8341" s="3"/>
    </row>
    <row r="8342" spans="4:10" x14ac:dyDescent="0.25">
      <c r="D8342"/>
      <c r="E8342" s="4"/>
      <c r="F8342" s="3"/>
      <c r="G8342" s="3"/>
      <c r="H8342" s="3"/>
      <c r="I8342" s="3"/>
      <c r="J8342" s="3"/>
    </row>
    <row r="8343" spans="4:10" x14ac:dyDescent="0.25">
      <c r="D8343"/>
      <c r="E8343" s="4"/>
      <c r="F8343" s="3"/>
      <c r="G8343" s="3"/>
      <c r="H8343" s="3"/>
      <c r="I8343" s="3"/>
      <c r="J8343" s="3"/>
    </row>
    <row r="8344" spans="4:10" x14ac:dyDescent="0.25">
      <c r="D8344"/>
      <c r="E8344" s="4"/>
      <c r="F8344" s="3"/>
      <c r="G8344" s="3"/>
      <c r="H8344" s="3"/>
      <c r="I8344" s="3"/>
      <c r="J8344" s="3"/>
    </row>
    <row r="8345" spans="4:10" x14ac:dyDescent="0.25">
      <c r="D8345"/>
      <c r="E8345" s="4"/>
      <c r="F8345" s="3"/>
      <c r="G8345" s="3"/>
      <c r="H8345" s="3"/>
      <c r="I8345" s="3"/>
      <c r="J8345" s="3"/>
    </row>
    <row r="8346" spans="4:10" x14ac:dyDescent="0.25">
      <c r="D8346"/>
      <c r="E8346" s="4"/>
      <c r="F8346" s="3"/>
      <c r="G8346" s="3"/>
      <c r="H8346" s="3"/>
      <c r="I8346" s="3"/>
      <c r="J8346" s="3"/>
    </row>
    <row r="8347" spans="4:10" x14ac:dyDescent="0.25">
      <c r="D8347"/>
      <c r="E8347" s="4"/>
      <c r="F8347" s="3"/>
      <c r="G8347" s="3"/>
      <c r="H8347" s="3"/>
      <c r="I8347" s="3"/>
      <c r="J8347" s="3"/>
    </row>
    <row r="8348" spans="4:10" x14ac:dyDescent="0.25">
      <c r="D8348"/>
      <c r="E8348" s="4"/>
      <c r="F8348" s="3"/>
      <c r="G8348" s="3"/>
      <c r="H8348" s="3"/>
      <c r="I8348" s="3"/>
      <c r="J8348" s="3"/>
    </row>
    <row r="8349" spans="4:10" x14ac:dyDescent="0.25">
      <c r="D8349"/>
      <c r="E8349" s="4"/>
      <c r="F8349" s="3"/>
      <c r="G8349" s="3"/>
      <c r="H8349" s="3"/>
      <c r="I8349" s="3"/>
      <c r="J8349" s="3"/>
    </row>
    <row r="8350" spans="4:10" x14ac:dyDescent="0.25">
      <c r="D8350"/>
      <c r="E8350" s="4"/>
      <c r="F8350" s="3"/>
      <c r="G8350" s="3"/>
      <c r="H8350" s="3"/>
      <c r="I8350" s="3"/>
      <c r="J8350" s="3"/>
    </row>
    <row r="8351" spans="4:10" x14ac:dyDescent="0.25">
      <c r="D8351"/>
      <c r="E8351" s="4"/>
      <c r="F8351" s="3"/>
      <c r="G8351" s="3"/>
      <c r="H8351" s="3"/>
      <c r="I8351" s="3"/>
      <c r="J8351" s="3"/>
    </row>
    <row r="8352" spans="4:10" x14ac:dyDescent="0.25">
      <c r="D8352"/>
      <c r="E8352" s="4"/>
      <c r="F8352" s="3"/>
      <c r="G8352" s="3"/>
      <c r="H8352" s="3"/>
      <c r="I8352" s="3"/>
      <c r="J8352" s="3"/>
    </row>
    <row r="8353" spans="4:10" x14ac:dyDescent="0.25">
      <c r="D8353"/>
      <c r="E8353" s="4"/>
      <c r="F8353" s="3"/>
      <c r="G8353" s="3"/>
      <c r="H8353" s="3"/>
      <c r="I8353" s="3"/>
      <c r="J8353" s="3"/>
    </row>
    <row r="8354" spans="4:10" x14ac:dyDescent="0.25">
      <c r="D8354"/>
      <c r="E8354" s="4"/>
      <c r="F8354" s="3"/>
      <c r="G8354" s="3"/>
      <c r="H8354" s="3"/>
      <c r="I8354" s="3"/>
      <c r="J8354" s="3"/>
    </row>
    <row r="8355" spans="4:10" x14ac:dyDescent="0.25">
      <c r="D8355"/>
      <c r="E8355" s="4"/>
      <c r="F8355" s="3"/>
      <c r="G8355" s="3"/>
      <c r="H8355" s="3"/>
      <c r="I8355" s="3"/>
      <c r="J8355" s="3"/>
    </row>
    <row r="8356" spans="4:10" x14ac:dyDescent="0.25">
      <c r="D8356"/>
      <c r="E8356" s="4"/>
      <c r="F8356" s="3"/>
      <c r="G8356" s="3"/>
      <c r="H8356" s="3"/>
      <c r="I8356" s="3"/>
      <c r="J8356" s="3"/>
    </row>
    <row r="8357" spans="4:10" x14ac:dyDescent="0.25">
      <c r="D8357"/>
      <c r="E8357" s="4"/>
      <c r="F8357" s="3"/>
      <c r="G8357" s="3"/>
      <c r="H8357" s="3"/>
      <c r="I8357" s="3"/>
      <c r="J8357" s="3"/>
    </row>
    <row r="8358" spans="4:10" x14ac:dyDescent="0.25">
      <c r="D8358"/>
      <c r="E8358" s="4"/>
      <c r="F8358" s="3"/>
      <c r="G8358" s="3"/>
      <c r="H8358" s="3"/>
      <c r="I8358" s="3"/>
      <c r="J8358" s="3"/>
    </row>
    <row r="8359" spans="4:10" x14ac:dyDescent="0.25">
      <c r="D8359"/>
      <c r="E8359" s="4"/>
      <c r="F8359" s="3"/>
      <c r="G8359" s="3"/>
      <c r="H8359" s="3"/>
      <c r="I8359" s="3"/>
      <c r="J8359" s="3"/>
    </row>
    <row r="8360" spans="4:10" x14ac:dyDescent="0.25">
      <c r="D8360"/>
      <c r="E8360" s="4"/>
      <c r="F8360" s="3"/>
      <c r="G8360" s="3"/>
      <c r="H8360" s="3"/>
      <c r="I8360" s="3"/>
      <c r="J8360" s="3"/>
    </row>
    <row r="8361" spans="4:10" x14ac:dyDescent="0.25">
      <c r="D8361"/>
      <c r="E8361" s="4"/>
      <c r="F8361" s="3"/>
      <c r="G8361" s="3"/>
      <c r="H8361" s="3"/>
      <c r="I8361" s="3"/>
      <c r="J8361" s="3"/>
    </row>
    <row r="8362" spans="4:10" x14ac:dyDescent="0.25">
      <c r="D8362"/>
      <c r="E8362" s="4"/>
      <c r="F8362" s="3"/>
      <c r="G8362" s="3"/>
      <c r="H8362" s="3"/>
      <c r="I8362" s="3"/>
      <c r="J8362" s="3"/>
    </row>
    <row r="8363" spans="4:10" x14ac:dyDescent="0.25">
      <c r="D8363"/>
      <c r="E8363" s="4"/>
      <c r="F8363" s="3"/>
      <c r="G8363" s="3"/>
      <c r="H8363" s="3"/>
      <c r="I8363" s="3"/>
      <c r="J8363" s="3"/>
    </row>
    <row r="8364" spans="4:10" x14ac:dyDescent="0.25">
      <c r="D8364"/>
      <c r="E8364" s="4"/>
      <c r="F8364" s="3"/>
      <c r="G8364" s="3"/>
      <c r="H8364" s="3"/>
      <c r="I8364" s="3"/>
      <c r="J8364" s="3"/>
    </row>
    <row r="8365" spans="4:10" x14ac:dyDescent="0.25">
      <c r="D8365"/>
      <c r="E8365" s="4"/>
      <c r="F8365" s="3"/>
      <c r="G8365" s="3"/>
      <c r="H8365" s="3"/>
      <c r="I8365" s="3"/>
      <c r="J8365" s="3"/>
    </row>
    <row r="8366" spans="4:10" x14ac:dyDescent="0.25">
      <c r="D8366"/>
      <c r="E8366" s="4"/>
      <c r="F8366" s="3"/>
      <c r="G8366" s="3"/>
      <c r="H8366" s="3"/>
      <c r="I8366" s="3"/>
      <c r="J8366" s="3"/>
    </row>
    <row r="8367" spans="4:10" x14ac:dyDescent="0.25">
      <c r="D8367"/>
      <c r="E8367" s="4"/>
      <c r="F8367" s="3"/>
      <c r="G8367" s="3"/>
      <c r="H8367" s="3"/>
      <c r="I8367" s="3"/>
      <c r="J8367" s="3"/>
    </row>
    <row r="8368" spans="4:10" x14ac:dyDescent="0.25">
      <c r="D8368"/>
      <c r="E8368" s="4"/>
      <c r="F8368" s="3"/>
      <c r="G8368" s="3"/>
      <c r="H8368" s="3"/>
      <c r="I8368" s="3"/>
      <c r="J8368" s="3"/>
    </row>
    <row r="8369" spans="4:10" x14ac:dyDescent="0.25">
      <c r="D8369"/>
      <c r="E8369" s="4"/>
      <c r="F8369" s="3"/>
      <c r="G8369" s="3"/>
      <c r="H8369" s="3"/>
      <c r="I8369" s="3"/>
      <c r="J8369" s="3"/>
    </row>
    <row r="8370" spans="4:10" x14ac:dyDescent="0.25">
      <c r="D8370"/>
      <c r="E8370" s="4"/>
      <c r="F8370" s="3"/>
      <c r="G8370" s="3"/>
      <c r="H8370" s="3"/>
      <c r="I8370" s="3"/>
      <c r="J8370" s="3"/>
    </row>
    <row r="8371" spans="4:10" x14ac:dyDescent="0.25">
      <c r="D8371"/>
      <c r="E8371" s="4"/>
      <c r="F8371" s="3"/>
      <c r="G8371" s="3"/>
      <c r="H8371" s="3"/>
      <c r="I8371" s="3"/>
      <c r="J8371" s="3"/>
    </row>
    <row r="8372" spans="4:10" x14ac:dyDescent="0.25">
      <c r="D8372"/>
      <c r="E8372" s="4"/>
      <c r="F8372" s="3"/>
      <c r="G8372" s="3"/>
      <c r="H8372" s="3"/>
      <c r="I8372" s="3"/>
      <c r="J8372" s="3"/>
    </row>
    <row r="8373" spans="4:10" x14ac:dyDescent="0.25">
      <c r="D8373"/>
      <c r="E8373" s="4"/>
      <c r="F8373" s="3"/>
      <c r="G8373" s="3"/>
      <c r="H8373" s="3"/>
      <c r="I8373" s="3"/>
      <c r="J8373" s="3"/>
    </row>
    <row r="8374" spans="4:10" x14ac:dyDescent="0.25">
      <c r="D8374"/>
      <c r="E8374" s="4"/>
      <c r="F8374" s="3"/>
      <c r="G8374" s="3"/>
      <c r="H8374" s="3"/>
      <c r="I8374" s="3"/>
      <c r="J8374" s="3"/>
    </row>
    <row r="8375" spans="4:10" x14ac:dyDescent="0.25">
      <c r="D8375"/>
      <c r="E8375" s="4"/>
      <c r="F8375" s="3"/>
      <c r="G8375" s="3"/>
      <c r="H8375" s="3"/>
      <c r="I8375" s="3"/>
      <c r="J8375" s="3"/>
    </row>
    <row r="8376" spans="4:10" x14ac:dyDescent="0.25">
      <c r="D8376"/>
      <c r="E8376" s="4"/>
      <c r="F8376" s="3"/>
      <c r="G8376" s="3"/>
      <c r="H8376" s="3"/>
      <c r="I8376" s="3"/>
      <c r="J8376" s="3"/>
    </row>
    <row r="8377" spans="4:10" x14ac:dyDescent="0.25">
      <c r="D8377"/>
      <c r="E8377" s="4"/>
      <c r="F8377" s="3"/>
      <c r="G8377" s="3"/>
      <c r="H8377" s="3"/>
      <c r="I8377" s="3"/>
      <c r="J8377" s="3"/>
    </row>
    <row r="8378" spans="4:10" x14ac:dyDescent="0.25">
      <c r="D8378"/>
      <c r="E8378" s="4"/>
      <c r="F8378" s="3"/>
      <c r="G8378" s="3"/>
      <c r="H8378" s="3"/>
      <c r="I8378" s="3"/>
      <c r="J8378" s="3"/>
    </row>
    <row r="8379" spans="4:10" x14ac:dyDescent="0.25">
      <c r="D8379"/>
      <c r="E8379" s="4"/>
      <c r="F8379" s="3"/>
      <c r="G8379" s="3"/>
      <c r="H8379" s="3"/>
      <c r="I8379" s="3"/>
      <c r="J8379" s="3"/>
    </row>
    <row r="8380" spans="4:10" x14ac:dyDescent="0.25">
      <c r="D8380"/>
      <c r="E8380" s="4"/>
      <c r="F8380" s="3"/>
      <c r="G8380" s="3"/>
      <c r="H8380" s="3"/>
      <c r="I8380" s="3"/>
      <c r="J8380" s="3"/>
    </row>
    <row r="8381" spans="4:10" x14ac:dyDescent="0.25">
      <c r="D8381"/>
      <c r="E8381" s="4"/>
      <c r="F8381" s="3"/>
      <c r="G8381" s="3"/>
      <c r="H8381" s="3"/>
      <c r="I8381" s="3"/>
      <c r="J8381" s="3"/>
    </row>
    <row r="8382" spans="4:10" x14ac:dyDescent="0.25">
      <c r="D8382"/>
      <c r="E8382" s="4"/>
      <c r="F8382" s="3"/>
      <c r="G8382" s="3"/>
      <c r="H8382" s="3"/>
      <c r="I8382" s="3"/>
      <c r="J8382" s="3"/>
    </row>
    <row r="8383" spans="4:10" x14ac:dyDescent="0.25">
      <c r="D8383"/>
      <c r="E8383" s="4"/>
      <c r="F8383" s="3"/>
      <c r="G8383" s="3"/>
      <c r="H8383" s="3"/>
      <c r="I8383" s="3"/>
      <c r="J8383" s="3"/>
    </row>
    <row r="8384" spans="4:10" x14ac:dyDescent="0.25">
      <c r="D8384"/>
      <c r="E8384" s="4"/>
      <c r="F8384" s="3"/>
      <c r="G8384" s="3"/>
      <c r="H8384" s="3"/>
      <c r="I8384" s="3"/>
      <c r="J8384" s="3"/>
    </row>
    <row r="8385" spans="4:10" x14ac:dyDescent="0.25">
      <c r="D8385"/>
      <c r="E8385" s="4"/>
      <c r="F8385" s="3"/>
      <c r="G8385" s="3"/>
      <c r="H8385" s="3"/>
      <c r="I8385" s="3"/>
      <c r="J8385" s="3"/>
    </row>
    <row r="8386" spans="4:10" x14ac:dyDescent="0.25">
      <c r="D8386"/>
      <c r="E8386" s="4"/>
      <c r="F8386" s="3"/>
      <c r="G8386" s="3"/>
      <c r="H8386" s="3"/>
      <c r="I8386" s="3"/>
      <c r="J8386" s="3"/>
    </row>
    <row r="8387" spans="4:10" x14ac:dyDescent="0.25">
      <c r="D8387"/>
      <c r="E8387" s="4"/>
      <c r="F8387" s="3"/>
      <c r="G8387" s="3"/>
      <c r="H8387" s="3"/>
      <c r="I8387" s="3"/>
      <c r="J8387" s="3"/>
    </row>
    <row r="8388" spans="4:10" x14ac:dyDescent="0.25">
      <c r="D8388"/>
      <c r="E8388" s="4"/>
      <c r="F8388" s="3"/>
      <c r="G8388" s="3"/>
      <c r="H8388" s="3"/>
      <c r="I8388" s="3"/>
      <c r="J8388" s="3"/>
    </row>
    <row r="8389" spans="4:10" x14ac:dyDescent="0.25">
      <c r="D8389"/>
      <c r="E8389" s="4"/>
      <c r="F8389" s="3"/>
      <c r="G8389" s="3"/>
      <c r="H8389" s="3"/>
      <c r="I8389" s="3"/>
      <c r="J8389" s="3"/>
    </row>
    <row r="8390" spans="4:10" x14ac:dyDescent="0.25">
      <c r="D8390"/>
      <c r="E8390" s="4"/>
      <c r="F8390" s="3"/>
      <c r="G8390" s="3"/>
      <c r="H8390" s="3"/>
      <c r="I8390" s="3"/>
      <c r="J8390" s="3"/>
    </row>
    <row r="8391" spans="4:10" x14ac:dyDescent="0.25">
      <c r="D8391"/>
      <c r="E8391" s="4"/>
      <c r="F8391" s="3"/>
      <c r="G8391" s="3"/>
      <c r="H8391" s="3"/>
      <c r="I8391" s="3"/>
      <c r="J8391" s="3"/>
    </row>
    <row r="8392" spans="4:10" x14ac:dyDescent="0.25">
      <c r="D8392"/>
      <c r="E8392" s="4"/>
      <c r="F8392" s="3"/>
      <c r="G8392" s="3"/>
      <c r="H8392" s="3"/>
      <c r="I8392" s="3"/>
      <c r="J8392" s="3"/>
    </row>
    <row r="8393" spans="4:10" x14ac:dyDescent="0.25">
      <c r="D8393"/>
      <c r="E8393" s="4"/>
      <c r="F8393" s="3"/>
      <c r="G8393" s="3"/>
      <c r="H8393" s="3"/>
      <c r="I8393" s="3"/>
      <c r="J8393" s="3"/>
    </row>
    <row r="8394" spans="4:10" x14ac:dyDescent="0.25">
      <c r="D8394"/>
      <c r="E8394" s="4"/>
      <c r="F8394" s="3"/>
      <c r="G8394" s="3"/>
      <c r="H8394" s="3"/>
      <c r="I8394" s="3"/>
      <c r="J8394" s="3"/>
    </row>
    <row r="8395" spans="4:10" x14ac:dyDescent="0.25">
      <c r="D8395"/>
      <c r="E8395" s="4"/>
      <c r="F8395" s="3"/>
      <c r="G8395" s="3"/>
      <c r="H8395" s="3"/>
      <c r="I8395" s="3"/>
      <c r="J8395" s="3"/>
    </row>
    <row r="8396" spans="4:10" x14ac:dyDescent="0.25">
      <c r="D8396"/>
      <c r="E8396" s="4"/>
      <c r="F8396" s="3"/>
      <c r="G8396" s="3"/>
      <c r="H8396" s="3"/>
      <c r="I8396" s="3"/>
      <c r="J8396" s="3"/>
    </row>
    <row r="8397" spans="4:10" x14ac:dyDescent="0.25">
      <c r="D8397"/>
      <c r="E8397" s="4"/>
      <c r="F8397" s="3"/>
      <c r="G8397" s="3"/>
      <c r="H8397" s="3"/>
      <c r="I8397" s="3"/>
      <c r="J8397" s="3"/>
    </row>
    <row r="8398" spans="4:10" x14ac:dyDescent="0.25">
      <c r="D8398"/>
      <c r="E8398" s="4"/>
      <c r="F8398" s="3"/>
      <c r="G8398" s="3"/>
      <c r="H8398" s="3"/>
      <c r="I8398" s="3"/>
      <c r="J8398" s="3"/>
    </row>
    <row r="8399" spans="4:10" x14ac:dyDescent="0.25">
      <c r="D8399"/>
      <c r="E8399" s="4"/>
      <c r="F8399" s="3"/>
      <c r="G8399" s="3"/>
      <c r="H8399" s="3"/>
      <c r="I8399" s="3"/>
      <c r="J8399" s="3"/>
    </row>
    <row r="8400" spans="4:10" x14ac:dyDescent="0.25">
      <c r="D8400"/>
      <c r="E8400" s="4"/>
      <c r="F8400" s="3"/>
      <c r="G8400" s="3"/>
      <c r="H8400" s="3"/>
      <c r="I8400" s="3"/>
      <c r="J8400" s="3"/>
    </row>
    <row r="8401" spans="4:10" x14ac:dyDescent="0.25">
      <c r="D8401"/>
      <c r="E8401" s="4"/>
      <c r="F8401" s="3"/>
      <c r="G8401" s="3"/>
      <c r="H8401" s="3"/>
      <c r="I8401" s="3"/>
      <c r="J8401" s="3"/>
    </row>
    <row r="8402" spans="4:10" x14ac:dyDescent="0.25">
      <c r="D8402"/>
      <c r="E8402" s="4"/>
      <c r="F8402" s="3"/>
      <c r="G8402" s="3"/>
      <c r="H8402" s="3"/>
      <c r="I8402" s="3"/>
      <c r="J8402" s="3"/>
    </row>
    <row r="8403" spans="4:10" x14ac:dyDescent="0.25">
      <c r="D8403"/>
      <c r="E8403" s="4"/>
      <c r="F8403" s="3"/>
      <c r="G8403" s="3"/>
      <c r="H8403" s="3"/>
      <c r="I8403" s="3"/>
      <c r="J8403" s="3"/>
    </row>
    <row r="8404" spans="4:10" x14ac:dyDescent="0.25">
      <c r="D8404"/>
      <c r="E8404" s="4"/>
      <c r="F8404" s="3"/>
      <c r="G8404" s="3"/>
      <c r="H8404" s="3"/>
      <c r="I8404" s="3"/>
      <c r="J8404" s="3"/>
    </row>
    <row r="8405" spans="4:10" x14ac:dyDescent="0.25">
      <c r="D8405"/>
      <c r="E8405" s="4"/>
      <c r="F8405" s="3"/>
      <c r="G8405" s="3"/>
      <c r="H8405" s="3"/>
      <c r="I8405" s="3"/>
      <c r="J8405" s="3"/>
    </row>
    <row r="8406" spans="4:10" x14ac:dyDescent="0.25">
      <c r="D8406"/>
      <c r="E8406" s="4"/>
      <c r="F8406" s="3"/>
      <c r="G8406" s="3"/>
      <c r="H8406" s="3"/>
      <c r="I8406" s="3"/>
      <c r="J8406" s="3"/>
    </row>
    <row r="8407" spans="4:10" x14ac:dyDescent="0.25">
      <c r="D8407"/>
      <c r="E8407" s="4"/>
      <c r="F8407" s="3"/>
      <c r="G8407" s="3"/>
      <c r="H8407" s="3"/>
      <c r="I8407" s="3"/>
      <c r="J8407" s="3"/>
    </row>
    <row r="8408" spans="4:10" x14ac:dyDescent="0.25">
      <c r="D8408"/>
      <c r="E8408" s="4"/>
      <c r="F8408" s="3"/>
      <c r="G8408" s="3"/>
      <c r="H8408" s="3"/>
      <c r="I8408" s="3"/>
      <c r="J8408" s="3"/>
    </row>
    <row r="8409" spans="4:10" x14ac:dyDescent="0.25">
      <c r="D8409"/>
      <c r="E8409" s="4"/>
      <c r="F8409" s="3"/>
      <c r="G8409" s="3"/>
      <c r="H8409" s="3"/>
      <c r="I8409" s="3"/>
      <c r="J8409" s="3"/>
    </row>
    <row r="8410" spans="4:10" x14ac:dyDescent="0.25">
      <c r="D8410"/>
      <c r="E8410" s="4"/>
      <c r="F8410" s="3"/>
      <c r="G8410" s="3"/>
      <c r="H8410" s="3"/>
      <c r="I8410" s="3"/>
      <c r="J8410" s="3"/>
    </row>
    <row r="8411" spans="4:10" x14ac:dyDescent="0.25">
      <c r="D8411"/>
      <c r="E8411" s="4"/>
      <c r="F8411" s="3"/>
      <c r="G8411" s="3"/>
      <c r="H8411" s="3"/>
      <c r="I8411" s="3"/>
      <c r="J8411" s="3"/>
    </row>
    <row r="8412" spans="4:10" x14ac:dyDescent="0.25">
      <c r="D8412"/>
      <c r="E8412" s="4"/>
      <c r="F8412" s="3"/>
      <c r="G8412" s="3"/>
      <c r="H8412" s="3"/>
      <c r="I8412" s="3"/>
      <c r="J8412" s="3"/>
    </row>
    <row r="8413" spans="4:10" x14ac:dyDescent="0.25">
      <c r="D8413"/>
      <c r="E8413" s="4"/>
      <c r="F8413" s="3"/>
      <c r="G8413" s="3"/>
      <c r="H8413" s="3"/>
      <c r="I8413" s="3"/>
      <c r="J8413" s="3"/>
    </row>
    <row r="8414" spans="4:10" x14ac:dyDescent="0.25">
      <c r="D8414"/>
      <c r="E8414" s="4"/>
      <c r="F8414" s="3"/>
      <c r="G8414" s="3"/>
      <c r="H8414" s="3"/>
      <c r="I8414" s="3"/>
      <c r="J8414" s="3"/>
    </row>
    <row r="8415" spans="4:10" x14ac:dyDescent="0.25">
      <c r="D8415"/>
      <c r="E8415" s="4"/>
      <c r="F8415" s="3"/>
      <c r="G8415" s="3"/>
      <c r="H8415" s="3"/>
      <c r="I8415" s="3"/>
      <c r="J8415" s="3"/>
    </row>
    <row r="8416" spans="4:10" x14ac:dyDescent="0.25">
      <c r="D8416"/>
      <c r="E8416" s="4"/>
      <c r="F8416" s="3"/>
      <c r="G8416" s="3"/>
      <c r="H8416" s="3"/>
      <c r="I8416" s="3"/>
      <c r="J8416" s="3"/>
    </row>
    <row r="8417" spans="4:10" x14ac:dyDescent="0.25">
      <c r="D8417"/>
      <c r="E8417" s="4"/>
      <c r="F8417" s="3"/>
      <c r="G8417" s="3"/>
      <c r="H8417" s="3"/>
      <c r="I8417" s="3"/>
      <c r="J8417" s="3"/>
    </row>
    <row r="8418" spans="4:10" x14ac:dyDescent="0.25">
      <c r="D8418"/>
      <c r="E8418" s="4"/>
      <c r="F8418" s="3"/>
      <c r="G8418" s="3"/>
      <c r="H8418" s="3"/>
      <c r="I8418" s="3"/>
      <c r="J8418" s="3"/>
    </row>
    <row r="8419" spans="4:10" x14ac:dyDescent="0.25">
      <c r="D8419"/>
      <c r="E8419" s="4"/>
      <c r="F8419" s="3"/>
      <c r="G8419" s="3"/>
      <c r="H8419" s="3"/>
      <c r="I8419" s="3"/>
      <c r="J8419" s="3"/>
    </row>
    <row r="8420" spans="4:10" x14ac:dyDescent="0.25">
      <c r="D8420"/>
      <c r="E8420" s="4"/>
      <c r="F8420" s="3"/>
      <c r="G8420" s="3"/>
      <c r="H8420" s="3"/>
      <c r="I8420" s="3"/>
      <c r="J8420" s="3"/>
    </row>
    <row r="8421" spans="4:10" x14ac:dyDescent="0.25">
      <c r="D8421"/>
      <c r="E8421" s="4"/>
      <c r="F8421" s="3"/>
      <c r="G8421" s="3"/>
      <c r="H8421" s="3"/>
      <c r="I8421" s="3"/>
      <c r="J8421" s="3"/>
    </row>
    <row r="8422" spans="4:10" x14ac:dyDescent="0.25">
      <c r="D8422"/>
      <c r="E8422" s="4"/>
      <c r="F8422" s="3"/>
      <c r="G8422" s="3"/>
      <c r="H8422" s="3"/>
      <c r="I8422" s="3"/>
      <c r="J8422" s="3"/>
    </row>
    <row r="8423" spans="4:10" x14ac:dyDescent="0.25">
      <c r="D8423"/>
      <c r="E8423" s="4"/>
      <c r="F8423" s="3"/>
      <c r="G8423" s="3"/>
      <c r="H8423" s="3"/>
      <c r="I8423" s="3"/>
      <c r="J8423" s="3"/>
    </row>
    <row r="8424" spans="4:10" x14ac:dyDescent="0.25">
      <c r="D8424"/>
      <c r="E8424" s="4"/>
      <c r="F8424" s="3"/>
      <c r="G8424" s="3"/>
      <c r="H8424" s="3"/>
      <c r="I8424" s="3"/>
      <c r="J8424" s="3"/>
    </row>
    <row r="8425" spans="4:10" x14ac:dyDescent="0.25">
      <c r="D8425"/>
      <c r="E8425" s="4"/>
      <c r="F8425" s="3"/>
      <c r="G8425" s="3"/>
      <c r="H8425" s="3"/>
      <c r="I8425" s="3"/>
      <c r="J8425" s="3"/>
    </row>
    <row r="8426" spans="4:10" x14ac:dyDescent="0.25">
      <c r="D8426"/>
      <c r="E8426" s="4"/>
      <c r="F8426" s="3"/>
      <c r="G8426" s="3"/>
      <c r="H8426" s="3"/>
      <c r="I8426" s="3"/>
      <c r="J8426" s="3"/>
    </row>
    <row r="8427" spans="4:10" x14ac:dyDescent="0.25">
      <c r="D8427"/>
      <c r="E8427" s="4"/>
      <c r="F8427" s="3"/>
      <c r="G8427" s="3"/>
      <c r="H8427" s="3"/>
      <c r="I8427" s="3"/>
      <c r="J8427" s="3"/>
    </row>
    <row r="8428" spans="4:10" x14ac:dyDescent="0.25">
      <c r="D8428"/>
      <c r="E8428" s="4"/>
      <c r="F8428" s="3"/>
      <c r="G8428" s="3"/>
      <c r="H8428" s="3"/>
      <c r="I8428" s="3"/>
      <c r="J8428" s="3"/>
    </row>
    <row r="8429" spans="4:10" x14ac:dyDescent="0.25">
      <c r="D8429"/>
      <c r="E8429" s="4"/>
      <c r="F8429" s="3"/>
      <c r="G8429" s="3"/>
      <c r="H8429" s="3"/>
      <c r="I8429" s="3"/>
      <c r="J8429" s="3"/>
    </row>
    <row r="8430" spans="4:10" x14ac:dyDescent="0.25">
      <c r="D8430"/>
      <c r="E8430" s="4"/>
      <c r="F8430" s="3"/>
      <c r="G8430" s="3"/>
      <c r="H8430" s="3"/>
      <c r="I8430" s="3"/>
      <c r="J8430" s="3"/>
    </row>
    <row r="8431" spans="4:10" x14ac:dyDescent="0.25">
      <c r="D8431"/>
      <c r="E8431" s="4"/>
      <c r="F8431" s="3"/>
      <c r="G8431" s="3"/>
      <c r="H8431" s="3"/>
      <c r="I8431" s="3"/>
      <c r="J8431" s="3"/>
    </row>
    <row r="8432" spans="4:10" x14ac:dyDescent="0.25">
      <c r="D8432"/>
      <c r="E8432" s="4"/>
      <c r="F8432" s="3"/>
      <c r="G8432" s="3"/>
      <c r="H8432" s="3"/>
      <c r="I8432" s="3"/>
      <c r="J8432" s="3"/>
    </row>
    <row r="8433" spans="4:10" x14ac:dyDescent="0.25">
      <c r="D8433"/>
      <c r="E8433" s="4"/>
      <c r="F8433" s="3"/>
      <c r="G8433" s="3"/>
      <c r="H8433" s="3"/>
      <c r="I8433" s="3"/>
      <c r="J8433" s="3"/>
    </row>
    <row r="8434" spans="4:10" x14ac:dyDescent="0.25">
      <c r="D8434"/>
      <c r="E8434" s="4"/>
      <c r="F8434" s="3"/>
      <c r="G8434" s="3"/>
      <c r="H8434" s="3"/>
      <c r="I8434" s="3"/>
      <c r="J8434" s="3"/>
    </row>
    <row r="8435" spans="4:10" x14ac:dyDescent="0.25">
      <c r="D8435"/>
      <c r="E8435" s="4"/>
      <c r="F8435" s="3"/>
      <c r="G8435" s="3"/>
      <c r="H8435" s="3"/>
      <c r="I8435" s="3"/>
      <c r="J8435" s="3"/>
    </row>
    <row r="8436" spans="4:10" x14ac:dyDescent="0.25">
      <c r="D8436"/>
      <c r="E8436" s="4"/>
      <c r="F8436" s="3"/>
      <c r="G8436" s="3"/>
      <c r="H8436" s="3"/>
      <c r="I8436" s="3"/>
      <c r="J8436" s="3"/>
    </row>
    <row r="8437" spans="4:10" x14ac:dyDescent="0.25">
      <c r="D8437"/>
      <c r="E8437" s="4"/>
      <c r="F8437" s="3"/>
      <c r="G8437" s="3"/>
      <c r="H8437" s="3"/>
      <c r="I8437" s="3"/>
      <c r="J8437" s="3"/>
    </row>
    <row r="8438" spans="4:10" x14ac:dyDescent="0.25">
      <c r="D8438"/>
      <c r="E8438" s="4"/>
      <c r="F8438" s="3"/>
      <c r="G8438" s="3"/>
      <c r="H8438" s="3"/>
      <c r="I8438" s="3"/>
      <c r="J8438" s="3"/>
    </row>
    <row r="8439" spans="4:10" x14ac:dyDescent="0.25">
      <c r="D8439"/>
      <c r="E8439" s="4"/>
      <c r="F8439" s="3"/>
      <c r="G8439" s="3"/>
      <c r="H8439" s="3"/>
      <c r="I8439" s="3"/>
      <c r="J8439" s="3"/>
    </row>
    <row r="8440" spans="4:10" x14ac:dyDescent="0.25">
      <c r="D8440"/>
      <c r="E8440" s="4"/>
      <c r="F8440" s="3"/>
      <c r="G8440" s="3"/>
      <c r="H8440" s="3"/>
      <c r="I8440" s="3"/>
      <c r="J8440" s="3"/>
    </row>
    <row r="8441" spans="4:10" x14ac:dyDescent="0.25">
      <c r="D8441"/>
      <c r="E8441" s="4"/>
      <c r="F8441" s="3"/>
      <c r="G8441" s="3"/>
      <c r="H8441" s="3"/>
      <c r="I8441" s="3"/>
      <c r="J8441" s="3"/>
    </row>
    <row r="8442" spans="4:10" x14ac:dyDescent="0.25">
      <c r="D8442"/>
      <c r="E8442" s="4"/>
      <c r="F8442" s="3"/>
      <c r="G8442" s="3"/>
      <c r="H8442" s="3"/>
      <c r="I8442" s="3"/>
      <c r="J8442" s="3"/>
    </row>
    <row r="8443" spans="4:10" x14ac:dyDescent="0.25">
      <c r="D8443"/>
      <c r="E8443" s="4"/>
      <c r="F8443" s="3"/>
      <c r="G8443" s="3"/>
      <c r="H8443" s="3"/>
      <c r="I8443" s="3"/>
      <c r="J8443" s="3"/>
    </row>
    <row r="8444" spans="4:10" x14ac:dyDescent="0.25">
      <c r="D8444"/>
      <c r="E8444" s="4"/>
      <c r="F8444" s="3"/>
      <c r="G8444" s="3"/>
      <c r="H8444" s="3"/>
      <c r="I8444" s="3"/>
      <c r="J8444" s="3"/>
    </row>
    <row r="8445" spans="4:10" x14ac:dyDescent="0.25">
      <c r="D8445"/>
      <c r="E8445" s="4"/>
      <c r="F8445" s="3"/>
      <c r="G8445" s="3"/>
      <c r="H8445" s="3"/>
      <c r="I8445" s="3"/>
      <c r="J8445" s="3"/>
    </row>
    <row r="8446" spans="4:10" x14ac:dyDescent="0.25">
      <c r="D8446"/>
      <c r="E8446" s="4"/>
      <c r="F8446" s="3"/>
      <c r="G8446" s="3"/>
      <c r="H8446" s="3"/>
      <c r="I8446" s="3"/>
      <c r="J8446" s="3"/>
    </row>
    <row r="8447" spans="4:10" x14ac:dyDescent="0.25">
      <c r="D8447"/>
      <c r="E8447" s="4"/>
      <c r="F8447" s="3"/>
      <c r="G8447" s="3"/>
      <c r="H8447" s="3"/>
      <c r="I8447" s="3"/>
      <c r="J8447" s="3"/>
    </row>
    <row r="8448" spans="4:10" x14ac:dyDescent="0.25">
      <c r="D8448"/>
      <c r="E8448" s="4"/>
      <c r="F8448" s="3"/>
      <c r="G8448" s="3"/>
      <c r="H8448" s="3"/>
      <c r="I8448" s="3"/>
      <c r="J8448" s="3"/>
    </row>
    <row r="8449" spans="4:10" x14ac:dyDescent="0.25">
      <c r="D8449"/>
      <c r="E8449" s="4"/>
      <c r="F8449" s="3"/>
      <c r="G8449" s="3"/>
      <c r="H8449" s="3"/>
      <c r="I8449" s="3"/>
      <c r="J8449" s="3"/>
    </row>
    <row r="8450" spans="4:10" x14ac:dyDescent="0.25">
      <c r="D8450"/>
      <c r="E8450" s="4"/>
      <c r="F8450" s="3"/>
      <c r="G8450" s="3"/>
      <c r="H8450" s="3"/>
      <c r="I8450" s="3"/>
      <c r="J8450" s="3"/>
    </row>
    <row r="8451" spans="4:10" x14ac:dyDescent="0.25">
      <c r="D8451"/>
      <c r="E8451" s="4"/>
      <c r="F8451" s="3"/>
      <c r="G8451" s="3"/>
      <c r="H8451" s="3"/>
      <c r="I8451" s="3"/>
      <c r="J8451" s="3"/>
    </row>
    <row r="8452" spans="4:10" x14ac:dyDescent="0.25">
      <c r="D8452"/>
      <c r="E8452" s="4"/>
      <c r="F8452" s="3"/>
      <c r="G8452" s="3"/>
      <c r="H8452" s="3"/>
      <c r="I8452" s="3"/>
      <c r="J8452" s="3"/>
    </row>
    <row r="8453" spans="4:10" x14ac:dyDescent="0.25">
      <c r="D8453"/>
      <c r="E8453" s="4"/>
      <c r="F8453" s="3"/>
      <c r="G8453" s="3"/>
      <c r="H8453" s="3"/>
      <c r="I8453" s="3"/>
      <c r="J8453" s="3"/>
    </row>
    <row r="8454" spans="4:10" x14ac:dyDescent="0.25">
      <c r="D8454"/>
      <c r="E8454" s="4"/>
      <c r="F8454" s="3"/>
      <c r="G8454" s="3"/>
      <c r="H8454" s="3"/>
      <c r="I8454" s="3"/>
      <c r="J8454" s="3"/>
    </row>
    <row r="8455" spans="4:10" x14ac:dyDescent="0.25">
      <c r="D8455"/>
      <c r="E8455" s="4"/>
      <c r="F8455" s="3"/>
      <c r="G8455" s="3"/>
      <c r="H8455" s="3"/>
      <c r="I8455" s="3"/>
      <c r="J8455" s="3"/>
    </row>
    <row r="8456" spans="4:10" x14ac:dyDescent="0.25">
      <c r="D8456"/>
      <c r="E8456" s="4"/>
      <c r="F8456" s="3"/>
      <c r="G8456" s="3"/>
      <c r="H8456" s="3"/>
      <c r="I8456" s="3"/>
      <c r="J8456" s="3"/>
    </row>
    <row r="8457" spans="4:10" x14ac:dyDescent="0.25">
      <c r="D8457"/>
      <c r="E8457" s="4"/>
      <c r="F8457" s="3"/>
      <c r="G8457" s="3"/>
      <c r="H8457" s="3"/>
      <c r="I8457" s="3"/>
      <c r="J8457" s="3"/>
    </row>
    <row r="8458" spans="4:10" x14ac:dyDescent="0.25">
      <c r="D8458"/>
      <c r="E8458" s="4"/>
      <c r="F8458" s="3"/>
      <c r="G8458" s="3"/>
      <c r="H8458" s="3"/>
      <c r="I8458" s="3"/>
      <c r="J8458" s="3"/>
    </row>
    <row r="8459" spans="4:10" x14ac:dyDescent="0.25">
      <c r="D8459"/>
      <c r="E8459" s="4"/>
      <c r="F8459" s="3"/>
      <c r="G8459" s="3"/>
      <c r="H8459" s="3"/>
      <c r="I8459" s="3"/>
      <c r="J8459" s="3"/>
    </row>
    <row r="8460" spans="4:10" x14ac:dyDescent="0.25">
      <c r="D8460"/>
      <c r="E8460" s="4"/>
      <c r="F8460" s="3"/>
      <c r="G8460" s="3"/>
      <c r="H8460" s="3"/>
      <c r="I8460" s="3"/>
      <c r="J8460" s="3"/>
    </row>
    <row r="8461" spans="4:10" x14ac:dyDescent="0.25">
      <c r="D8461"/>
      <c r="E8461" s="4"/>
      <c r="F8461" s="3"/>
      <c r="G8461" s="3"/>
      <c r="H8461" s="3"/>
      <c r="I8461" s="3"/>
      <c r="J8461" s="3"/>
    </row>
    <row r="8462" spans="4:10" x14ac:dyDescent="0.25">
      <c r="D8462"/>
      <c r="E8462" s="4"/>
      <c r="F8462" s="3"/>
      <c r="G8462" s="3"/>
      <c r="H8462" s="3"/>
      <c r="I8462" s="3"/>
      <c r="J8462" s="3"/>
    </row>
    <row r="8463" spans="4:10" x14ac:dyDescent="0.25">
      <c r="D8463"/>
      <c r="E8463" s="4"/>
      <c r="F8463" s="3"/>
      <c r="G8463" s="3"/>
      <c r="H8463" s="3"/>
      <c r="I8463" s="3"/>
      <c r="J8463" s="3"/>
    </row>
    <row r="8464" spans="4:10" x14ac:dyDescent="0.25">
      <c r="D8464"/>
      <c r="E8464" s="4"/>
      <c r="F8464" s="3"/>
      <c r="G8464" s="3"/>
      <c r="H8464" s="3"/>
      <c r="I8464" s="3"/>
      <c r="J8464" s="3"/>
    </row>
    <row r="8465" spans="4:10" x14ac:dyDescent="0.25">
      <c r="D8465"/>
      <c r="E8465" s="4"/>
      <c r="F8465" s="3"/>
      <c r="G8465" s="3"/>
      <c r="H8465" s="3"/>
      <c r="I8465" s="3"/>
      <c r="J8465" s="3"/>
    </row>
    <row r="8466" spans="4:10" x14ac:dyDescent="0.25">
      <c r="D8466"/>
      <c r="E8466" s="4"/>
      <c r="F8466" s="3"/>
      <c r="G8466" s="3"/>
      <c r="H8466" s="3"/>
      <c r="I8466" s="3"/>
      <c r="J8466" s="3"/>
    </row>
    <row r="8467" spans="4:10" x14ac:dyDescent="0.25">
      <c r="D8467"/>
      <c r="E8467" s="4"/>
      <c r="F8467" s="3"/>
      <c r="G8467" s="3"/>
      <c r="H8467" s="3"/>
      <c r="I8467" s="3"/>
      <c r="J8467" s="3"/>
    </row>
    <row r="8468" spans="4:10" x14ac:dyDescent="0.25">
      <c r="D8468"/>
      <c r="E8468" s="4"/>
      <c r="F8468" s="3"/>
      <c r="G8468" s="3"/>
      <c r="H8468" s="3"/>
      <c r="I8468" s="3"/>
      <c r="J8468" s="3"/>
    </row>
    <row r="8469" spans="4:10" x14ac:dyDescent="0.25">
      <c r="D8469"/>
      <c r="E8469" s="4"/>
      <c r="F8469" s="3"/>
      <c r="G8469" s="3"/>
      <c r="H8469" s="3"/>
      <c r="I8469" s="3"/>
      <c r="J8469" s="3"/>
    </row>
    <row r="8470" spans="4:10" x14ac:dyDescent="0.25">
      <c r="D8470"/>
      <c r="E8470" s="4"/>
      <c r="F8470" s="3"/>
      <c r="G8470" s="3"/>
      <c r="H8470" s="3"/>
      <c r="I8470" s="3"/>
      <c r="J8470" s="3"/>
    </row>
    <row r="8471" spans="4:10" x14ac:dyDescent="0.25">
      <c r="D8471"/>
      <c r="E8471" s="4"/>
      <c r="F8471" s="3"/>
      <c r="G8471" s="3"/>
      <c r="H8471" s="3"/>
      <c r="I8471" s="3"/>
      <c r="J8471" s="3"/>
    </row>
    <row r="8472" spans="4:10" x14ac:dyDescent="0.25">
      <c r="D8472"/>
      <c r="E8472" s="4"/>
      <c r="F8472" s="3"/>
      <c r="G8472" s="3"/>
      <c r="H8472" s="3"/>
      <c r="I8472" s="3"/>
      <c r="J8472" s="3"/>
    </row>
    <row r="8473" spans="4:10" x14ac:dyDescent="0.25">
      <c r="D8473"/>
      <c r="E8473" s="4"/>
      <c r="F8473" s="3"/>
      <c r="G8473" s="3"/>
      <c r="H8473" s="3"/>
      <c r="I8473" s="3"/>
      <c r="J8473" s="3"/>
    </row>
    <row r="8474" spans="4:10" x14ac:dyDescent="0.25">
      <c r="D8474"/>
      <c r="E8474" s="4"/>
      <c r="F8474" s="3"/>
      <c r="G8474" s="3"/>
      <c r="H8474" s="3"/>
      <c r="I8474" s="3"/>
      <c r="J8474" s="3"/>
    </row>
    <row r="8475" spans="4:10" x14ac:dyDescent="0.25">
      <c r="D8475"/>
      <c r="E8475" s="4"/>
      <c r="F8475" s="3"/>
      <c r="G8475" s="3"/>
      <c r="H8475" s="3"/>
      <c r="I8475" s="3"/>
      <c r="J8475" s="3"/>
    </row>
    <row r="8476" spans="4:10" x14ac:dyDescent="0.25">
      <c r="D8476"/>
      <c r="E8476" s="4"/>
      <c r="F8476" s="3"/>
      <c r="G8476" s="3"/>
      <c r="H8476" s="3"/>
      <c r="I8476" s="3"/>
      <c r="J8476" s="3"/>
    </row>
    <row r="8477" spans="4:10" x14ac:dyDescent="0.25">
      <c r="D8477"/>
      <c r="E8477" s="4"/>
      <c r="F8477" s="3"/>
      <c r="G8477" s="3"/>
      <c r="H8477" s="3"/>
      <c r="I8477" s="3"/>
      <c r="J8477" s="3"/>
    </row>
    <row r="8478" spans="4:10" x14ac:dyDescent="0.25">
      <c r="D8478"/>
      <c r="E8478" s="4"/>
      <c r="F8478" s="3"/>
      <c r="G8478" s="3"/>
      <c r="H8478" s="3"/>
      <c r="I8478" s="3"/>
      <c r="J8478" s="3"/>
    </row>
    <row r="8479" spans="4:10" x14ac:dyDescent="0.25">
      <c r="D8479"/>
      <c r="E8479" s="4"/>
      <c r="F8479" s="3"/>
      <c r="G8479" s="3"/>
      <c r="H8479" s="3"/>
      <c r="I8479" s="3"/>
      <c r="J8479" s="3"/>
    </row>
    <row r="8480" spans="4:10" x14ac:dyDescent="0.25">
      <c r="D8480"/>
      <c r="E8480" s="4"/>
      <c r="F8480" s="3"/>
      <c r="G8480" s="3"/>
      <c r="H8480" s="3"/>
      <c r="I8480" s="3"/>
      <c r="J8480" s="3"/>
    </row>
    <row r="8481" spans="4:10" x14ac:dyDescent="0.25">
      <c r="D8481"/>
      <c r="E8481" s="4"/>
      <c r="F8481" s="3"/>
      <c r="G8481" s="3"/>
      <c r="H8481" s="3"/>
      <c r="I8481" s="3"/>
      <c r="J8481" s="3"/>
    </row>
    <row r="8482" spans="4:10" x14ac:dyDescent="0.25">
      <c r="D8482"/>
      <c r="E8482" s="4"/>
      <c r="F8482" s="3"/>
      <c r="G8482" s="3"/>
      <c r="H8482" s="3"/>
      <c r="I8482" s="3"/>
      <c r="J8482" s="3"/>
    </row>
    <row r="8483" spans="4:10" x14ac:dyDescent="0.25">
      <c r="D8483"/>
      <c r="E8483" s="4"/>
      <c r="F8483" s="3"/>
      <c r="G8483" s="3"/>
      <c r="H8483" s="3"/>
      <c r="I8483" s="3"/>
      <c r="J8483" s="3"/>
    </row>
    <row r="8484" spans="4:10" x14ac:dyDescent="0.25">
      <c r="D8484"/>
      <c r="E8484" s="4"/>
      <c r="F8484" s="3"/>
      <c r="G8484" s="3"/>
      <c r="H8484" s="3"/>
      <c r="I8484" s="3"/>
      <c r="J8484" s="3"/>
    </row>
    <row r="8485" spans="4:10" x14ac:dyDescent="0.25">
      <c r="D8485"/>
      <c r="E8485" s="4"/>
      <c r="F8485" s="3"/>
      <c r="G8485" s="3"/>
      <c r="H8485" s="3"/>
      <c r="I8485" s="3"/>
      <c r="J8485" s="3"/>
    </row>
    <row r="8486" spans="4:10" x14ac:dyDescent="0.25">
      <c r="D8486"/>
      <c r="E8486" s="4"/>
      <c r="F8486" s="3"/>
      <c r="G8486" s="3"/>
      <c r="H8486" s="3"/>
      <c r="I8486" s="3"/>
      <c r="J8486" s="3"/>
    </row>
    <row r="8487" spans="4:10" x14ac:dyDescent="0.25">
      <c r="D8487"/>
      <c r="E8487" s="4"/>
      <c r="F8487" s="3"/>
      <c r="G8487" s="3"/>
      <c r="H8487" s="3"/>
      <c r="I8487" s="3"/>
      <c r="J8487" s="3"/>
    </row>
    <row r="8488" spans="4:10" x14ac:dyDescent="0.25">
      <c r="D8488"/>
      <c r="E8488" s="4"/>
      <c r="F8488" s="3"/>
      <c r="G8488" s="3"/>
      <c r="H8488" s="3"/>
      <c r="I8488" s="3"/>
      <c r="J8488" s="3"/>
    </row>
    <row r="8489" spans="4:10" x14ac:dyDescent="0.25">
      <c r="D8489"/>
      <c r="E8489" s="4"/>
      <c r="F8489" s="3"/>
      <c r="G8489" s="3"/>
      <c r="H8489" s="3"/>
      <c r="I8489" s="3"/>
      <c r="J8489" s="3"/>
    </row>
    <row r="8490" spans="4:10" x14ac:dyDescent="0.25">
      <c r="D8490"/>
      <c r="E8490" s="4"/>
      <c r="F8490" s="3"/>
      <c r="G8490" s="3"/>
      <c r="H8490" s="3"/>
      <c r="I8490" s="3"/>
      <c r="J8490" s="3"/>
    </row>
    <row r="8491" spans="4:10" x14ac:dyDescent="0.25">
      <c r="D8491"/>
      <c r="E8491" s="4"/>
      <c r="F8491" s="3"/>
      <c r="G8491" s="3"/>
      <c r="H8491" s="3"/>
      <c r="I8491" s="3"/>
      <c r="J8491" s="3"/>
    </row>
    <row r="8492" spans="4:10" x14ac:dyDescent="0.25">
      <c r="D8492"/>
      <c r="E8492" s="4"/>
      <c r="F8492" s="3"/>
      <c r="G8492" s="3"/>
      <c r="H8492" s="3"/>
      <c r="I8492" s="3"/>
      <c r="J8492" s="3"/>
    </row>
    <row r="8493" spans="4:10" x14ac:dyDescent="0.25">
      <c r="D8493"/>
      <c r="E8493" s="4"/>
      <c r="F8493" s="3"/>
      <c r="G8493" s="3"/>
      <c r="H8493" s="3"/>
      <c r="I8493" s="3"/>
      <c r="J8493" s="3"/>
    </row>
    <row r="8494" spans="4:10" x14ac:dyDescent="0.25">
      <c r="D8494"/>
      <c r="E8494" s="4"/>
      <c r="F8494" s="3"/>
      <c r="G8494" s="3"/>
      <c r="H8494" s="3"/>
      <c r="I8494" s="3"/>
      <c r="J8494" s="3"/>
    </row>
    <row r="8495" spans="4:10" x14ac:dyDescent="0.25">
      <c r="D8495"/>
      <c r="E8495" s="4"/>
      <c r="F8495" s="3"/>
      <c r="G8495" s="3"/>
      <c r="H8495" s="3"/>
      <c r="I8495" s="3"/>
      <c r="J8495" s="3"/>
    </row>
    <row r="8496" spans="4:10" x14ac:dyDescent="0.25">
      <c r="D8496"/>
      <c r="E8496" s="4"/>
      <c r="F8496" s="3"/>
      <c r="G8496" s="3"/>
      <c r="H8496" s="3"/>
      <c r="I8496" s="3"/>
      <c r="J8496" s="3"/>
    </row>
    <row r="8497" spans="4:10" x14ac:dyDescent="0.25">
      <c r="D8497"/>
      <c r="E8497" s="4"/>
      <c r="F8497" s="3"/>
      <c r="G8497" s="3"/>
      <c r="H8497" s="3"/>
      <c r="I8497" s="3"/>
      <c r="J8497" s="3"/>
    </row>
    <row r="8498" spans="4:10" x14ac:dyDescent="0.25">
      <c r="D8498"/>
      <c r="E8498" s="4"/>
      <c r="F8498" s="3"/>
      <c r="G8498" s="3"/>
      <c r="H8498" s="3"/>
      <c r="I8498" s="3"/>
      <c r="J8498" s="3"/>
    </row>
    <row r="8499" spans="4:10" x14ac:dyDescent="0.25">
      <c r="D8499"/>
      <c r="E8499" s="4"/>
      <c r="F8499" s="3"/>
      <c r="G8499" s="3"/>
      <c r="H8499" s="3"/>
      <c r="I8499" s="3"/>
      <c r="J8499" s="3"/>
    </row>
    <row r="8500" spans="4:10" x14ac:dyDescent="0.25">
      <c r="D8500"/>
      <c r="E8500" s="4"/>
      <c r="F8500" s="3"/>
      <c r="G8500" s="3"/>
      <c r="H8500" s="3"/>
      <c r="I8500" s="3"/>
      <c r="J8500" s="3"/>
    </row>
    <row r="8501" spans="4:10" x14ac:dyDescent="0.25">
      <c r="D8501"/>
      <c r="E8501" s="4"/>
      <c r="F8501" s="3"/>
      <c r="G8501" s="3"/>
      <c r="H8501" s="3"/>
      <c r="I8501" s="3"/>
      <c r="J8501" s="3"/>
    </row>
    <row r="8502" spans="4:10" x14ac:dyDescent="0.25">
      <c r="D8502"/>
      <c r="E8502" s="4"/>
      <c r="F8502" s="3"/>
      <c r="G8502" s="3"/>
      <c r="H8502" s="3"/>
      <c r="I8502" s="3"/>
      <c r="J8502" s="3"/>
    </row>
    <row r="8503" spans="4:10" x14ac:dyDescent="0.25">
      <c r="D8503"/>
      <c r="E8503" s="4"/>
      <c r="F8503" s="3"/>
      <c r="G8503" s="3"/>
      <c r="H8503" s="3"/>
      <c r="I8503" s="3"/>
      <c r="J8503" s="3"/>
    </row>
    <row r="8504" spans="4:10" x14ac:dyDescent="0.25">
      <c r="D8504"/>
      <c r="E8504" s="4"/>
      <c r="F8504" s="3"/>
      <c r="G8504" s="3"/>
      <c r="H8504" s="3"/>
      <c r="I8504" s="3"/>
      <c r="J8504" s="3"/>
    </row>
    <row r="8505" spans="4:10" x14ac:dyDescent="0.25">
      <c r="D8505"/>
      <c r="E8505" s="4"/>
      <c r="F8505" s="3"/>
      <c r="G8505" s="3"/>
      <c r="H8505" s="3"/>
      <c r="I8505" s="3"/>
      <c r="J8505" s="3"/>
    </row>
    <row r="8506" spans="4:10" x14ac:dyDescent="0.25">
      <c r="D8506"/>
      <c r="E8506" s="4"/>
      <c r="F8506" s="3"/>
      <c r="G8506" s="3"/>
      <c r="H8506" s="3"/>
      <c r="I8506" s="3"/>
      <c r="J8506" s="3"/>
    </row>
    <row r="8507" spans="4:10" x14ac:dyDescent="0.25">
      <c r="D8507"/>
      <c r="E8507" s="4"/>
      <c r="F8507" s="3"/>
      <c r="G8507" s="3"/>
      <c r="H8507" s="3"/>
      <c r="I8507" s="3"/>
      <c r="J8507" s="3"/>
    </row>
    <row r="8508" spans="4:10" x14ac:dyDescent="0.25">
      <c r="D8508"/>
      <c r="E8508" s="4"/>
      <c r="F8508" s="3"/>
      <c r="G8508" s="3"/>
      <c r="H8508" s="3"/>
      <c r="I8508" s="3"/>
      <c r="J8508" s="3"/>
    </row>
    <row r="8509" spans="4:10" x14ac:dyDescent="0.25">
      <c r="D8509"/>
      <c r="E8509" s="4"/>
      <c r="F8509" s="3"/>
      <c r="G8509" s="3"/>
      <c r="H8509" s="3"/>
      <c r="I8509" s="3"/>
      <c r="J8509" s="3"/>
    </row>
    <row r="8510" spans="4:10" x14ac:dyDescent="0.25">
      <c r="D8510"/>
      <c r="E8510" s="4"/>
      <c r="F8510" s="3"/>
      <c r="G8510" s="3"/>
      <c r="H8510" s="3"/>
      <c r="I8510" s="3"/>
      <c r="J8510" s="3"/>
    </row>
    <row r="8511" spans="4:10" x14ac:dyDescent="0.25">
      <c r="D8511"/>
      <c r="E8511" s="4"/>
      <c r="F8511" s="3"/>
      <c r="G8511" s="3"/>
      <c r="H8511" s="3"/>
      <c r="I8511" s="3"/>
      <c r="J8511" s="3"/>
    </row>
    <row r="8512" spans="4:10" x14ac:dyDescent="0.25">
      <c r="D8512"/>
      <c r="E8512" s="4"/>
      <c r="F8512" s="3"/>
      <c r="G8512" s="3"/>
      <c r="H8512" s="3"/>
      <c r="I8512" s="3"/>
      <c r="J8512" s="3"/>
    </row>
    <row r="8513" spans="4:10" x14ac:dyDescent="0.25">
      <c r="D8513"/>
      <c r="E8513" s="4"/>
      <c r="F8513" s="3"/>
      <c r="G8513" s="3"/>
      <c r="H8513" s="3"/>
      <c r="I8513" s="3"/>
      <c r="J8513" s="3"/>
    </row>
    <row r="8514" spans="4:10" x14ac:dyDescent="0.25">
      <c r="D8514"/>
      <c r="E8514" s="4"/>
      <c r="F8514" s="3"/>
      <c r="G8514" s="3"/>
      <c r="H8514" s="3"/>
      <c r="I8514" s="3"/>
      <c r="J8514" s="3"/>
    </row>
    <row r="8515" spans="4:10" x14ac:dyDescent="0.25">
      <c r="D8515"/>
      <c r="E8515" s="4"/>
      <c r="F8515" s="3"/>
      <c r="G8515" s="3"/>
      <c r="H8515" s="3"/>
      <c r="I8515" s="3"/>
      <c r="J8515" s="3"/>
    </row>
    <row r="8516" spans="4:10" x14ac:dyDescent="0.25">
      <c r="D8516"/>
      <c r="E8516" s="4"/>
      <c r="F8516" s="3"/>
      <c r="G8516" s="3"/>
      <c r="H8516" s="3"/>
      <c r="I8516" s="3"/>
      <c r="J8516" s="3"/>
    </row>
    <row r="8517" spans="4:10" x14ac:dyDescent="0.25">
      <c r="D8517"/>
      <c r="E8517" s="4"/>
      <c r="F8517" s="3"/>
      <c r="G8517" s="3"/>
      <c r="H8517" s="3"/>
      <c r="I8517" s="3"/>
      <c r="J8517" s="3"/>
    </row>
    <row r="8518" spans="4:10" x14ac:dyDescent="0.25">
      <c r="D8518"/>
      <c r="E8518" s="4"/>
      <c r="F8518" s="3"/>
      <c r="G8518" s="3"/>
      <c r="H8518" s="3"/>
      <c r="I8518" s="3"/>
      <c r="J8518" s="3"/>
    </row>
    <row r="8519" spans="4:10" x14ac:dyDescent="0.25">
      <c r="D8519"/>
      <c r="E8519" s="4"/>
      <c r="F8519" s="3"/>
      <c r="G8519" s="3"/>
      <c r="H8519" s="3"/>
      <c r="I8519" s="3"/>
      <c r="J8519" s="3"/>
    </row>
    <row r="8520" spans="4:10" x14ac:dyDescent="0.25">
      <c r="D8520"/>
      <c r="E8520" s="4"/>
      <c r="F8520" s="3"/>
      <c r="G8520" s="3"/>
      <c r="H8520" s="3"/>
      <c r="I8520" s="3"/>
      <c r="J8520" s="3"/>
    </row>
    <row r="8521" spans="4:10" x14ac:dyDescent="0.25">
      <c r="D8521"/>
      <c r="E8521" s="4"/>
      <c r="F8521" s="3"/>
      <c r="G8521" s="3"/>
      <c r="H8521" s="3"/>
      <c r="I8521" s="3"/>
      <c r="J8521" s="3"/>
    </row>
    <row r="8522" spans="4:10" x14ac:dyDescent="0.25">
      <c r="D8522"/>
      <c r="E8522" s="4"/>
      <c r="F8522" s="3"/>
      <c r="G8522" s="3"/>
      <c r="H8522" s="3"/>
      <c r="I8522" s="3"/>
      <c r="J8522" s="3"/>
    </row>
    <row r="8523" spans="4:10" x14ac:dyDescent="0.25">
      <c r="D8523"/>
      <c r="E8523" s="4"/>
      <c r="F8523" s="3"/>
      <c r="G8523" s="3"/>
      <c r="H8523" s="3"/>
      <c r="I8523" s="3"/>
      <c r="J8523" s="3"/>
    </row>
    <row r="8524" spans="4:10" x14ac:dyDescent="0.25">
      <c r="D8524"/>
      <c r="E8524" s="4"/>
      <c r="F8524" s="3"/>
      <c r="G8524" s="3"/>
      <c r="H8524" s="3"/>
      <c r="I8524" s="3"/>
      <c r="J8524" s="3"/>
    </row>
    <row r="8525" spans="4:10" x14ac:dyDescent="0.25">
      <c r="D8525"/>
      <c r="E8525" s="4"/>
      <c r="F8525" s="3"/>
      <c r="G8525" s="3"/>
      <c r="H8525" s="3"/>
      <c r="I8525" s="3"/>
      <c r="J8525" s="3"/>
    </row>
    <row r="8526" spans="4:10" x14ac:dyDescent="0.25">
      <c r="D8526"/>
      <c r="E8526" s="4"/>
      <c r="F8526" s="3"/>
      <c r="G8526" s="3"/>
      <c r="H8526" s="3"/>
      <c r="I8526" s="3"/>
      <c r="J8526" s="3"/>
    </row>
    <row r="8527" spans="4:10" x14ac:dyDescent="0.25">
      <c r="D8527"/>
      <c r="E8527" s="4"/>
      <c r="F8527" s="3"/>
      <c r="G8527" s="3"/>
      <c r="H8527" s="3"/>
      <c r="I8527" s="3"/>
      <c r="J8527" s="3"/>
    </row>
    <row r="8528" spans="4:10" x14ac:dyDescent="0.25">
      <c r="D8528"/>
      <c r="E8528" s="4"/>
    </row>
    <row r="8529" spans="4:10" x14ac:dyDescent="0.25">
      <c r="D8529"/>
      <c r="E8529" s="4"/>
    </row>
    <row r="8530" spans="4:10" x14ac:dyDescent="0.25">
      <c r="D8530"/>
      <c r="E8530" s="4"/>
    </row>
    <row r="8531" spans="4:10" x14ac:dyDescent="0.25">
      <c r="D8531"/>
      <c r="E8531" s="4"/>
    </row>
    <row r="8532" spans="4:10" x14ac:dyDescent="0.25">
      <c r="D8532"/>
      <c r="E8532" s="4"/>
    </row>
    <row r="8533" spans="4:10" x14ac:dyDescent="0.25">
      <c r="D8533"/>
      <c r="E8533" s="4"/>
      <c r="F8533" s="3"/>
      <c r="G8533" s="3"/>
      <c r="H8533" s="3"/>
      <c r="I8533" s="3"/>
      <c r="J8533" s="3"/>
    </row>
    <row r="8534" spans="4:10" x14ac:dyDescent="0.25">
      <c r="D8534"/>
      <c r="E8534" s="4"/>
      <c r="F8534" s="3"/>
      <c r="G8534" s="3"/>
      <c r="H8534" s="3"/>
      <c r="I8534" s="3"/>
      <c r="J8534" s="3"/>
    </row>
    <row r="8535" spans="4:10" x14ac:dyDescent="0.25">
      <c r="D8535"/>
      <c r="E8535" s="4"/>
      <c r="F8535" s="3"/>
      <c r="G8535" s="3"/>
      <c r="H8535" s="3"/>
      <c r="I8535" s="3"/>
      <c r="J8535" s="3"/>
    </row>
    <row r="8536" spans="4:10" x14ac:dyDescent="0.25">
      <c r="D8536"/>
      <c r="E8536" s="4"/>
      <c r="F8536" s="3"/>
      <c r="G8536" s="3"/>
      <c r="H8536" s="3"/>
      <c r="I8536" s="3"/>
      <c r="J8536" s="3"/>
    </row>
    <row r="8537" spans="4:10" x14ac:dyDescent="0.25">
      <c r="D8537"/>
      <c r="E8537" s="4"/>
      <c r="F8537" s="3"/>
      <c r="G8537" s="3"/>
      <c r="H8537" s="3"/>
      <c r="I8537" s="3"/>
      <c r="J8537" s="3"/>
    </row>
    <row r="8538" spans="4:10" x14ac:dyDescent="0.25">
      <c r="D8538"/>
      <c r="E8538" s="4"/>
      <c r="F8538" s="3"/>
      <c r="G8538" s="3"/>
      <c r="H8538" s="3"/>
      <c r="I8538" s="3"/>
      <c r="J8538" s="3"/>
    </row>
    <row r="8539" spans="4:10" x14ac:dyDescent="0.25">
      <c r="D8539"/>
      <c r="E8539" s="4"/>
      <c r="F8539" s="3"/>
      <c r="G8539" s="3"/>
      <c r="H8539" s="3"/>
      <c r="I8539" s="3"/>
      <c r="J8539" s="3"/>
    </row>
    <row r="8540" spans="4:10" x14ac:dyDescent="0.25">
      <c r="D8540"/>
      <c r="E8540" s="4"/>
      <c r="F8540" s="3"/>
      <c r="G8540" s="3"/>
      <c r="H8540" s="3"/>
      <c r="I8540" s="3"/>
      <c r="J8540" s="3"/>
    </row>
    <row r="8541" spans="4:10" x14ac:dyDescent="0.25">
      <c r="D8541"/>
      <c r="E8541" s="4"/>
      <c r="F8541" s="3"/>
      <c r="G8541" s="3"/>
      <c r="H8541" s="3"/>
      <c r="I8541" s="3"/>
      <c r="J8541" s="3"/>
    </row>
    <row r="8542" spans="4:10" x14ac:dyDescent="0.25">
      <c r="D8542"/>
      <c r="E8542" s="4"/>
      <c r="F8542" s="3"/>
      <c r="G8542" s="3"/>
      <c r="H8542" s="3"/>
      <c r="I8542" s="3"/>
      <c r="J8542" s="3"/>
    </row>
    <row r="8543" spans="4:10" x14ac:dyDescent="0.25">
      <c r="D8543"/>
      <c r="E8543" s="4"/>
      <c r="F8543" s="3"/>
      <c r="G8543" s="3"/>
      <c r="H8543" s="3"/>
      <c r="I8543" s="3"/>
      <c r="J8543" s="3"/>
    </row>
    <row r="8544" spans="4:10" x14ac:dyDescent="0.25">
      <c r="D8544"/>
      <c r="E8544" s="4"/>
      <c r="F8544" s="3"/>
      <c r="G8544" s="3"/>
      <c r="H8544" s="3"/>
      <c r="I8544" s="3"/>
      <c r="J8544" s="3"/>
    </row>
    <row r="8545" spans="4:10" x14ac:dyDescent="0.25">
      <c r="D8545"/>
      <c r="E8545" s="4"/>
      <c r="F8545" s="3"/>
      <c r="G8545" s="3"/>
      <c r="H8545" s="3"/>
      <c r="I8545" s="3"/>
      <c r="J8545" s="3"/>
    </row>
    <row r="8546" spans="4:10" x14ac:dyDescent="0.25">
      <c r="D8546"/>
      <c r="E8546" s="4"/>
      <c r="F8546" s="3"/>
      <c r="G8546" s="3"/>
      <c r="H8546" s="3"/>
      <c r="I8546" s="3"/>
      <c r="J8546" s="3"/>
    </row>
    <row r="8547" spans="4:10" x14ac:dyDescent="0.25">
      <c r="D8547"/>
      <c r="E8547" s="4"/>
      <c r="F8547" s="3"/>
      <c r="G8547" s="3"/>
      <c r="H8547" s="3"/>
      <c r="I8547" s="3"/>
      <c r="J8547" s="3"/>
    </row>
    <row r="8548" spans="4:10" x14ac:dyDescent="0.25">
      <c r="D8548"/>
      <c r="E8548" s="4"/>
      <c r="F8548" s="3"/>
      <c r="G8548" s="3"/>
      <c r="H8548" s="3"/>
      <c r="I8548" s="3"/>
      <c r="J8548" s="3"/>
    </row>
    <row r="8549" spans="4:10" x14ac:dyDescent="0.25">
      <c r="D8549"/>
      <c r="E8549" s="4"/>
      <c r="F8549" s="3"/>
      <c r="G8549" s="3"/>
      <c r="H8549" s="3"/>
      <c r="I8549" s="3"/>
      <c r="J8549" s="3"/>
    </row>
    <row r="8550" spans="4:10" x14ac:dyDescent="0.25">
      <c r="D8550"/>
      <c r="E8550" s="4"/>
      <c r="F8550" s="3"/>
      <c r="G8550" s="3"/>
      <c r="H8550" s="3"/>
      <c r="I8550" s="3"/>
      <c r="J8550" s="3"/>
    </row>
    <row r="8551" spans="4:10" x14ac:dyDescent="0.25">
      <c r="D8551"/>
      <c r="E8551" s="4"/>
      <c r="F8551" s="3"/>
      <c r="G8551" s="3"/>
      <c r="H8551" s="3"/>
      <c r="I8551" s="3"/>
      <c r="J8551" s="3"/>
    </row>
    <row r="8552" spans="4:10" x14ac:dyDescent="0.25">
      <c r="D8552"/>
      <c r="E8552" s="4"/>
      <c r="F8552" s="3"/>
      <c r="G8552" s="3"/>
      <c r="H8552" s="3"/>
      <c r="I8552" s="3"/>
      <c r="J8552" s="3"/>
    </row>
    <row r="8553" spans="4:10" x14ac:dyDescent="0.25">
      <c r="D8553"/>
      <c r="E8553" s="4"/>
      <c r="F8553" s="3"/>
      <c r="G8553" s="3"/>
      <c r="H8553" s="3"/>
      <c r="I8553" s="3"/>
      <c r="J8553" s="3"/>
    </row>
    <row r="8554" spans="4:10" x14ac:dyDescent="0.25">
      <c r="D8554"/>
      <c r="E8554" s="4"/>
      <c r="F8554" s="3"/>
      <c r="G8554" s="3"/>
      <c r="H8554" s="3"/>
      <c r="I8554" s="3"/>
      <c r="J8554" s="3"/>
    </row>
    <row r="8555" spans="4:10" x14ac:dyDescent="0.25">
      <c r="D8555"/>
      <c r="E8555" s="4"/>
      <c r="F8555" s="3"/>
      <c r="G8555" s="3"/>
      <c r="H8555" s="3"/>
      <c r="I8555" s="3"/>
      <c r="J8555" s="3"/>
    </row>
    <row r="8556" spans="4:10" x14ac:dyDescent="0.25">
      <c r="D8556"/>
      <c r="E8556" s="4"/>
      <c r="F8556" s="3"/>
      <c r="G8556" s="3"/>
      <c r="H8556" s="3"/>
      <c r="I8556" s="3"/>
      <c r="J8556" s="3"/>
    </row>
    <row r="8557" spans="4:10" x14ac:dyDescent="0.25">
      <c r="D8557"/>
      <c r="E8557" s="4"/>
      <c r="F8557" s="3"/>
      <c r="G8557" s="3"/>
      <c r="H8557" s="3"/>
      <c r="I8557" s="3"/>
      <c r="J8557" s="3"/>
    </row>
    <row r="8558" spans="4:10" x14ac:dyDescent="0.25">
      <c r="D8558"/>
      <c r="E8558" s="4"/>
      <c r="F8558" s="3"/>
      <c r="G8558" s="3"/>
      <c r="H8558" s="3"/>
      <c r="I8558" s="3"/>
      <c r="J8558" s="3"/>
    </row>
    <row r="8559" spans="4:10" x14ac:dyDescent="0.25">
      <c r="D8559"/>
      <c r="E8559" s="4"/>
      <c r="F8559" s="3"/>
      <c r="G8559" s="3"/>
      <c r="H8559" s="3"/>
      <c r="I8559" s="3"/>
      <c r="J8559" s="3"/>
    </row>
    <row r="8560" spans="4:10" x14ac:dyDescent="0.25">
      <c r="D8560"/>
      <c r="E8560" s="4"/>
      <c r="F8560" s="3"/>
      <c r="G8560" s="3"/>
      <c r="H8560" s="3"/>
      <c r="I8560" s="3"/>
      <c r="J8560" s="3"/>
    </row>
    <row r="8561" spans="4:10" x14ac:dyDescent="0.25">
      <c r="D8561"/>
      <c r="E8561" s="4"/>
      <c r="F8561" s="3"/>
      <c r="G8561" s="3"/>
      <c r="H8561" s="3"/>
      <c r="I8561" s="3"/>
      <c r="J8561" s="3"/>
    </row>
    <row r="8562" spans="4:10" x14ac:dyDescent="0.25">
      <c r="D8562"/>
      <c r="E8562" s="4"/>
      <c r="F8562" s="3"/>
      <c r="G8562" s="3"/>
      <c r="H8562" s="3"/>
      <c r="I8562" s="3"/>
      <c r="J8562" s="3"/>
    </row>
    <row r="8563" spans="4:10" x14ac:dyDescent="0.25">
      <c r="D8563"/>
      <c r="E8563" s="4"/>
      <c r="F8563" s="3"/>
      <c r="G8563" s="3"/>
      <c r="H8563" s="3"/>
      <c r="I8563" s="3"/>
      <c r="J8563" s="3"/>
    </row>
    <row r="8564" spans="4:10" x14ac:dyDescent="0.25">
      <c r="D8564"/>
      <c r="E8564" s="4"/>
      <c r="F8564" s="3"/>
      <c r="G8564" s="3"/>
      <c r="H8564" s="3"/>
      <c r="I8564" s="3"/>
      <c r="J8564" s="3"/>
    </row>
    <row r="8565" spans="4:10" x14ac:dyDescent="0.25">
      <c r="D8565"/>
      <c r="E8565" s="4"/>
      <c r="F8565" s="3"/>
      <c r="G8565" s="3"/>
      <c r="H8565" s="3"/>
      <c r="I8565" s="3"/>
      <c r="J8565" s="3"/>
    </row>
    <row r="8566" spans="4:10" x14ac:dyDescent="0.25">
      <c r="D8566"/>
      <c r="E8566" s="4"/>
      <c r="F8566" s="3"/>
      <c r="G8566" s="3"/>
      <c r="H8566" s="3"/>
      <c r="I8566" s="3"/>
      <c r="J8566" s="3"/>
    </row>
    <row r="8567" spans="4:10" x14ac:dyDescent="0.25">
      <c r="D8567"/>
      <c r="E8567" s="4"/>
      <c r="F8567" s="3"/>
      <c r="G8567" s="3"/>
      <c r="H8567" s="3"/>
      <c r="I8567" s="3"/>
      <c r="J8567" s="3"/>
    </row>
    <row r="8568" spans="4:10" x14ac:dyDescent="0.25">
      <c r="D8568"/>
      <c r="E8568" s="4"/>
      <c r="F8568" s="3"/>
      <c r="G8568" s="3"/>
      <c r="H8568" s="3"/>
      <c r="I8568" s="3"/>
      <c r="J8568" s="3"/>
    </row>
    <row r="8569" spans="4:10" x14ac:dyDescent="0.25">
      <c r="D8569"/>
      <c r="E8569" s="4"/>
      <c r="F8569" s="3"/>
      <c r="G8569" s="3"/>
      <c r="H8569" s="3"/>
      <c r="I8569" s="3"/>
      <c r="J8569" s="3"/>
    </row>
    <row r="8570" spans="4:10" x14ac:dyDescent="0.25">
      <c r="D8570"/>
      <c r="E8570" s="4"/>
      <c r="F8570" s="3"/>
      <c r="G8570" s="3"/>
      <c r="H8570" s="3"/>
      <c r="I8570" s="3"/>
      <c r="J8570" s="3"/>
    </row>
    <row r="8571" spans="4:10" x14ac:dyDescent="0.25">
      <c r="D8571"/>
      <c r="E8571" s="4"/>
      <c r="F8571" s="3"/>
      <c r="G8571" s="3"/>
      <c r="H8571" s="3"/>
      <c r="I8571" s="3"/>
      <c r="J8571" s="3"/>
    </row>
    <row r="8572" spans="4:10" x14ac:dyDescent="0.25">
      <c r="D8572"/>
      <c r="E8572" s="4"/>
      <c r="F8572" s="3"/>
      <c r="G8572" s="3"/>
      <c r="H8572" s="3"/>
      <c r="I8572" s="3"/>
      <c r="J8572" s="3"/>
    </row>
    <row r="8573" spans="4:10" x14ac:dyDescent="0.25">
      <c r="D8573"/>
      <c r="E8573" s="4"/>
      <c r="F8573" s="3"/>
      <c r="G8573" s="3"/>
      <c r="H8573" s="3"/>
      <c r="I8573" s="3"/>
      <c r="J8573" s="3"/>
    </row>
    <row r="8574" spans="4:10" x14ac:dyDescent="0.25">
      <c r="D8574"/>
      <c r="E8574" s="4"/>
      <c r="F8574" s="3"/>
      <c r="G8574" s="3"/>
      <c r="H8574" s="3"/>
      <c r="I8574" s="3"/>
      <c r="J8574" s="3"/>
    </row>
    <row r="8575" spans="4:10" x14ac:dyDescent="0.25">
      <c r="D8575"/>
      <c r="E8575" s="4"/>
      <c r="F8575" s="3"/>
      <c r="G8575" s="3"/>
      <c r="H8575" s="3"/>
      <c r="I8575" s="3"/>
      <c r="J8575" s="3"/>
    </row>
    <row r="8576" spans="4:10" x14ac:dyDescent="0.25">
      <c r="D8576"/>
      <c r="E8576" s="4"/>
      <c r="F8576" s="3"/>
      <c r="G8576" s="3"/>
      <c r="H8576" s="3"/>
      <c r="I8576" s="3"/>
      <c r="J8576" s="3"/>
    </row>
    <row r="8577" spans="4:10" x14ac:dyDescent="0.25">
      <c r="D8577"/>
      <c r="E8577" s="4"/>
      <c r="F8577" s="3"/>
      <c r="G8577" s="3"/>
      <c r="H8577" s="3"/>
      <c r="I8577" s="3"/>
      <c r="J8577" s="3"/>
    </row>
    <row r="8578" spans="4:10" x14ac:dyDescent="0.25">
      <c r="D8578"/>
      <c r="E8578" s="4"/>
      <c r="F8578" s="3"/>
      <c r="G8578" s="3"/>
      <c r="H8578" s="3"/>
      <c r="I8578" s="3"/>
      <c r="J8578" s="3"/>
    </row>
    <row r="8579" spans="4:10" x14ac:dyDescent="0.25">
      <c r="D8579"/>
      <c r="E8579" s="4"/>
      <c r="F8579" s="3"/>
      <c r="G8579" s="3"/>
      <c r="H8579" s="3"/>
      <c r="I8579" s="3"/>
      <c r="J8579" s="3"/>
    </row>
    <row r="8580" spans="4:10" x14ac:dyDescent="0.25">
      <c r="D8580"/>
      <c r="E8580" s="4"/>
      <c r="F8580" s="3"/>
      <c r="G8580" s="3"/>
      <c r="H8580" s="3"/>
      <c r="I8580" s="3"/>
      <c r="J8580" s="3"/>
    </row>
    <row r="8581" spans="4:10" x14ac:dyDescent="0.25">
      <c r="D8581"/>
      <c r="E8581" s="4"/>
      <c r="F8581" s="3"/>
      <c r="G8581" s="3"/>
      <c r="H8581" s="3"/>
      <c r="I8581" s="3"/>
      <c r="J8581" s="3"/>
    </row>
    <row r="8582" spans="4:10" x14ac:dyDescent="0.25">
      <c r="D8582"/>
      <c r="E8582" s="4"/>
      <c r="F8582" s="3"/>
      <c r="G8582" s="3"/>
      <c r="H8582" s="3"/>
      <c r="I8582" s="3"/>
      <c r="J8582" s="3"/>
    </row>
    <row r="8583" spans="4:10" x14ac:dyDescent="0.25">
      <c r="D8583"/>
      <c r="E8583" s="4"/>
      <c r="F8583" s="3"/>
      <c r="G8583" s="3"/>
      <c r="H8583" s="3"/>
      <c r="I8583" s="3"/>
      <c r="J8583" s="3"/>
    </row>
    <row r="8584" spans="4:10" x14ac:dyDescent="0.25">
      <c r="D8584"/>
      <c r="E8584" s="4"/>
      <c r="F8584" s="3"/>
      <c r="G8584" s="3"/>
      <c r="H8584" s="3"/>
      <c r="I8584" s="3"/>
      <c r="J8584" s="3"/>
    </row>
    <row r="8585" spans="4:10" x14ac:dyDescent="0.25">
      <c r="D8585"/>
      <c r="E8585" s="4"/>
      <c r="F8585" s="3"/>
      <c r="G8585" s="3"/>
      <c r="H8585" s="3"/>
      <c r="I8585" s="3"/>
      <c r="J8585" s="3"/>
    </row>
    <row r="8586" spans="4:10" x14ac:dyDescent="0.25">
      <c r="D8586"/>
      <c r="E8586" s="4"/>
      <c r="F8586" s="3"/>
      <c r="G8586" s="3"/>
      <c r="H8586" s="3"/>
      <c r="I8586" s="3"/>
      <c r="J8586" s="3"/>
    </row>
    <row r="8587" spans="4:10" x14ac:dyDescent="0.25">
      <c r="D8587"/>
      <c r="E8587" s="4"/>
      <c r="F8587" s="3"/>
      <c r="G8587" s="3"/>
      <c r="H8587" s="3"/>
      <c r="I8587" s="3"/>
      <c r="J8587" s="3"/>
    </row>
    <row r="8588" spans="4:10" x14ac:dyDescent="0.25">
      <c r="D8588"/>
      <c r="E8588" s="4"/>
      <c r="F8588" s="3"/>
      <c r="G8588" s="3"/>
      <c r="H8588" s="3"/>
      <c r="I8588" s="3"/>
      <c r="J8588" s="3"/>
    </row>
    <row r="8589" spans="4:10" x14ac:dyDescent="0.25">
      <c r="D8589"/>
      <c r="E8589" s="4"/>
      <c r="F8589" s="3"/>
      <c r="G8589" s="3"/>
      <c r="H8589" s="3"/>
      <c r="I8589" s="3"/>
      <c r="J8589" s="3"/>
    </row>
    <row r="8590" spans="4:10" x14ac:dyDescent="0.25">
      <c r="D8590"/>
      <c r="E8590" s="4"/>
      <c r="F8590" s="3"/>
      <c r="G8590" s="3"/>
      <c r="H8590" s="3"/>
      <c r="I8590" s="3"/>
      <c r="J8590" s="3"/>
    </row>
    <row r="8591" spans="4:10" x14ac:dyDescent="0.25">
      <c r="D8591"/>
      <c r="E8591" s="4"/>
      <c r="F8591" s="3"/>
      <c r="G8591" s="3"/>
      <c r="H8591" s="3"/>
      <c r="I8591" s="3"/>
      <c r="J8591" s="3"/>
    </row>
    <row r="8592" spans="4:10" x14ac:dyDescent="0.25">
      <c r="D8592"/>
      <c r="E8592" s="4"/>
      <c r="F8592" s="3"/>
      <c r="G8592" s="3"/>
      <c r="H8592" s="3"/>
      <c r="I8592" s="3"/>
      <c r="J8592" s="3"/>
    </row>
    <row r="8593" spans="4:10" x14ac:dyDescent="0.25">
      <c r="D8593"/>
      <c r="E8593" s="4"/>
      <c r="F8593" s="3"/>
      <c r="G8593" s="3"/>
      <c r="H8593" s="3"/>
      <c r="I8593" s="3"/>
      <c r="J8593" s="3"/>
    </row>
    <row r="8594" spans="4:10" x14ac:dyDescent="0.25">
      <c r="D8594"/>
      <c r="E8594" s="4"/>
      <c r="F8594" s="3"/>
      <c r="G8594" s="3"/>
      <c r="H8594" s="3"/>
      <c r="I8594" s="3"/>
      <c r="J8594" s="3"/>
    </row>
    <row r="8595" spans="4:10" x14ac:dyDescent="0.25">
      <c r="D8595"/>
      <c r="E8595" s="4"/>
      <c r="F8595" s="3"/>
      <c r="G8595" s="3"/>
      <c r="H8595" s="3"/>
      <c r="I8595" s="3"/>
      <c r="J8595" s="3"/>
    </row>
    <row r="8596" spans="4:10" x14ac:dyDescent="0.25">
      <c r="D8596"/>
      <c r="E8596" s="4"/>
      <c r="F8596" s="3"/>
      <c r="G8596" s="3"/>
      <c r="H8596" s="3"/>
      <c r="I8596" s="3"/>
      <c r="J8596" s="3"/>
    </row>
    <row r="8597" spans="4:10" x14ac:dyDescent="0.25">
      <c r="D8597"/>
      <c r="E8597" s="4"/>
      <c r="F8597" s="3"/>
      <c r="G8597" s="3"/>
      <c r="H8597" s="3"/>
      <c r="I8597" s="3"/>
      <c r="J8597" s="3"/>
    </row>
    <row r="8598" spans="4:10" x14ac:dyDescent="0.25">
      <c r="D8598"/>
      <c r="E8598" s="4"/>
      <c r="F8598" s="3"/>
      <c r="G8598" s="3"/>
      <c r="H8598" s="3"/>
      <c r="I8598" s="3"/>
      <c r="J8598" s="3"/>
    </row>
    <row r="8599" spans="4:10" x14ac:dyDescent="0.25">
      <c r="D8599"/>
      <c r="E8599" s="4"/>
      <c r="F8599" s="3"/>
      <c r="G8599" s="3"/>
      <c r="H8599" s="3"/>
      <c r="I8599" s="3"/>
      <c r="J8599" s="3"/>
    </row>
    <row r="8600" spans="4:10" x14ac:dyDescent="0.25">
      <c r="D8600"/>
      <c r="E8600" s="4"/>
      <c r="F8600" s="3"/>
      <c r="G8600" s="3"/>
      <c r="H8600" s="3"/>
      <c r="I8600" s="3"/>
      <c r="J8600" s="3"/>
    </row>
    <row r="8601" spans="4:10" x14ac:dyDescent="0.25">
      <c r="D8601"/>
      <c r="E8601" s="4"/>
      <c r="F8601" s="3"/>
      <c r="G8601" s="3"/>
      <c r="H8601" s="3"/>
      <c r="I8601" s="3"/>
      <c r="J8601" s="3"/>
    </row>
    <row r="8602" spans="4:10" x14ac:dyDescent="0.25">
      <c r="D8602"/>
      <c r="E8602" s="4"/>
      <c r="F8602" s="3"/>
      <c r="G8602" s="3"/>
      <c r="H8602" s="3"/>
      <c r="I8602" s="3"/>
      <c r="J8602" s="3"/>
    </row>
    <row r="8603" spans="4:10" x14ac:dyDescent="0.25">
      <c r="D8603"/>
      <c r="E8603" s="4"/>
      <c r="F8603" s="3"/>
      <c r="G8603" s="3"/>
      <c r="H8603" s="3"/>
      <c r="I8603" s="3"/>
      <c r="J8603" s="3"/>
    </row>
    <row r="8604" spans="4:10" x14ac:dyDescent="0.25">
      <c r="D8604"/>
      <c r="E8604" s="4"/>
      <c r="F8604" s="3"/>
      <c r="G8604" s="3"/>
      <c r="H8604" s="3"/>
      <c r="I8604" s="3"/>
      <c r="J8604" s="3"/>
    </row>
    <row r="8605" spans="4:10" x14ac:dyDescent="0.25">
      <c r="D8605"/>
      <c r="E8605" s="4"/>
      <c r="F8605" s="3"/>
      <c r="G8605" s="3"/>
      <c r="H8605" s="3"/>
      <c r="I8605" s="3"/>
      <c r="J8605" s="3"/>
    </row>
    <row r="8606" spans="4:10" x14ac:dyDescent="0.25">
      <c r="D8606"/>
      <c r="E8606" s="4"/>
      <c r="F8606" s="3"/>
      <c r="G8606" s="3"/>
      <c r="H8606" s="3"/>
      <c r="I8606" s="3"/>
      <c r="J8606" s="3"/>
    </row>
    <row r="8607" spans="4:10" x14ac:dyDescent="0.25">
      <c r="D8607"/>
      <c r="E8607" s="4"/>
      <c r="F8607" s="3"/>
      <c r="G8607" s="3"/>
      <c r="H8607" s="3"/>
      <c r="I8607" s="3"/>
      <c r="J8607" s="3"/>
    </row>
    <row r="8608" spans="4:10" x14ac:dyDescent="0.25">
      <c r="D8608"/>
      <c r="E8608" s="4"/>
      <c r="F8608" s="3"/>
      <c r="G8608" s="3"/>
      <c r="H8608" s="3"/>
      <c r="I8608" s="3"/>
      <c r="J8608" s="3"/>
    </row>
    <row r="8609" spans="4:10" x14ac:dyDescent="0.25">
      <c r="D8609"/>
      <c r="E8609" s="4"/>
      <c r="F8609" s="3"/>
      <c r="G8609" s="3"/>
      <c r="H8609" s="3"/>
      <c r="I8609" s="3"/>
      <c r="J8609" s="3"/>
    </row>
    <row r="8610" spans="4:10" x14ac:dyDescent="0.25">
      <c r="D8610"/>
      <c r="E8610" s="4"/>
      <c r="F8610" s="3"/>
      <c r="G8610" s="3"/>
      <c r="H8610" s="3"/>
      <c r="I8610" s="3"/>
      <c r="J8610" s="3"/>
    </row>
    <row r="8611" spans="4:10" x14ac:dyDescent="0.25">
      <c r="D8611"/>
      <c r="E8611" s="4"/>
      <c r="F8611" s="3"/>
      <c r="G8611" s="3"/>
      <c r="H8611" s="3"/>
      <c r="I8611" s="3"/>
      <c r="J8611" s="3"/>
    </row>
    <row r="8612" spans="4:10" x14ac:dyDescent="0.25">
      <c r="D8612"/>
      <c r="E8612" s="4"/>
      <c r="F8612" s="3"/>
      <c r="G8612" s="3"/>
      <c r="H8612" s="3"/>
      <c r="I8612" s="3"/>
      <c r="J8612" s="3"/>
    </row>
    <row r="8613" spans="4:10" x14ac:dyDescent="0.25">
      <c r="D8613"/>
      <c r="E8613" s="4"/>
      <c r="F8613" s="3"/>
      <c r="G8613" s="3"/>
      <c r="H8613" s="3"/>
      <c r="I8613" s="3"/>
      <c r="J8613" s="3"/>
    </row>
    <row r="8614" spans="4:10" x14ac:dyDescent="0.25">
      <c r="D8614"/>
      <c r="E8614" s="4"/>
      <c r="F8614" s="3"/>
      <c r="G8614" s="3"/>
      <c r="H8614" s="3"/>
      <c r="I8614" s="3"/>
      <c r="J8614" s="3"/>
    </row>
    <row r="8615" spans="4:10" x14ac:dyDescent="0.25">
      <c r="D8615"/>
      <c r="E8615" s="4"/>
      <c r="F8615" s="3"/>
      <c r="G8615" s="3"/>
      <c r="H8615" s="3"/>
      <c r="I8615" s="3"/>
      <c r="J8615" s="3"/>
    </row>
    <row r="8616" spans="4:10" x14ac:dyDescent="0.25">
      <c r="D8616"/>
      <c r="E8616" s="4"/>
      <c r="F8616" s="3"/>
      <c r="G8616" s="3"/>
      <c r="H8616" s="3"/>
      <c r="I8616" s="3"/>
      <c r="J8616" s="3"/>
    </row>
    <row r="8617" spans="4:10" x14ac:dyDescent="0.25">
      <c r="D8617"/>
      <c r="E8617" s="4"/>
      <c r="F8617" s="3"/>
      <c r="G8617" s="3"/>
      <c r="H8617" s="3"/>
      <c r="I8617" s="3"/>
      <c r="J8617" s="3"/>
    </row>
    <row r="8618" spans="4:10" x14ac:dyDescent="0.25">
      <c r="D8618"/>
      <c r="E8618" s="4"/>
      <c r="F8618" s="3"/>
      <c r="G8618" s="3"/>
      <c r="H8618" s="3"/>
      <c r="I8618" s="3"/>
      <c r="J8618" s="3"/>
    </row>
    <row r="8619" spans="4:10" x14ac:dyDescent="0.25">
      <c r="D8619"/>
      <c r="E8619" s="4"/>
      <c r="F8619" s="3"/>
      <c r="G8619" s="3"/>
      <c r="H8619" s="3"/>
      <c r="I8619" s="3"/>
      <c r="J8619" s="3"/>
    </row>
    <row r="8620" spans="4:10" x14ac:dyDescent="0.25">
      <c r="D8620"/>
      <c r="E8620" s="4"/>
      <c r="F8620" s="3"/>
      <c r="G8620" s="3"/>
      <c r="H8620" s="3"/>
      <c r="I8620" s="3"/>
      <c r="J8620" s="3"/>
    </row>
    <row r="8621" spans="4:10" x14ac:dyDescent="0.25">
      <c r="D8621"/>
      <c r="E8621" s="4"/>
      <c r="F8621" s="3"/>
      <c r="G8621" s="3"/>
      <c r="H8621" s="3"/>
      <c r="I8621" s="3"/>
      <c r="J8621" s="3"/>
    </row>
    <row r="8622" spans="4:10" x14ac:dyDescent="0.25">
      <c r="D8622"/>
      <c r="E8622" s="4"/>
      <c r="F8622" s="3"/>
      <c r="G8622" s="3"/>
      <c r="H8622" s="3"/>
      <c r="I8622" s="3"/>
      <c r="J8622" s="3"/>
    </row>
    <row r="8623" spans="4:10" x14ac:dyDescent="0.25">
      <c r="D8623"/>
      <c r="E8623" s="4"/>
      <c r="F8623" s="3"/>
      <c r="G8623" s="3"/>
      <c r="H8623" s="3"/>
      <c r="I8623" s="3"/>
      <c r="J8623" s="3"/>
    </row>
    <row r="8624" spans="4:10" x14ac:dyDescent="0.25">
      <c r="D8624"/>
      <c r="E8624" s="4"/>
      <c r="F8624" s="3"/>
      <c r="G8624" s="3"/>
      <c r="H8624" s="3"/>
      <c r="I8624" s="3"/>
      <c r="J8624" s="3"/>
    </row>
    <row r="8625" spans="4:10" x14ac:dyDescent="0.25">
      <c r="D8625"/>
      <c r="E8625" s="4"/>
      <c r="F8625" s="3"/>
      <c r="G8625" s="3"/>
      <c r="H8625" s="3"/>
      <c r="I8625" s="3"/>
      <c r="J8625" s="3"/>
    </row>
    <row r="8626" spans="4:10" x14ac:dyDescent="0.25">
      <c r="D8626"/>
      <c r="E8626" s="4"/>
      <c r="F8626" s="3"/>
      <c r="G8626" s="3"/>
      <c r="H8626" s="3"/>
      <c r="I8626" s="3"/>
      <c r="J8626" s="3"/>
    </row>
    <row r="8627" spans="4:10" x14ac:dyDescent="0.25">
      <c r="D8627"/>
      <c r="E8627" s="4"/>
      <c r="F8627" s="3"/>
      <c r="G8627" s="3"/>
      <c r="H8627" s="3"/>
      <c r="I8627" s="3"/>
      <c r="J8627" s="3"/>
    </row>
    <row r="8628" spans="4:10" x14ac:dyDescent="0.25">
      <c r="D8628"/>
      <c r="E8628" s="4"/>
      <c r="F8628" s="3"/>
      <c r="G8628" s="3"/>
      <c r="H8628" s="3"/>
      <c r="I8628" s="3"/>
      <c r="J8628" s="3"/>
    </row>
    <row r="8629" spans="4:10" x14ac:dyDescent="0.25">
      <c r="D8629"/>
      <c r="E8629" s="4"/>
      <c r="F8629" s="3"/>
      <c r="G8629" s="3"/>
      <c r="H8629" s="3"/>
      <c r="I8629" s="3"/>
      <c r="J8629" s="3"/>
    </row>
    <row r="8630" spans="4:10" x14ac:dyDescent="0.25">
      <c r="D8630"/>
      <c r="E8630" s="4"/>
      <c r="F8630" s="3"/>
      <c r="G8630" s="3"/>
      <c r="H8630" s="3"/>
      <c r="I8630" s="3"/>
      <c r="J8630" s="3"/>
    </row>
    <row r="8631" spans="4:10" x14ac:dyDescent="0.25">
      <c r="D8631"/>
      <c r="E8631" s="4"/>
      <c r="F8631" s="3"/>
      <c r="G8631" s="3"/>
      <c r="H8631" s="3"/>
      <c r="I8631" s="3"/>
      <c r="J8631" s="3"/>
    </row>
    <row r="8632" spans="4:10" x14ac:dyDescent="0.25">
      <c r="D8632"/>
      <c r="E8632" s="4"/>
      <c r="F8632" s="3"/>
      <c r="G8632" s="3"/>
      <c r="H8632" s="3"/>
      <c r="I8632" s="3"/>
      <c r="J8632" s="3"/>
    </row>
    <row r="8633" spans="4:10" x14ac:dyDescent="0.25">
      <c r="D8633"/>
      <c r="E8633" s="4"/>
      <c r="F8633" s="3"/>
      <c r="G8633" s="3"/>
      <c r="H8633" s="3"/>
      <c r="I8633" s="3"/>
      <c r="J8633" s="3"/>
    </row>
    <row r="8634" spans="4:10" x14ac:dyDescent="0.25">
      <c r="D8634"/>
      <c r="E8634" s="4"/>
      <c r="F8634" s="3"/>
      <c r="G8634" s="3"/>
      <c r="H8634" s="3"/>
      <c r="I8634" s="3"/>
      <c r="J8634" s="3"/>
    </row>
    <row r="8635" spans="4:10" x14ac:dyDescent="0.25">
      <c r="D8635"/>
      <c r="E8635" s="4"/>
      <c r="F8635" s="3"/>
      <c r="G8635" s="3"/>
      <c r="H8635" s="3"/>
      <c r="I8635" s="3"/>
      <c r="J8635" s="3"/>
    </row>
    <row r="8636" spans="4:10" x14ac:dyDescent="0.25">
      <c r="D8636"/>
      <c r="E8636" s="4"/>
      <c r="F8636" s="3"/>
      <c r="G8636" s="3"/>
      <c r="H8636" s="3"/>
      <c r="I8636" s="3"/>
      <c r="J8636" s="3"/>
    </row>
    <row r="8637" spans="4:10" x14ac:dyDescent="0.25">
      <c r="D8637"/>
      <c r="E8637" s="4"/>
      <c r="F8637" s="3"/>
      <c r="G8637" s="3"/>
      <c r="H8637" s="3"/>
      <c r="I8637" s="3"/>
      <c r="J8637" s="3"/>
    </row>
    <row r="8638" spans="4:10" x14ac:dyDescent="0.25">
      <c r="D8638"/>
      <c r="E8638" s="4"/>
      <c r="F8638" s="3"/>
      <c r="G8638" s="3"/>
      <c r="H8638" s="3"/>
      <c r="I8638" s="3"/>
      <c r="J8638" s="3"/>
    </row>
    <row r="8639" spans="4:10" x14ac:dyDescent="0.25">
      <c r="D8639"/>
      <c r="E8639" s="4"/>
      <c r="F8639" s="3"/>
      <c r="G8639" s="3"/>
      <c r="H8639" s="3"/>
      <c r="I8639" s="3"/>
      <c r="J8639" s="3"/>
    </row>
    <row r="8640" spans="4:10" x14ac:dyDescent="0.25">
      <c r="D8640"/>
      <c r="E8640" s="4"/>
      <c r="F8640" s="3"/>
      <c r="G8640" s="3"/>
      <c r="H8640" s="3"/>
      <c r="I8640" s="3"/>
      <c r="J8640" s="3"/>
    </row>
    <row r="8641" spans="4:10" x14ac:dyDescent="0.25">
      <c r="D8641"/>
      <c r="E8641" s="4"/>
      <c r="F8641" s="3"/>
      <c r="G8641" s="3"/>
      <c r="H8641" s="3"/>
      <c r="I8641" s="3"/>
      <c r="J8641" s="3"/>
    </row>
    <row r="8642" spans="4:10" x14ac:dyDescent="0.25">
      <c r="D8642"/>
      <c r="E8642" s="4"/>
      <c r="F8642" s="3"/>
      <c r="G8642" s="3"/>
      <c r="H8642" s="3"/>
      <c r="I8642" s="3"/>
      <c r="J8642" s="3"/>
    </row>
    <row r="8643" spans="4:10" x14ac:dyDescent="0.25">
      <c r="D8643"/>
      <c r="E8643" s="4"/>
      <c r="F8643" s="3"/>
      <c r="G8643" s="3"/>
      <c r="H8643" s="3"/>
      <c r="I8643" s="3"/>
      <c r="J8643" s="3"/>
    </row>
    <row r="8644" spans="4:10" x14ac:dyDescent="0.25">
      <c r="D8644"/>
      <c r="E8644" s="4"/>
      <c r="F8644" s="3"/>
      <c r="G8644" s="3"/>
      <c r="H8644" s="3"/>
      <c r="I8644" s="3"/>
      <c r="J8644" s="3"/>
    </row>
    <row r="8645" spans="4:10" x14ac:dyDescent="0.25">
      <c r="D8645"/>
      <c r="E8645" s="4"/>
      <c r="F8645" s="3"/>
      <c r="G8645" s="3"/>
      <c r="H8645" s="3"/>
      <c r="I8645" s="3"/>
      <c r="J8645" s="3"/>
    </row>
    <row r="8646" spans="4:10" x14ac:dyDescent="0.25">
      <c r="D8646"/>
      <c r="E8646" s="4"/>
      <c r="F8646" s="3"/>
      <c r="G8646" s="3"/>
      <c r="H8646" s="3"/>
      <c r="I8646" s="3"/>
      <c r="J8646" s="3"/>
    </row>
    <row r="8647" spans="4:10" x14ac:dyDescent="0.25">
      <c r="D8647"/>
      <c r="E8647" s="4"/>
      <c r="F8647" s="3"/>
      <c r="G8647" s="3"/>
      <c r="H8647" s="3"/>
      <c r="I8647" s="3"/>
      <c r="J8647" s="3"/>
    </row>
    <row r="8648" spans="4:10" x14ac:dyDescent="0.25">
      <c r="D8648"/>
      <c r="E8648" s="4"/>
      <c r="F8648" s="3"/>
      <c r="G8648" s="3"/>
      <c r="H8648" s="3"/>
      <c r="I8648" s="3"/>
      <c r="J8648" s="3"/>
    </row>
    <row r="8649" spans="4:10" x14ac:dyDescent="0.25">
      <c r="D8649"/>
      <c r="E8649" s="4"/>
      <c r="F8649" s="3"/>
      <c r="G8649" s="3"/>
      <c r="H8649" s="3"/>
      <c r="I8649" s="3"/>
      <c r="J8649" s="3"/>
    </row>
    <row r="8650" spans="4:10" x14ac:dyDescent="0.25">
      <c r="D8650"/>
      <c r="E8650" s="4"/>
      <c r="F8650" s="3"/>
      <c r="G8650" s="3"/>
      <c r="H8650" s="3"/>
      <c r="I8650" s="3"/>
      <c r="J8650" s="3"/>
    </row>
    <row r="8651" spans="4:10" x14ac:dyDescent="0.25">
      <c r="D8651"/>
      <c r="E8651" s="4"/>
      <c r="F8651" s="3"/>
      <c r="G8651" s="3"/>
      <c r="H8651" s="3"/>
      <c r="I8651" s="3"/>
      <c r="J8651" s="3"/>
    </row>
    <row r="8652" spans="4:10" x14ac:dyDescent="0.25">
      <c r="D8652"/>
      <c r="E8652" s="4"/>
      <c r="F8652" s="3"/>
      <c r="G8652" s="3"/>
      <c r="H8652" s="3"/>
      <c r="I8652" s="3"/>
      <c r="J8652" s="3"/>
    </row>
    <row r="8653" spans="4:10" x14ac:dyDescent="0.25">
      <c r="D8653"/>
      <c r="E8653" s="4"/>
      <c r="F8653" s="3"/>
      <c r="G8653" s="3"/>
      <c r="H8653" s="3"/>
      <c r="I8653" s="3"/>
      <c r="J8653" s="3"/>
    </row>
    <row r="8654" spans="4:10" x14ac:dyDescent="0.25">
      <c r="D8654"/>
      <c r="E8654" s="4"/>
      <c r="F8654" s="3"/>
      <c r="G8654" s="3"/>
      <c r="H8654" s="3"/>
      <c r="I8654" s="3"/>
      <c r="J8654" s="3"/>
    </row>
    <row r="8655" spans="4:10" x14ac:dyDescent="0.25">
      <c r="D8655"/>
      <c r="E8655" s="4"/>
      <c r="F8655" s="3"/>
      <c r="G8655" s="3"/>
      <c r="H8655" s="3"/>
      <c r="I8655" s="3"/>
      <c r="J8655" s="3"/>
    </row>
    <row r="8656" spans="4:10" x14ac:dyDescent="0.25">
      <c r="D8656"/>
      <c r="E8656" s="4"/>
      <c r="F8656" s="3"/>
      <c r="G8656" s="3"/>
      <c r="H8656" s="3"/>
      <c r="I8656" s="3"/>
      <c r="J8656" s="3"/>
    </row>
    <row r="8657" spans="4:10" x14ac:dyDescent="0.25">
      <c r="D8657"/>
      <c r="E8657" s="4"/>
      <c r="F8657" s="3"/>
      <c r="G8657" s="3"/>
      <c r="H8657" s="3"/>
      <c r="I8657" s="3"/>
      <c r="J8657" s="3"/>
    </row>
    <row r="8658" spans="4:10" x14ac:dyDescent="0.25">
      <c r="D8658"/>
      <c r="E8658" s="4"/>
      <c r="F8658" s="3"/>
      <c r="G8658" s="3"/>
      <c r="H8658" s="3"/>
      <c r="I8658" s="3"/>
      <c r="J8658" s="3"/>
    </row>
    <row r="8659" spans="4:10" x14ac:dyDescent="0.25">
      <c r="D8659"/>
      <c r="E8659" s="4"/>
      <c r="F8659" s="3"/>
      <c r="G8659" s="3"/>
      <c r="H8659" s="3"/>
      <c r="I8659" s="3"/>
      <c r="J8659" s="3"/>
    </row>
    <row r="8660" spans="4:10" x14ac:dyDescent="0.25">
      <c r="D8660"/>
      <c r="E8660" s="4"/>
      <c r="F8660" s="3"/>
      <c r="G8660" s="3"/>
      <c r="H8660" s="3"/>
      <c r="I8660" s="3"/>
      <c r="J8660" s="3"/>
    </row>
    <row r="8661" spans="4:10" x14ac:dyDescent="0.25">
      <c r="D8661"/>
      <c r="E8661" s="4"/>
      <c r="F8661" s="3"/>
      <c r="G8661" s="3"/>
      <c r="H8661" s="3"/>
      <c r="I8661" s="3"/>
      <c r="J8661" s="3"/>
    </row>
    <row r="8662" spans="4:10" x14ac:dyDescent="0.25">
      <c r="D8662"/>
      <c r="E8662" s="4"/>
      <c r="F8662" s="3"/>
      <c r="G8662" s="3"/>
      <c r="H8662" s="3"/>
      <c r="I8662" s="3"/>
      <c r="J8662" s="3"/>
    </row>
    <row r="8663" spans="4:10" x14ac:dyDescent="0.25">
      <c r="D8663"/>
      <c r="E8663" s="4"/>
      <c r="F8663" s="3"/>
      <c r="G8663" s="3"/>
      <c r="H8663" s="3"/>
      <c r="I8663" s="3"/>
      <c r="J8663" s="3"/>
    </row>
    <row r="8664" spans="4:10" x14ac:dyDescent="0.25">
      <c r="D8664"/>
      <c r="E8664" s="4"/>
      <c r="F8664" s="3"/>
      <c r="G8664" s="3"/>
      <c r="H8664" s="3"/>
      <c r="I8664" s="3"/>
      <c r="J8664" s="3"/>
    </row>
    <row r="8665" spans="4:10" x14ac:dyDescent="0.25">
      <c r="D8665"/>
      <c r="E8665" s="4"/>
      <c r="F8665" s="3"/>
      <c r="G8665" s="3"/>
      <c r="H8665" s="3"/>
      <c r="I8665" s="3"/>
      <c r="J8665" s="3"/>
    </row>
    <row r="8666" spans="4:10" x14ac:dyDescent="0.25">
      <c r="D8666"/>
      <c r="E8666" s="4"/>
      <c r="F8666" s="3"/>
      <c r="G8666" s="3"/>
      <c r="H8666" s="3"/>
      <c r="I8666" s="3"/>
      <c r="J8666" s="3"/>
    </row>
    <row r="8667" spans="4:10" x14ac:dyDescent="0.25">
      <c r="D8667"/>
      <c r="E8667" s="4"/>
      <c r="F8667" s="3"/>
      <c r="G8667" s="3"/>
      <c r="H8667" s="3"/>
      <c r="I8667" s="3"/>
      <c r="J8667" s="3"/>
    </row>
    <row r="8668" spans="4:10" x14ac:dyDescent="0.25">
      <c r="D8668"/>
      <c r="E8668" s="4"/>
      <c r="F8668" s="3"/>
      <c r="G8668" s="3"/>
      <c r="H8668" s="3"/>
      <c r="I8668" s="3"/>
      <c r="J8668" s="3"/>
    </row>
    <row r="8669" spans="4:10" x14ac:dyDescent="0.25">
      <c r="D8669"/>
      <c r="E8669" s="4"/>
      <c r="F8669" s="3"/>
      <c r="G8669" s="3"/>
      <c r="H8669" s="3"/>
      <c r="I8669" s="3"/>
      <c r="J8669" s="3"/>
    </row>
    <row r="8670" spans="4:10" x14ac:dyDescent="0.25">
      <c r="D8670"/>
      <c r="E8670" s="4"/>
      <c r="F8670" s="3"/>
      <c r="G8670" s="3"/>
      <c r="H8670" s="3"/>
      <c r="I8670" s="3"/>
      <c r="J8670" s="3"/>
    </row>
    <row r="8671" spans="4:10" x14ac:dyDescent="0.25">
      <c r="D8671"/>
      <c r="E8671" s="4"/>
      <c r="F8671" s="3"/>
      <c r="G8671" s="3"/>
      <c r="H8671" s="3"/>
      <c r="I8671" s="3"/>
      <c r="J8671" s="3"/>
    </row>
    <row r="8672" spans="4:10" x14ac:dyDescent="0.25">
      <c r="D8672"/>
      <c r="E8672" s="4"/>
      <c r="F8672" s="3"/>
      <c r="G8672" s="3"/>
      <c r="H8672" s="3"/>
      <c r="I8672" s="3"/>
      <c r="J8672" s="3"/>
    </row>
    <row r="8673" spans="4:10" x14ac:dyDescent="0.25">
      <c r="D8673"/>
      <c r="E8673" s="4"/>
      <c r="F8673" s="3"/>
      <c r="G8673" s="3"/>
      <c r="H8673" s="3"/>
      <c r="I8673" s="3"/>
      <c r="J8673" s="3"/>
    </row>
    <row r="8674" spans="4:10" x14ac:dyDescent="0.25">
      <c r="D8674"/>
      <c r="E8674" s="4"/>
      <c r="F8674" s="3"/>
      <c r="G8674" s="3"/>
      <c r="H8674" s="3"/>
      <c r="I8674" s="3"/>
      <c r="J8674" s="3"/>
    </row>
    <row r="8675" spans="4:10" x14ac:dyDescent="0.25">
      <c r="D8675"/>
      <c r="E8675" s="4"/>
      <c r="F8675" s="3"/>
      <c r="G8675" s="3"/>
      <c r="H8675" s="3"/>
      <c r="I8675" s="3"/>
      <c r="J8675" s="3"/>
    </row>
    <row r="8676" spans="4:10" x14ac:dyDescent="0.25">
      <c r="D8676"/>
      <c r="E8676" s="4"/>
      <c r="F8676" s="3"/>
      <c r="G8676" s="3"/>
      <c r="H8676" s="3"/>
      <c r="I8676" s="3"/>
      <c r="J8676" s="3"/>
    </row>
    <row r="8677" spans="4:10" x14ac:dyDescent="0.25">
      <c r="D8677"/>
      <c r="E8677" s="4"/>
      <c r="F8677" s="3"/>
      <c r="G8677" s="3"/>
      <c r="H8677" s="3"/>
      <c r="I8677" s="3"/>
      <c r="J8677" s="3"/>
    </row>
    <row r="8678" spans="4:10" x14ac:dyDescent="0.25">
      <c r="D8678"/>
      <c r="E8678" s="4"/>
      <c r="F8678" s="3"/>
      <c r="G8678" s="3"/>
      <c r="H8678" s="3"/>
      <c r="I8678" s="3"/>
      <c r="J8678" s="3"/>
    </row>
    <row r="8679" spans="4:10" x14ac:dyDescent="0.25">
      <c r="D8679"/>
      <c r="E8679" s="4"/>
      <c r="F8679" s="3"/>
      <c r="G8679" s="3"/>
      <c r="H8679" s="3"/>
      <c r="I8679" s="3"/>
      <c r="J8679" s="3"/>
    </row>
    <row r="8680" spans="4:10" x14ac:dyDescent="0.25">
      <c r="D8680"/>
      <c r="E8680" s="4"/>
      <c r="F8680" s="3"/>
      <c r="G8680" s="3"/>
      <c r="H8680" s="3"/>
      <c r="I8680" s="3"/>
      <c r="J8680" s="3"/>
    </row>
    <row r="8681" spans="4:10" x14ac:dyDescent="0.25">
      <c r="D8681"/>
      <c r="E8681" s="4"/>
      <c r="F8681" s="3"/>
      <c r="G8681" s="3"/>
      <c r="H8681" s="3"/>
      <c r="I8681" s="3"/>
      <c r="J8681" s="3"/>
    </row>
    <row r="8682" spans="4:10" x14ac:dyDescent="0.25">
      <c r="D8682"/>
      <c r="E8682" s="4"/>
      <c r="F8682" s="3"/>
      <c r="G8682" s="3"/>
      <c r="H8682" s="3"/>
      <c r="I8682" s="3"/>
      <c r="J8682" s="3"/>
    </row>
    <row r="8683" spans="4:10" x14ac:dyDescent="0.25">
      <c r="D8683"/>
      <c r="E8683" s="4"/>
      <c r="F8683" s="3"/>
      <c r="G8683" s="3"/>
      <c r="H8683" s="3"/>
      <c r="I8683" s="3"/>
      <c r="J8683" s="3"/>
    </row>
    <row r="8684" spans="4:10" x14ac:dyDescent="0.25">
      <c r="D8684"/>
      <c r="E8684" s="4"/>
      <c r="F8684" s="3"/>
      <c r="G8684" s="3"/>
      <c r="H8684" s="3"/>
      <c r="I8684" s="3"/>
      <c r="J8684" s="3"/>
    </row>
    <row r="8685" spans="4:10" x14ac:dyDescent="0.25">
      <c r="D8685"/>
      <c r="E8685" s="4"/>
      <c r="F8685" s="3"/>
      <c r="G8685" s="3"/>
      <c r="H8685" s="3"/>
      <c r="I8685" s="3"/>
      <c r="J8685" s="3"/>
    </row>
    <row r="8686" spans="4:10" x14ac:dyDescent="0.25">
      <c r="D8686"/>
      <c r="E8686" s="4"/>
      <c r="F8686" s="3"/>
      <c r="G8686" s="3"/>
      <c r="H8686" s="3"/>
      <c r="I8686" s="3"/>
      <c r="J8686" s="3"/>
    </row>
    <row r="8687" spans="4:10" x14ac:dyDescent="0.25">
      <c r="D8687"/>
      <c r="E8687" s="4"/>
      <c r="F8687" s="3"/>
      <c r="G8687" s="3"/>
      <c r="H8687" s="3"/>
      <c r="I8687" s="3"/>
      <c r="J8687" s="3"/>
    </row>
    <row r="8688" spans="4:10" x14ac:dyDescent="0.25">
      <c r="D8688"/>
      <c r="E8688" s="4"/>
      <c r="F8688" s="3"/>
      <c r="G8688" s="3"/>
      <c r="H8688" s="3"/>
      <c r="I8688" s="3"/>
      <c r="J8688" s="3"/>
    </row>
    <row r="8689" spans="4:10" x14ac:dyDescent="0.25">
      <c r="D8689"/>
      <c r="E8689" s="4"/>
      <c r="F8689" s="3"/>
      <c r="G8689" s="3"/>
      <c r="H8689" s="3"/>
      <c r="I8689" s="3"/>
      <c r="J8689" s="3"/>
    </row>
    <row r="8690" spans="4:10" x14ac:dyDescent="0.25">
      <c r="D8690"/>
      <c r="E8690" s="4"/>
      <c r="F8690" s="3"/>
      <c r="G8690" s="3"/>
      <c r="H8690" s="3"/>
      <c r="I8690" s="3"/>
      <c r="J8690" s="3"/>
    </row>
    <row r="8691" spans="4:10" x14ac:dyDescent="0.25">
      <c r="D8691"/>
      <c r="E8691" s="4"/>
      <c r="F8691" s="3"/>
      <c r="G8691" s="3"/>
      <c r="H8691" s="3"/>
      <c r="I8691" s="3"/>
      <c r="J8691" s="3"/>
    </row>
    <row r="8692" spans="4:10" x14ac:dyDescent="0.25">
      <c r="D8692"/>
      <c r="E8692" s="4"/>
      <c r="F8692" s="3"/>
      <c r="G8692" s="3"/>
      <c r="H8692" s="3"/>
      <c r="I8692" s="3"/>
      <c r="J8692" s="3"/>
    </row>
    <row r="8693" spans="4:10" x14ac:dyDescent="0.25">
      <c r="D8693"/>
      <c r="E8693" s="4"/>
      <c r="F8693" s="3"/>
      <c r="G8693" s="3"/>
      <c r="H8693" s="3"/>
      <c r="I8693" s="3"/>
      <c r="J8693" s="3"/>
    </row>
    <row r="8694" spans="4:10" x14ac:dyDescent="0.25">
      <c r="D8694"/>
      <c r="E8694" s="4"/>
      <c r="F8694" s="3"/>
      <c r="G8694" s="3"/>
      <c r="H8694" s="3"/>
      <c r="I8694" s="3"/>
      <c r="J8694" s="3"/>
    </row>
    <row r="8695" spans="4:10" x14ac:dyDescent="0.25">
      <c r="D8695"/>
      <c r="E8695" s="4"/>
      <c r="F8695" s="3"/>
      <c r="G8695" s="3"/>
      <c r="H8695" s="3"/>
      <c r="I8695" s="3"/>
      <c r="J8695" s="3"/>
    </row>
    <row r="8696" spans="4:10" x14ac:dyDescent="0.25">
      <c r="D8696"/>
      <c r="E8696" s="4"/>
      <c r="F8696" s="3"/>
      <c r="G8696" s="3"/>
      <c r="H8696" s="3"/>
      <c r="I8696" s="3"/>
      <c r="J8696" s="3"/>
    </row>
    <row r="8697" spans="4:10" x14ac:dyDescent="0.25">
      <c r="D8697"/>
      <c r="E8697" s="4"/>
      <c r="F8697" s="3"/>
      <c r="G8697" s="3"/>
      <c r="H8697" s="3"/>
      <c r="I8697" s="3"/>
      <c r="J8697" s="3"/>
    </row>
    <row r="8698" spans="4:10" x14ac:dyDescent="0.25">
      <c r="D8698"/>
      <c r="E8698" s="4"/>
      <c r="F8698" s="3"/>
      <c r="G8698" s="3"/>
      <c r="H8698" s="3"/>
      <c r="I8698" s="3"/>
      <c r="J8698" s="3"/>
    </row>
    <row r="8699" spans="4:10" x14ac:dyDescent="0.25">
      <c r="D8699"/>
      <c r="E8699" s="4"/>
      <c r="F8699" s="3"/>
      <c r="G8699" s="3"/>
      <c r="H8699" s="3"/>
      <c r="I8699" s="3"/>
      <c r="J8699" s="3"/>
    </row>
    <row r="8700" spans="4:10" x14ac:dyDescent="0.25">
      <c r="D8700"/>
      <c r="E8700" s="4"/>
      <c r="F8700" s="3"/>
      <c r="G8700" s="3"/>
      <c r="H8700" s="3"/>
      <c r="I8700" s="3"/>
      <c r="J8700" s="3"/>
    </row>
    <row r="8701" spans="4:10" x14ac:dyDescent="0.25">
      <c r="D8701"/>
      <c r="E8701" s="4"/>
      <c r="F8701" s="3"/>
      <c r="G8701" s="3"/>
      <c r="H8701" s="3"/>
      <c r="I8701" s="3"/>
      <c r="J8701" s="3"/>
    </row>
    <row r="8702" spans="4:10" x14ac:dyDescent="0.25">
      <c r="D8702"/>
      <c r="E8702" s="4"/>
      <c r="F8702" s="3"/>
      <c r="G8702" s="3"/>
      <c r="H8702" s="3"/>
      <c r="I8702" s="3"/>
      <c r="J8702" s="3"/>
    </row>
    <row r="8703" spans="4:10" x14ac:dyDescent="0.25">
      <c r="D8703"/>
      <c r="E8703" s="4"/>
      <c r="F8703" s="3"/>
      <c r="G8703" s="3"/>
      <c r="H8703" s="3"/>
      <c r="I8703" s="3"/>
      <c r="J8703" s="3"/>
    </row>
    <row r="8704" spans="4:10" x14ac:dyDescent="0.25">
      <c r="D8704"/>
      <c r="E8704" s="4"/>
      <c r="F8704" s="3"/>
      <c r="G8704" s="3"/>
      <c r="H8704" s="3"/>
      <c r="I8704" s="3"/>
      <c r="J8704" s="3"/>
    </row>
    <row r="8705" spans="4:10" x14ac:dyDescent="0.25">
      <c r="D8705"/>
      <c r="E8705" s="4"/>
      <c r="F8705" s="3"/>
      <c r="G8705" s="3"/>
      <c r="H8705" s="3"/>
      <c r="I8705" s="3"/>
      <c r="J8705" s="3"/>
    </row>
    <row r="8706" spans="4:10" x14ac:dyDescent="0.25">
      <c r="D8706"/>
      <c r="E8706" s="4"/>
      <c r="F8706" s="3"/>
      <c r="G8706" s="3"/>
      <c r="H8706" s="3"/>
      <c r="I8706" s="3"/>
      <c r="J8706" s="3"/>
    </row>
    <row r="8707" spans="4:10" x14ac:dyDescent="0.25">
      <c r="D8707"/>
      <c r="E8707" s="4"/>
      <c r="F8707" s="3"/>
      <c r="G8707" s="3"/>
      <c r="H8707" s="3"/>
      <c r="I8707" s="3"/>
      <c r="J8707" s="3"/>
    </row>
    <row r="8708" spans="4:10" x14ac:dyDescent="0.25">
      <c r="D8708"/>
      <c r="E8708" s="4"/>
      <c r="F8708" s="3"/>
      <c r="G8708" s="3"/>
      <c r="H8708" s="3"/>
      <c r="I8708" s="3"/>
      <c r="J8708" s="3"/>
    </row>
    <row r="8709" spans="4:10" x14ac:dyDescent="0.25">
      <c r="D8709"/>
      <c r="E8709" s="4"/>
      <c r="F8709" s="3"/>
      <c r="G8709" s="3"/>
      <c r="H8709" s="3"/>
      <c r="I8709" s="3"/>
      <c r="J8709" s="3"/>
    </row>
    <row r="8710" spans="4:10" x14ac:dyDescent="0.25">
      <c r="D8710"/>
      <c r="E8710" s="4"/>
      <c r="F8710" s="3"/>
      <c r="G8710" s="3"/>
      <c r="H8710" s="3"/>
      <c r="I8710" s="3"/>
      <c r="J8710" s="3"/>
    </row>
    <row r="8711" spans="4:10" x14ac:dyDescent="0.25">
      <c r="D8711"/>
      <c r="E8711" s="4"/>
      <c r="F8711" s="3"/>
      <c r="G8711" s="3"/>
      <c r="H8711" s="3"/>
      <c r="I8711" s="3"/>
      <c r="J8711" s="3"/>
    </row>
    <row r="8712" spans="4:10" x14ac:dyDescent="0.25">
      <c r="D8712"/>
      <c r="E8712" s="4"/>
      <c r="F8712" s="3"/>
      <c r="G8712" s="3"/>
      <c r="H8712" s="3"/>
      <c r="I8712" s="3"/>
      <c r="J8712" s="3"/>
    </row>
    <row r="8713" spans="4:10" x14ac:dyDescent="0.25">
      <c r="D8713"/>
      <c r="E8713" s="4"/>
      <c r="F8713" s="3"/>
      <c r="G8713" s="3"/>
      <c r="H8713" s="3"/>
      <c r="I8713" s="3"/>
      <c r="J8713" s="3"/>
    </row>
    <row r="8714" spans="4:10" x14ac:dyDescent="0.25">
      <c r="D8714"/>
      <c r="E8714" s="4"/>
      <c r="F8714" s="3"/>
      <c r="G8714" s="3"/>
      <c r="H8714" s="3"/>
      <c r="I8714" s="3"/>
      <c r="J8714" s="3"/>
    </row>
    <row r="8715" spans="4:10" x14ac:dyDescent="0.25">
      <c r="D8715"/>
      <c r="E8715" s="4"/>
      <c r="F8715" s="3"/>
      <c r="G8715" s="3"/>
      <c r="H8715" s="3"/>
      <c r="I8715" s="3"/>
      <c r="J8715" s="3"/>
    </row>
    <row r="8716" spans="4:10" x14ac:dyDescent="0.25">
      <c r="D8716"/>
      <c r="E8716" s="4"/>
      <c r="F8716" s="3"/>
      <c r="G8716" s="3"/>
      <c r="H8716" s="3"/>
      <c r="I8716" s="3"/>
      <c r="J8716" s="3"/>
    </row>
    <row r="8717" spans="4:10" x14ac:dyDescent="0.25">
      <c r="D8717"/>
      <c r="E8717" s="4"/>
      <c r="F8717" s="3"/>
      <c r="G8717" s="3"/>
      <c r="H8717" s="3"/>
      <c r="I8717" s="3"/>
      <c r="J8717" s="3"/>
    </row>
    <row r="8718" spans="4:10" x14ac:dyDescent="0.25">
      <c r="D8718"/>
      <c r="E8718" s="4"/>
      <c r="F8718" s="3"/>
      <c r="G8718" s="3"/>
      <c r="H8718" s="3"/>
      <c r="I8718" s="3"/>
      <c r="J8718" s="3"/>
    </row>
    <row r="8719" spans="4:10" x14ac:dyDescent="0.25">
      <c r="D8719"/>
      <c r="E8719" s="4"/>
      <c r="F8719" s="3"/>
      <c r="G8719" s="3"/>
      <c r="H8719" s="3"/>
      <c r="I8719" s="3"/>
      <c r="J8719" s="3"/>
    </row>
    <row r="8720" spans="4:10" x14ac:dyDescent="0.25">
      <c r="D8720"/>
      <c r="E8720" s="4"/>
      <c r="F8720" s="3"/>
      <c r="G8720" s="3"/>
      <c r="H8720" s="3"/>
      <c r="I8720" s="3"/>
      <c r="J8720" s="3"/>
    </row>
    <row r="8721" spans="4:10" x14ac:dyDescent="0.25">
      <c r="D8721"/>
      <c r="E8721" s="4"/>
      <c r="F8721" s="3"/>
      <c r="G8721" s="3"/>
      <c r="H8721" s="3"/>
      <c r="I8721" s="3"/>
      <c r="J8721" s="3"/>
    </row>
    <row r="8722" spans="4:10" x14ac:dyDescent="0.25">
      <c r="D8722"/>
      <c r="E8722" s="4"/>
      <c r="F8722" s="3"/>
      <c r="G8722" s="3"/>
      <c r="H8722" s="3"/>
      <c r="I8722" s="3"/>
      <c r="J8722" s="3"/>
    </row>
    <row r="8723" spans="4:10" x14ac:dyDescent="0.25">
      <c r="D8723"/>
      <c r="E8723" s="4"/>
      <c r="F8723" s="3"/>
      <c r="G8723" s="3"/>
      <c r="H8723" s="3"/>
      <c r="I8723" s="3"/>
      <c r="J8723" s="3"/>
    </row>
    <row r="8724" spans="4:10" x14ac:dyDescent="0.25">
      <c r="D8724"/>
      <c r="E8724" s="4"/>
      <c r="F8724" s="3"/>
      <c r="G8724" s="3"/>
      <c r="H8724" s="3"/>
      <c r="I8724" s="3"/>
      <c r="J8724" s="3"/>
    </row>
    <row r="8725" spans="4:10" x14ac:dyDescent="0.25">
      <c r="D8725"/>
      <c r="E8725" s="4"/>
      <c r="F8725" s="3"/>
      <c r="G8725" s="3"/>
      <c r="H8725" s="3"/>
      <c r="I8725" s="3"/>
      <c r="J8725" s="3"/>
    </row>
    <row r="8726" spans="4:10" x14ac:dyDescent="0.25">
      <c r="D8726"/>
      <c r="E8726" s="4"/>
      <c r="F8726" s="3"/>
      <c r="G8726" s="3"/>
      <c r="H8726" s="3"/>
      <c r="I8726" s="3"/>
      <c r="J8726" s="3"/>
    </row>
    <row r="8727" spans="4:10" x14ac:dyDescent="0.25">
      <c r="D8727"/>
      <c r="E8727" s="4"/>
      <c r="F8727" s="3"/>
      <c r="G8727" s="3"/>
      <c r="H8727" s="3"/>
      <c r="I8727" s="3"/>
      <c r="J8727" s="3"/>
    </row>
    <row r="8728" spans="4:10" x14ac:dyDescent="0.25">
      <c r="D8728"/>
      <c r="E8728" s="4"/>
      <c r="F8728" s="3"/>
      <c r="G8728" s="3"/>
      <c r="H8728" s="3"/>
      <c r="I8728" s="3"/>
      <c r="J8728" s="3"/>
    </row>
    <row r="8729" spans="4:10" x14ac:dyDescent="0.25">
      <c r="D8729"/>
      <c r="E8729" s="4"/>
      <c r="F8729" s="3"/>
      <c r="G8729" s="3"/>
      <c r="H8729" s="3"/>
      <c r="I8729" s="3"/>
      <c r="J8729" s="3"/>
    </row>
    <row r="8730" spans="4:10" x14ac:dyDescent="0.25">
      <c r="D8730"/>
      <c r="E8730" s="4"/>
      <c r="F8730" s="3"/>
      <c r="G8730" s="3"/>
      <c r="H8730" s="3"/>
      <c r="I8730" s="3"/>
      <c r="J8730" s="3"/>
    </row>
    <row r="8731" spans="4:10" x14ac:dyDescent="0.25">
      <c r="D8731"/>
      <c r="E8731" s="4"/>
      <c r="F8731" s="3"/>
      <c r="G8731" s="3"/>
      <c r="H8731" s="3"/>
      <c r="I8731" s="3"/>
      <c r="J8731" s="3"/>
    </row>
    <row r="8732" spans="4:10" x14ac:dyDescent="0.25">
      <c r="D8732"/>
      <c r="E8732" s="4"/>
      <c r="F8732" s="3"/>
      <c r="G8732" s="3"/>
      <c r="H8732" s="3"/>
      <c r="I8732" s="3"/>
      <c r="J8732" s="3"/>
    </row>
    <row r="8733" spans="4:10" x14ac:dyDescent="0.25">
      <c r="D8733"/>
      <c r="E8733" s="4"/>
      <c r="F8733" s="3"/>
      <c r="G8733" s="3"/>
      <c r="H8733" s="3"/>
      <c r="I8733" s="3"/>
      <c r="J8733" s="3"/>
    </row>
    <row r="8734" spans="4:10" x14ac:dyDescent="0.25">
      <c r="D8734"/>
      <c r="E8734" s="4"/>
      <c r="F8734" s="3"/>
      <c r="G8734" s="3"/>
      <c r="H8734" s="3"/>
      <c r="I8734" s="3"/>
      <c r="J8734" s="3"/>
    </row>
    <row r="8735" spans="4:10" x14ac:dyDescent="0.25">
      <c r="D8735"/>
      <c r="E8735" s="4"/>
      <c r="F8735" s="3"/>
      <c r="G8735" s="3"/>
      <c r="H8735" s="3"/>
      <c r="I8735" s="3"/>
      <c r="J8735" s="3"/>
    </row>
    <row r="8736" spans="4:10" x14ac:dyDescent="0.25">
      <c r="D8736"/>
      <c r="E8736" s="4"/>
      <c r="F8736" s="3"/>
      <c r="G8736" s="3"/>
      <c r="H8736" s="3"/>
      <c r="I8736" s="3"/>
      <c r="J8736" s="3"/>
    </row>
    <row r="8737" spans="4:10" x14ac:dyDescent="0.25">
      <c r="D8737"/>
      <c r="E8737" s="4"/>
      <c r="F8737" s="3"/>
      <c r="G8737" s="3"/>
      <c r="H8737" s="3"/>
      <c r="I8737" s="3"/>
      <c r="J8737" s="3"/>
    </row>
    <row r="8738" spans="4:10" x14ac:dyDescent="0.25">
      <c r="D8738"/>
      <c r="E8738" s="4"/>
      <c r="F8738" s="3"/>
      <c r="G8738" s="3"/>
      <c r="H8738" s="3"/>
      <c r="I8738" s="3"/>
      <c r="J8738" s="3"/>
    </row>
    <row r="8739" spans="4:10" x14ac:dyDescent="0.25">
      <c r="D8739"/>
      <c r="E8739" s="4"/>
      <c r="F8739" s="3"/>
      <c r="G8739" s="3"/>
      <c r="H8739" s="3"/>
      <c r="I8739" s="3"/>
      <c r="J8739" s="3"/>
    </row>
    <row r="8740" spans="4:10" x14ac:dyDescent="0.25">
      <c r="D8740"/>
      <c r="E8740" s="4"/>
      <c r="F8740" s="3"/>
      <c r="G8740" s="3"/>
      <c r="H8740" s="3"/>
      <c r="I8740" s="3"/>
      <c r="J8740" s="3"/>
    </row>
    <row r="8741" spans="4:10" x14ac:dyDescent="0.25">
      <c r="D8741"/>
      <c r="E8741" s="4"/>
      <c r="F8741" s="3"/>
      <c r="G8741" s="3"/>
      <c r="H8741" s="3"/>
      <c r="I8741" s="3"/>
      <c r="J8741" s="3"/>
    </row>
    <row r="8742" spans="4:10" x14ac:dyDescent="0.25">
      <c r="D8742"/>
      <c r="E8742" s="4"/>
      <c r="F8742" s="3"/>
      <c r="G8742" s="3"/>
      <c r="H8742" s="3"/>
      <c r="I8742" s="3"/>
      <c r="J8742" s="3"/>
    </row>
    <row r="8743" spans="4:10" x14ac:dyDescent="0.25">
      <c r="D8743"/>
      <c r="E8743" s="4"/>
      <c r="F8743" s="3"/>
      <c r="G8743" s="3"/>
      <c r="H8743" s="3"/>
      <c r="I8743" s="3"/>
      <c r="J8743" s="3"/>
    </row>
    <row r="8744" spans="4:10" x14ac:dyDescent="0.25">
      <c r="D8744"/>
      <c r="E8744" s="4"/>
      <c r="F8744" s="3"/>
      <c r="G8744" s="3"/>
      <c r="H8744" s="3"/>
      <c r="I8744" s="3"/>
      <c r="J8744" s="3"/>
    </row>
    <row r="8745" spans="4:10" x14ac:dyDescent="0.25">
      <c r="D8745"/>
      <c r="E8745" s="4"/>
      <c r="F8745" s="3"/>
      <c r="G8745" s="3"/>
      <c r="H8745" s="3"/>
      <c r="I8745" s="3"/>
      <c r="J8745" s="3"/>
    </row>
    <row r="8746" spans="4:10" x14ac:dyDescent="0.25">
      <c r="D8746"/>
      <c r="E8746" s="4"/>
      <c r="F8746" s="3"/>
      <c r="G8746" s="3"/>
      <c r="H8746" s="3"/>
      <c r="I8746" s="3"/>
      <c r="J8746" s="3"/>
    </row>
    <row r="8747" spans="4:10" x14ac:dyDescent="0.25">
      <c r="D8747"/>
      <c r="E8747" s="4"/>
      <c r="F8747" s="3"/>
      <c r="G8747" s="3"/>
      <c r="H8747" s="3"/>
      <c r="I8747" s="3"/>
      <c r="J8747" s="3"/>
    </row>
    <row r="8748" spans="4:10" x14ac:dyDescent="0.25">
      <c r="D8748"/>
      <c r="E8748" s="4"/>
      <c r="F8748" s="3"/>
      <c r="G8748" s="3"/>
      <c r="H8748" s="3"/>
      <c r="I8748" s="3"/>
      <c r="J8748" s="3"/>
    </row>
    <row r="8749" spans="4:10" x14ac:dyDescent="0.25">
      <c r="D8749"/>
      <c r="E8749" s="4"/>
      <c r="F8749" s="3"/>
      <c r="G8749" s="3"/>
      <c r="H8749" s="3"/>
      <c r="I8749" s="3"/>
      <c r="J8749" s="3"/>
    </row>
    <row r="8750" spans="4:10" x14ac:dyDescent="0.25">
      <c r="D8750"/>
      <c r="E8750" s="4"/>
      <c r="F8750" s="3"/>
      <c r="G8750" s="3"/>
      <c r="H8750" s="3"/>
      <c r="I8750" s="3"/>
      <c r="J8750" s="3"/>
    </row>
    <row r="8751" spans="4:10" x14ac:dyDescent="0.25">
      <c r="D8751"/>
      <c r="E8751" s="4"/>
      <c r="F8751" s="3"/>
      <c r="G8751" s="3"/>
      <c r="H8751" s="3"/>
      <c r="I8751" s="3"/>
      <c r="J8751" s="3"/>
    </row>
    <row r="8752" spans="4:10" x14ac:dyDescent="0.25">
      <c r="D8752"/>
      <c r="E8752" s="4"/>
      <c r="F8752" s="3"/>
      <c r="G8752" s="3"/>
      <c r="H8752" s="3"/>
      <c r="I8752" s="3"/>
      <c r="J8752" s="3"/>
    </row>
    <row r="8753" spans="4:10" x14ac:dyDescent="0.25">
      <c r="D8753"/>
      <c r="E8753" s="4"/>
      <c r="F8753" s="3"/>
      <c r="G8753" s="3"/>
      <c r="H8753" s="3"/>
      <c r="I8753" s="3"/>
      <c r="J8753" s="3"/>
    </row>
    <row r="8754" spans="4:10" x14ac:dyDescent="0.25">
      <c r="D8754"/>
      <c r="E8754" s="4"/>
      <c r="F8754" s="3"/>
      <c r="G8754" s="3"/>
      <c r="H8754" s="3"/>
      <c r="I8754" s="3"/>
      <c r="J8754" s="3"/>
    </row>
    <row r="8755" spans="4:10" x14ac:dyDescent="0.25">
      <c r="D8755"/>
      <c r="E8755" s="4"/>
      <c r="F8755" s="3"/>
      <c r="G8755" s="3"/>
      <c r="H8755" s="3"/>
      <c r="I8755" s="3"/>
      <c r="J8755" s="3"/>
    </row>
    <row r="8756" spans="4:10" x14ac:dyDescent="0.25">
      <c r="D8756"/>
      <c r="E8756" s="4"/>
      <c r="F8756" s="3"/>
      <c r="G8756" s="3"/>
      <c r="H8756" s="3"/>
      <c r="I8756" s="3"/>
      <c r="J8756" s="3"/>
    </row>
    <row r="8757" spans="4:10" x14ac:dyDescent="0.25">
      <c r="D8757"/>
      <c r="E8757" s="4"/>
      <c r="F8757" s="3"/>
      <c r="G8757" s="3"/>
      <c r="H8757" s="3"/>
      <c r="I8757" s="3"/>
      <c r="J8757" s="3"/>
    </row>
    <row r="8758" spans="4:10" x14ac:dyDescent="0.25">
      <c r="D8758"/>
      <c r="E8758" s="4"/>
      <c r="F8758" s="3"/>
      <c r="G8758" s="3"/>
      <c r="H8758" s="3"/>
      <c r="I8758" s="3"/>
      <c r="J8758" s="3"/>
    </row>
    <row r="8759" spans="4:10" x14ac:dyDescent="0.25">
      <c r="D8759"/>
      <c r="E8759" s="4"/>
      <c r="F8759" s="3"/>
      <c r="G8759" s="3"/>
      <c r="H8759" s="3"/>
      <c r="I8759" s="3"/>
      <c r="J8759" s="3"/>
    </row>
    <row r="8760" spans="4:10" x14ac:dyDescent="0.25">
      <c r="D8760"/>
      <c r="E8760" s="4"/>
      <c r="F8760" s="3"/>
      <c r="G8760" s="3"/>
      <c r="H8760" s="3"/>
      <c r="I8760" s="3"/>
      <c r="J8760" s="3"/>
    </row>
    <row r="8761" spans="4:10" x14ac:dyDescent="0.25">
      <c r="D8761"/>
      <c r="E8761" s="4"/>
      <c r="F8761" s="3"/>
      <c r="G8761" s="3"/>
      <c r="H8761" s="3"/>
      <c r="I8761" s="3"/>
      <c r="J8761" s="3"/>
    </row>
    <row r="8762" spans="4:10" x14ac:dyDescent="0.25">
      <c r="D8762"/>
      <c r="E8762" s="4"/>
      <c r="F8762" s="3"/>
      <c r="G8762" s="3"/>
      <c r="H8762" s="3"/>
      <c r="I8762" s="3"/>
      <c r="J8762" s="3"/>
    </row>
    <row r="8763" spans="4:10" x14ac:dyDescent="0.25">
      <c r="D8763"/>
      <c r="E8763" s="4"/>
      <c r="F8763" s="3"/>
      <c r="G8763" s="3"/>
      <c r="H8763" s="3"/>
      <c r="I8763" s="3"/>
      <c r="J8763" s="3"/>
    </row>
    <row r="8764" spans="4:10" x14ac:dyDescent="0.25">
      <c r="D8764"/>
      <c r="E8764" s="4"/>
      <c r="F8764" s="3"/>
      <c r="G8764" s="3"/>
      <c r="H8764" s="3"/>
      <c r="I8764" s="3"/>
      <c r="J8764" s="3"/>
    </row>
    <row r="8765" spans="4:10" x14ac:dyDescent="0.25">
      <c r="D8765"/>
      <c r="E8765" s="4"/>
      <c r="F8765" s="3"/>
      <c r="G8765" s="3"/>
      <c r="H8765" s="3"/>
      <c r="I8765" s="3"/>
      <c r="J8765" s="3"/>
    </row>
    <row r="8766" spans="4:10" x14ac:dyDescent="0.25">
      <c r="D8766"/>
      <c r="E8766" s="4"/>
      <c r="F8766" s="3"/>
      <c r="G8766" s="3"/>
      <c r="H8766" s="3"/>
      <c r="I8766" s="3"/>
      <c r="J8766" s="3"/>
    </row>
    <row r="8767" spans="4:10" x14ac:dyDescent="0.25">
      <c r="D8767"/>
      <c r="E8767" s="4"/>
      <c r="F8767" s="3"/>
      <c r="G8767" s="3"/>
      <c r="H8767" s="3"/>
      <c r="I8767" s="3"/>
      <c r="J8767" s="3"/>
    </row>
    <row r="8768" spans="4:10" x14ac:dyDescent="0.25">
      <c r="D8768"/>
      <c r="E8768" s="4"/>
      <c r="F8768" s="3"/>
      <c r="G8768" s="3"/>
      <c r="H8768" s="3"/>
      <c r="I8768" s="3"/>
      <c r="J8768" s="3"/>
    </row>
    <row r="8769" spans="4:10" x14ac:dyDescent="0.25">
      <c r="D8769"/>
      <c r="E8769" s="4"/>
      <c r="F8769" s="3"/>
      <c r="G8769" s="3"/>
      <c r="H8769" s="3"/>
      <c r="I8769" s="3"/>
      <c r="J8769" s="3"/>
    </row>
    <row r="8770" spans="4:10" x14ac:dyDescent="0.25">
      <c r="D8770"/>
      <c r="E8770" s="4"/>
      <c r="F8770" s="3"/>
      <c r="G8770" s="3"/>
      <c r="H8770" s="3"/>
      <c r="I8770" s="3"/>
      <c r="J8770" s="3"/>
    </row>
    <row r="8771" spans="4:10" x14ac:dyDescent="0.25">
      <c r="D8771"/>
      <c r="E8771" s="4"/>
      <c r="F8771" s="3"/>
      <c r="G8771" s="3"/>
      <c r="H8771" s="3"/>
      <c r="I8771" s="3"/>
      <c r="J8771" s="3"/>
    </row>
    <row r="8772" spans="4:10" x14ac:dyDescent="0.25">
      <c r="D8772"/>
      <c r="E8772" s="4"/>
      <c r="F8772" s="3"/>
      <c r="G8772" s="3"/>
      <c r="H8772" s="3"/>
      <c r="I8772" s="3"/>
      <c r="J8772" s="3"/>
    </row>
    <row r="8773" spans="4:10" x14ac:dyDescent="0.25">
      <c r="D8773"/>
      <c r="E8773" s="4"/>
      <c r="F8773" s="3"/>
      <c r="G8773" s="3"/>
      <c r="H8773" s="3"/>
      <c r="I8773" s="3"/>
      <c r="J8773" s="3"/>
    </row>
    <row r="8774" spans="4:10" x14ac:dyDescent="0.25">
      <c r="D8774"/>
      <c r="E8774" s="4"/>
      <c r="F8774" s="3"/>
      <c r="G8774" s="3"/>
      <c r="H8774" s="3"/>
      <c r="I8774" s="3"/>
      <c r="J8774" s="3"/>
    </row>
    <row r="8775" spans="4:10" x14ac:dyDescent="0.25">
      <c r="D8775"/>
      <c r="E8775" s="4"/>
      <c r="F8775" s="3"/>
      <c r="G8775" s="3"/>
      <c r="H8775" s="3"/>
      <c r="I8775" s="3"/>
      <c r="J8775" s="3"/>
    </row>
    <row r="8776" spans="4:10" x14ac:dyDescent="0.25">
      <c r="D8776"/>
      <c r="E8776" s="4"/>
      <c r="F8776" s="3"/>
      <c r="G8776" s="3"/>
      <c r="H8776" s="3"/>
      <c r="I8776" s="3"/>
      <c r="J8776" s="3"/>
    </row>
    <row r="8777" spans="4:10" x14ac:dyDescent="0.25">
      <c r="D8777"/>
      <c r="E8777" s="4"/>
      <c r="F8777" s="3"/>
      <c r="G8777" s="3"/>
      <c r="H8777" s="3"/>
      <c r="I8777" s="3"/>
      <c r="J8777" s="3"/>
    </row>
    <row r="8778" spans="4:10" x14ac:dyDescent="0.25">
      <c r="D8778"/>
      <c r="E8778" s="4"/>
      <c r="F8778" s="3"/>
      <c r="G8778" s="3"/>
      <c r="H8778" s="3"/>
      <c r="I8778" s="3"/>
      <c r="J8778" s="3"/>
    </row>
    <row r="8779" spans="4:10" x14ac:dyDescent="0.25">
      <c r="D8779"/>
      <c r="E8779" s="4"/>
      <c r="F8779" s="3"/>
      <c r="G8779" s="3"/>
      <c r="H8779" s="3"/>
      <c r="I8779" s="3"/>
      <c r="J8779" s="3"/>
    </row>
    <row r="8780" spans="4:10" x14ac:dyDescent="0.25">
      <c r="D8780"/>
      <c r="E8780" s="4"/>
      <c r="F8780" s="3"/>
      <c r="G8780" s="3"/>
      <c r="H8780" s="3"/>
      <c r="I8780" s="3"/>
      <c r="J8780" s="3"/>
    </row>
    <row r="8781" spans="4:10" x14ac:dyDescent="0.25">
      <c r="D8781"/>
      <c r="E8781" s="4"/>
      <c r="F8781" s="3"/>
      <c r="G8781" s="3"/>
      <c r="H8781" s="3"/>
      <c r="I8781" s="3"/>
      <c r="J8781" s="3"/>
    </row>
    <row r="8782" spans="4:10" x14ac:dyDescent="0.25">
      <c r="D8782"/>
      <c r="E8782" s="4"/>
      <c r="F8782" s="3"/>
      <c r="G8782" s="3"/>
      <c r="H8782" s="3"/>
      <c r="I8782" s="3"/>
      <c r="J8782" s="3"/>
    </row>
    <row r="8783" spans="4:10" x14ac:dyDescent="0.25">
      <c r="D8783"/>
      <c r="E8783" s="4"/>
      <c r="F8783" s="3"/>
      <c r="G8783" s="3"/>
      <c r="H8783" s="3"/>
      <c r="I8783" s="3"/>
      <c r="J8783" s="3"/>
    </row>
    <row r="8784" spans="4:10" x14ac:dyDescent="0.25">
      <c r="D8784"/>
      <c r="E8784" s="4"/>
      <c r="F8784" s="3"/>
      <c r="G8784" s="3"/>
      <c r="H8784" s="3"/>
      <c r="I8784" s="3"/>
      <c r="J8784" s="3"/>
    </row>
    <row r="8785" spans="4:10" x14ac:dyDescent="0.25">
      <c r="D8785"/>
      <c r="E8785" s="4"/>
      <c r="F8785" s="3"/>
      <c r="G8785" s="3"/>
      <c r="H8785" s="3"/>
      <c r="I8785" s="3"/>
      <c r="J8785" s="3"/>
    </row>
    <row r="8786" spans="4:10" x14ac:dyDescent="0.25">
      <c r="D8786"/>
      <c r="E8786" s="4"/>
      <c r="F8786" s="3"/>
      <c r="G8786" s="3"/>
      <c r="H8786" s="3"/>
      <c r="I8786" s="3"/>
      <c r="J8786" s="3"/>
    </row>
    <row r="8787" spans="4:10" x14ac:dyDescent="0.25">
      <c r="D8787"/>
      <c r="E8787" s="4"/>
      <c r="F8787" s="3"/>
      <c r="G8787" s="3"/>
      <c r="H8787" s="3"/>
      <c r="I8787" s="3"/>
      <c r="J8787" s="3"/>
    </row>
    <row r="8788" spans="4:10" x14ac:dyDescent="0.25">
      <c r="D8788"/>
      <c r="E8788" s="4"/>
      <c r="F8788" s="3"/>
      <c r="G8788" s="3"/>
      <c r="H8788" s="3"/>
      <c r="I8788" s="3"/>
      <c r="J8788" s="3"/>
    </row>
    <row r="8789" spans="4:10" x14ac:dyDescent="0.25">
      <c r="D8789"/>
      <c r="E8789" s="4"/>
      <c r="F8789" s="3"/>
      <c r="G8789" s="3"/>
      <c r="H8789" s="3"/>
      <c r="I8789" s="3"/>
      <c r="J8789" s="3"/>
    </row>
    <row r="8790" spans="4:10" x14ac:dyDescent="0.25">
      <c r="D8790"/>
      <c r="E8790" s="4"/>
      <c r="F8790" s="3"/>
      <c r="G8790" s="3"/>
      <c r="H8790" s="3"/>
      <c r="I8790" s="3"/>
      <c r="J8790" s="3"/>
    </row>
    <row r="8791" spans="4:10" x14ac:dyDescent="0.25">
      <c r="D8791"/>
      <c r="E8791" s="4"/>
      <c r="F8791" s="3"/>
      <c r="G8791" s="3"/>
      <c r="H8791" s="3"/>
      <c r="I8791" s="3"/>
      <c r="J8791" s="3"/>
    </row>
    <row r="8792" spans="4:10" x14ac:dyDescent="0.25">
      <c r="D8792"/>
      <c r="E8792" s="4"/>
      <c r="F8792" s="3"/>
      <c r="G8792" s="3"/>
      <c r="H8792" s="3"/>
      <c r="I8792" s="3"/>
      <c r="J8792" s="3"/>
    </row>
    <row r="8793" spans="4:10" x14ac:dyDescent="0.25">
      <c r="D8793"/>
      <c r="E8793" s="4"/>
      <c r="F8793" s="3"/>
      <c r="G8793" s="3"/>
      <c r="H8793" s="3"/>
      <c r="I8793" s="3"/>
      <c r="J8793" s="3"/>
    </row>
    <row r="8794" spans="4:10" x14ac:dyDescent="0.25">
      <c r="D8794"/>
      <c r="E8794" s="4"/>
      <c r="F8794" s="3"/>
      <c r="G8794" s="3"/>
      <c r="H8794" s="3"/>
      <c r="I8794" s="3"/>
      <c r="J8794" s="3"/>
    </row>
    <row r="8795" spans="4:10" x14ac:dyDescent="0.25">
      <c r="D8795"/>
      <c r="E8795" s="4"/>
      <c r="F8795" s="3"/>
      <c r="G8795" s="3"/>
      <c r="H8795" s="3"/>
      <c r="I8795" s="3"/>
      <c r="J8795" s="3"/>
    </row>
    <row r="8796" spans="4:10" x14ac:dyDescent="0.25">
      <c r="D8796"/>
      <c r="E8796" s="4"/>
      <c r="F8796" s="3"/>
      <c r="G8796" s="3"/>
      <c r="H8796" s="3"/>
      <c r="I8796" s="3"/>
      <c r="J8796" s="3"/>
    </row>
    <row r="8797" spans="4:10" x14ac:dyDescent="0.25">
      <c r="D8797"/>
      <c r="E8797" s="4"/>
      <c r="F8797" s="3"/>
      <c r="G8797" s="3"/>
      <c r="H8797" s="3"/>
      <c r="I8797" s="3"/>
      <c r="J8797" s="3"/>
    </row>
    <row r="8798" spans="4:10" x14ac:dyDescent="0.25">
      <c r="D8798"/>
      <c r="E8798" s="4"/>
      <c r="F8798" s="3"/>
      <c r="G8798" s="3"/>
      <c r="H8798" s="3"/>
      <c r="I8798" s="3"/>
      <c r="J8798" s="3"/>
    </row>
    <row r="8799" spans="4:10" x14ac:dyDescent="0.25">
      <c r="D8799"/>
      <c r="E8799" s="4"/>
      <c r="F8799" s="3"/>
      <c r="G8799" s="3"/>
      <c r="H8799" s="3"/>
      <c r="I8799" s="3"/>
      <c r="J8799" s="3"/>
    </row>
    <row r="8800" spans="4:10" x14ac:dyDescent="0.25">
      <c r="D8800"/>
      <c r="E8800" s="4"/>
      <c r="F8800" s="3"/>
      <c r="G8800" s="3"/>
      <c r="H8800" s="3"/>
      <c r="I8800" s="3"/>
      <c r="J8800" s="3"/>
    </row>
    <row r="8801" spans="4:10" x14ac:dyDescent="0.25">
      <c r="D8801"/>
      <c r="E8801" s="4"/>
      <c r="F8801" s="3"/>
      <c r="G8801" s="3"/>
      <c r="H8801" s="3"/>
      <c r="I8801" s="3"/>
      <c r="J8801" s="3"/>
    </row>
    <row r="8802" spans="4:10" x14ac:dyDescent="0.25">
      <c r="D8802"/>
      <c r="E8802" s="4"/>
      <c r="F8802" s="3"/>
      <c r="G8802" s="3"/>
      <c r="H8802" s="3"/>
      <c r="I8802" s="3"/>
      <c r="J8802" s="3"/>
    </row>
    <row r="8803" spans="4:10" x14ac:dyDescent="0.25">
      <c r="D8803"/>
      <c r="E8803" s="4"/>
      <c r="F8803" s="3"/>
      <c r="G8803" s="3"/>
      <c r="H8803" s="3"/>
      <c r="I8803" s="3"/>
      <c r="J8803" s="3"/>
    </row>
    <row r="8804" spans="4:10" x14ac:dyDescent="0.25">
      <c r="D8804"/>
      <c r="E8804" s="4"/>
      <c r="F8804" s="3"/>
      <c r="G8804" s="3"/>
      <c r="H8804" s="3"/>
      <c r="I8804" s="3"/>
      <c r="J8804" s="3"/>
    </row>
    <row r="8805" spans="4:10" x14ac:dyDescent="0.25">
      <c r="D8805"/>
      <c r="E8805" s="4"/>
      <c r="F8805" s="3"/>
      <c r="G8805" s="3"/>
      <c r="H8805" s="3"/>
      <c r="I8805" s="3"/>
      <c r="J8805" s="3"/>
    </row>
    <row r="8806" spans="4:10" x14ac:dyDescent="0.25">
      <c r="D8806"/>
      <c r="E8806" s="4"/>
      <c r="F8806" s="3"/>
      <c r="G8806" s="3"/>
      <c r="H8806" s="3"/>
      <c r="I8806" s="3"/>
      <c r="J8806" s="3"/>
    </row>
    <row r="8807" spans="4:10" x14ac:dyDescent="0.25">
      <c r="D8807"/>
      <c r="E8807" s="4"/>
      <c r="F8807" s="3"/>
      <c r="G8807" s="3"/>
      <c r="H8807" s="3"/>
      <c r="I8807" s="3"/>
      <c r="J8807" s="3"/>
    </row>
    <row r="8808" spans="4:10" x14ac:dyDescent="0.25">
      <c r="D8808"/>
      <c r="E8808" s="4"/>
      <c r="F8808" s="3"/>
      <c r="G8808" s="3"/>
      <c r="H8808" s="3"/>
      <c r="I8808" s="3"/>
      <c r="J8808" s="3"/>
    </row>
    <row r="8809" spans="4:10" x14ac:dyDescent="0.25">
      <c r="D8809"/>
      <c r="E8809" s="4"/>
      <c r="F8809" s="3"/>
      <c r="G8809" s="3"/>
      <c r="H8809" s="3"/>
      <c r="I8809" s="3"/>
      <c r="J8809" s="3"/>
    </row>
    <row r="8810" spans="4:10" x14ac:dyDescent="0.25">
      <c r="D8810"/>
      <c r="E8810" s="4"/>
      <c r="F8810" s="3"/>
      <c r="G8810" s="3"/>
      <c r="H8810" s="3"/>
      <c r="I8810" s="3"/>
      <c r="J8810" s="3"/>
    </row>
    <row r="8811" spans="4:10" x14ac:dyDescent="0.25">
      <c r="D8811"/>
      <c r="E8811" s="4"/>
      <c r="F8811" s="3"/>
      <c r="G8811" s="3"/>
      <c r="H8811" s="3"/>
      <c r="I8811" s="3"/>
      <c r="J8811" s="3"/>
    </row>
    <row r="8812" spans="4:10" x14ac:dyDescent="0.25">
      <c r="D8812"/>
      <c r="E8812" s="4"/>
      <c r="F8812" s="3"/>
      <c r="G8812" s="3"/>
      <c r="H8812" s="3"/>
      <c r="I8812" s="3"/>
      <c r="J8812" s="3"/>
    </row>
    <row r="8813" spans="4:10" x14ac:dyDescent="0.25">
      <c r="D8813"/>
      <c r="E8813" s="4"/>
      <c r="F8813" s="3"/>
      <c r="G8813" s="3"/>
      <c r="H8813" s="3"/>
      <c r="I8813" s="3"/>
      <c r="J8813" s="3"/>
    </row>
    <row r="8814" spans="4:10" x14ac:dyDescent="0.25">
      <c r="D8814"/>
      <c r="E8814" s="4"/>
      <c r="F8814" s="3"/>
      <c r="G8814" s="3"/>
      <c r="H8814" s="3"/>
      <c r="I8814" s="3"/>
      <c r="J8814" s="3"/>
    </row>
    <row r="8815" spans="4:10" x14ac:dyDescent="0.25">
      <c r="D8815"/>
      <c r="E8815" s="4"/>
      <c r="F8815" s="3"/>
      <c r="G8815" s="3"/>
      <c r="H8815" s="3"/>
      <c r="I8815" s="3"/>
      <c r="J8815" s="3"/>
    </row>
    <row r="8816" spans="4:10" x14ac:dyDescent="0.25">
      <c r="D8816"/>
      <c r="E8816" s="4"/>
      <c r="F8816" s="3"/>
      <c r="G8816" s="3"/>
      <c r="H8816" s="3"/>
      <c r="I8816" s="3"/>
      <c r="J8816" s="3"/>
    </row>
    <row r="8817" spans="4:10" x14ac:dyDescent="0.25">
      <c r="D8817"/>
      <c r="E8817" s="4"/>
      <c r="F8817" s="3"/>
      <c r="G8817" s="3"/>
      <c r="H8817" s="3"/>
      <c r="I8817" s="3"/>
      <c r="J8817" s="3"/>
    </row>
    <row r="8818" spans="4:10" x14ac:dyDescent="0.25">
      <c r="D8818"/>
      <c r="E8818" s="4"/>
      <c r="F8818" s="3"/>
      <c r="G8818" s="3"/>
      <c r="H8818" s="3"/>
      <c r="I8818" s="3"/>
      <c r="J8818" s="3"/>
    </row>
    <row r="8819" spans="4:10" x14ac:dyDescent="0.25">
      <c r="D8819"/>
      <c r="E8819" s="4"/>
      <c r="F8819" s="3"/>
      <c r="G8819" s="3"/>
      <c r="H8819" s="3"/>
      <c r="I8819" s="3"/>
      <c r="J8819" s="3"/>
    </row>
    <row r="8820" spans="4:10" x14ac:dyDescent="0.25">
      <c r="D8820"/>
      <c r="E8820" s="4"/>
      <c r="F8820" s="3"/>
      <c r="G8820" s="3"/>
      <c r="H8820" s="3"/>
      <c r="I8820" s="3"/>
      <c r="J8820" s="3"/>
    </row>
    <row r="8821" spans="4:10" x14ac:dyDescent="0.25">
      <c r="D8821"/>
      <c r="E8821" s="4"/>
      <c r="F8821" s="3"/>
      <c r="G8821" s="3"/>
      <c r="H8821" s="3"/>
      <c r="I8821" s="3"/>
      <c r="J8821" s="3"/>
    </row>
    <row r="8822" spans="4:10" x14ac:dyDescent="0.25">
      <c r="D8822"/>
      <c r="E8822" s="4"/>
      <c r="F8822" s="3"/>
      <c r="G8822" s="3"/>
      <c r="H8822" s="3"/>
      <c r="I8822" s="3"/>
      <c r="J8822" s="3"/>
    </row>
    <row r="8823" spans="4:10" x14ac:dyDescent="0.25">
      <c r="D8823"/>
      <c r="E8823" s="4"/>
      <c r="F8823" s="3"/>
      <c r="G8823" s="3"/>
      <c r="H8823" s="3"/>
      <c r="I8823" s="3"/>
      <c r="J8823" s="3"/>
    </row>
    <row r="8824" spans="4:10" x14ac:dyDescent="0.25">
      <c r="D8824"/>
      <c r="E8824" s="4"/>
      <c r="F8824" s="3"/>
      <c r="G8824" s="3"/>
      <c r="H8824" s="3"/>
      <c r="I8824" s="3"/>
      <c r="J8824" s="3"/>
    </row>
    <row r="8825" spans="4:10" x14ac:dyDescent="0.25">
      <c r="D8825"/>
      <c r="E8825" s="4"/>
      <c r="F8825" s="3"/>
      <c r="G8825" s="3"/>
      <c r="H8825" s="3"/>
      <c r="I8825" s="3"/>
      <c r="J8825" s="3"/>
    </row>
    <row r="8826" spans="4:10" x14ac:dyDescent="0.25">
      <c r="D8826"/>
      <c r="E8826" s="4"/>
      <c r="F8826" s="3"/>
      <c r="G8826" s="3"/>
      <c r="H8826" s="3"/>
      <c r="I8826" s="3"/>
      <c r="J8826" s="3"/>
    </row>
    <row r="8827" spans="4:10" x14ac:dyDescent="0.25">
      <c r="D8827"/>
      <c r="E8827" s="4"/>
      <c r="F8827" s="3"/>
      <c r="G8827" s="3"/>
      <c r="H8827" s="3"/>
      <c r="I8827" s="3"/>
      <c r="J8827" s="3"/>
    </row>
    <row r="8828" spans="4:10" x14ac:dyDescent="0.25">
      <c r="D8828"/>
      <c r="E8828" s="4"/>
      <c r="F8828" s="3"/>
      <c r="G8828" s="3"/>
      <c r="H8828" s="3"/>
      <c r="I8828" s="3"/>
      <c r="J8828" s="3"/>
    </row>
    <row r="8829" spans="4:10" x14ac:dyDescent="0.25">
      <c r="D8829"/>
      <c r="E8829" s="4"/>
      <c r="F8829" s="3"/>
      <c r="G8829" s="3"/>
      <c r="H8829" s="3"/>
      <c r="I8829" s="3"/>
      <c r="J8829" s="3"/>
    </row>
    <row r="8830" spans="4:10" x14ac:dyDescent="0.25">
      <c r="D8830"/>
      <c r="E8830" s="4"/>
      <c r="F8830" s="3"/>
      <c r="G8830" s="3"/>
      <c r="H8830" s="3"/>
      <c r="I8830" s="3"/>
      <c r="J8830" s="3"/>
    </row>
    <row r="8831" spans="4:10" x14ac:dyDescent="0.25">
      <c r="D8831"/>
      <c r="E8831" s="4"/>
      <c r="F8831" s="3"/>
      <c r="G8831" s="3"/>
      <c r="H8831" s="3"/>
      <c r="I8831" s="3"/>
      <c r="J8831" s="3"/>
    </row>
    <row r="8832" spans="4:10" x14ac:dyDescent="0.25">
      <c r="D8832"/>
      <c r="E8832" s="4"/>
      <c r="F8832" s="3"/>
      <c r="G8832" s="3"/>
      <c r="H8832" s="3"/>
      <c r="I8832" s="3"/>
      <c r="J8832" s="3"/>
    </row>
    <row r="8833" spans="4:10" x14ac:dyDescent="0.25">
      <c r="D8833"/>
      <c r="E8833" s="4"/>
      <c r="F8833" s="3"/>
      <c r="G8833" s="3"/>
      <c r="H8833" s="3"/>
      <c r="I8833" s="3"/>
      <c r="J8833" s="3"/>
    </row>
    <row r="8834" spans="4:10" x14ac:dyDescent="0.25">
      <c r="D8834"/>
      <c r="E8834" s="4"/>
      <c r="F8834" s="3"/>
      <c r="G8834" s="3"/>
      <c r="H8834" s="3"/>
      <c r="I8834" s="3"/>
      <c r="J8834" s="3"/>
    </row>
    <row r="8835" spans="4:10" x14ac:dyDescent="0.25">
      <c r="D8835"/>
      <c r="E8835" s="4"/>
      <c r="F8835" s="3"/>
      <c r="G8835" s="3"/>
      <c r="H8835" s="3"/>
      <c r="I8835" s="3"/>
      <c r="J8835" s="3"/>
    </row>
    <row r="8836" spans="4:10" x14ac:dyDescent="0.25">
      <c r="D8836"/>
      <c r="E8836" s="4"/>
      <c r="F8836" s="3"/>
      <c r="G8836" s="3"/>
      <c r="H8836" s="3"/>
      <c r="I8836" s="3"/>
      <c r="J8836" s="3"/>
    </row>
    <row r="8837" spans="4:10" x14ac:dyDescent="0.25">
      <c r="D8837"/>
      <c r="E8837" s="4"/>
      <c r="F8837" s="3"/>
      <c r="G8837" s="3"/>
      <c r="H8837" s="3"/>
      <c r="I8837" s="3"/>
      <c r="J8837" s="3"/>
    </row>
    <row r="8838" spans="4:10" x14ac:dyDescent="0.25">
      <c r="D8838"/>
      <c r="E8838" s="4"/>
      <c r="F8838" s="3"/>
      <c r="G8838" s="3"/>
      <c r="H8838" s="3"/>
      <c r="I8838" s="3"/>
      <c r="J8838" s="3"/>
    </row>
    <row r="8839" spans="4:10" x14ac:dyDescent="0.25">
      <c r="D8839"/>
      <c r="E8839" s="4"/>
      <c r="F8839" s="3"/>
      <c r="G8839" s="3"/>
      <c r="H8839" s="3"/>
      <c r="I8839" s="3"/>
      <c r="J8839" s="3"/>
    </row>
    <row r="8840" spans="4:10" x14ac:dyDescent="0.25">
      <c r="D8840"/>
      <c r="E8840" s="4"/>
      <c r="F8840" s="3"/>
      <c r="G8840" s="3"/>
      <c r="H8840" s="3"/>
      <c r="I8840" s="3"/>
      <c r="J8840" s="3"/>
    </row>
    <row r="8841" spans="4:10" x14ac:dyDescent="0.25">
      <c r="D8841"/>
      <c r="E8841" s="4"/>
      <c r="F8841" s="3"/>
      <c r="G8841" s="3"/>
      <c r="H8841" s="3"/>
      <c r="I8841" s="3"/>
      <c r="J8841" s="3"/>
    </row>
    <row r="8842" spans="4:10" x14ac:dyDescent="0.25">
      <c r="D8842"/>
      <c r="E8842" s="4"/>
      <c r="F8842" s="3"/>
      <c r="G8842" s="3"/>
      <c r="H8842" s="3"/>
      <c r="I8842" s="3"/>
      <c r="J8842" s="3"/>
    </row>
    <row r="8843" spans="4:10" x14ac:dyDescent="0.25">
      <c r="D8843"/>
      <c r="E8843" s="4"/>
      <c r="F8843" s="3"/>
      <c r="G8843" s="3"/>
      <c r="H8843" s="3"/>
      <c r="I8843" s="3"/>
      <c r="J8843" s="3"/>
    </row>
    <row r="8844" spans="4:10" x14ac:dyDescent="0.25">
      <c r="D8844"/>
      <c r="E8844" s="4"/>
      <c r="F8844" s="3"/>
      <c r="G8844" s="3"/>
      <c r="H8844" s="3"/>
      <c r="I8844" s="3"/>
      <c r="J8844" s="3"/>
    </row>
    <row r="8845" spans="4:10" x14ac:dyDescent="0.25">
      <c r="D8845"/>
      <c r="E8845" s="4"/>
      <c r="F8845" s="3"/>
      <c r="G8845" s="3"/>
      <c r="H8845" s="3"/>
      <c r="I8845" s="3"/>
      <c r="J8845" s="3"/>
    </row>
    <row r="8846" spans="4:10" x14ac:dyDescent="0.25">
      <c r="D8846"/>
      <c r="E8846" s="4"/>
      <c r="F8846" s="3"/>
      <c r="G8846" s="3"/>
      <c r="H8846" s="3"/>
      <c r="I8846" s="3"/>
      <c r="J8846" s="3"/>
    </row>
    <row r="8847" spans="4:10" x14ac:dyDescent="0.25">
      <c r="D8847"/>
      <c r="E8847" s="4"/>
      <c r="F8847" s="3"/>
      <c r="G8847" s="3"/>
      <c r="H8847" s="3"/>
      <c r="I8847" s="3"/>
      <c r="J8847" s="3"/>
    </row>
    <row r="8848" spans="4:10" x14ac:dyDescent="0.25">
      <c r="D8848"/>
      <c r="E8848" s="4"/>
      <c r="F8848" s="3"/>
      <c r="G8848" s="3"/>
      <c r="H8848" s="3"/>
      <c r="I8848" s="3"/>
      <c r="J8848" s="3"/>
    </row>
    <row r="8849" spans="4:10" x14ac:dyDescent="0.25">
      <c r="D8849"/>
      <c r="E8849" s="4"/>
      <c r="F8849" s="3"/>
      <c r="G8849" s="3"/>
      <c r="H8849" s="3"/>
      <c r="I8849" s="3"/>
      <c r="J8849" s="3"/>
    </row>
    <row r="8850" spans="4:10" x14ac:dyDescent="0.25">
      <c r="D8850"/>
      <c r="E8850" s="4"/>
      <c r="F8850" s="3"/>
      <c r="G8850" s="3"/>
      <c r="H8850" s="3"/>
      <c r="I8850" s="3"/>
      <c r="J8850" s="3"/>
    </row>
    <row r="8851" spans="4:10" x14ac:dyDescent="0.25">
      <c r="D8851"/>
      <c r="E8851" s="4"/>
      <c r="F8851" s="3"/>
      <c r="G8851" s="3"/>
      <c r="H8851" s="3"/>
      <c r="I8851" s="3"/>
      <c r="J8851" s="3"/>
    </row>
    <row r="8852" spans="4:10" x14ac:dyDescent="0.25">
      <c r="D8852"/>
      <c r="E8852" s="4"/>
      <c r="F8852" s="3"/>
      <c r="G8852" s="3"/>
      <c r="H8852" s="3"/>
      <c r="I8852" s="3"/>
      <c r="J8852" s="3"/>
    </row>
    <row r="8853" spans="4:10" x14ac:dyDescent="0.25">
      <c r="D8853"/>
      <c r="E8853" s="4"/>
      <c r="F8853" s="3"/>
      <c r="G8853" s="3"/>
      <c r="H8853" s="3"/>
      <c r="I8853" s="3"/>
      <c r="J8853" s="3"/>
    </row>
    <row r="8854" spans="4:10" x14ac:dyDescent="0.25">
      <c r="D8854"/>
      <c r="E8854" s="4"/>
      <c r="F8854" s="3"/>
      <c r="G8854" s="3"/>
      <c r="H8854" s="3"/>
      <c r="I8854" s="3"/>
      <c r="J8854" s="3"/>
    </row>
    <row r="8855" spans="4:10" x14ac:dyDescent="0.25">
      <c r="D8855"/>
      <c r="E8855" s="4"/>
      <c r="F8855" s="3"/>
      <c r="G8855" s="3"/>
      <c r="H8855" s="3"/>
      <c r="I8855" s="3"/>
      <c r="J8855" s="3"/>
    </row>
    <row r="8856" spans="4:10" x14ac:dyDescent="0.25">
      <c r="D8856"/>
      <c r="E8856" s="4"/>
      <c r="F8856" s="3"/>
      <c r="G8856" s="3"/>
      <c r="H8856" s="3"/>
      <c r="I8856" s="3"/>
      <c r="J8856" s="3"/>
    </row>
    <row r="8857" spans="4:10" x14ac:dyDescent="0.25">
      <c r="D8857"/>
      <c r="E8857" s="4"/>
      <c r="F8857" s="3"/>
      <c r="G8857" s="3"/>
      <c r="H8857" s="3"/>
      <c r="I8857" s="3"/>
      <c r="J8857" s="3"/>
    </row>
    <row r="8858" spans="4:10" x14ac:dyDescent="0.25">
      <c r="D8858"/>
      <c r="E8858" s="4"/>
      <c r="F8858" s="3"/>
      <c r="G8858" s="3"/>
      <c r="H8858" s="3"/>
      <c r="I8858" s="3"/>
      <c r="J8858" s="3"/>
    </row>
    <row r="8859" spans="4:10" x14ac:dyDescent="0.25">
      <c r="D8859"/>
      <c r="E8859" s="4"/>
      <c r="F8859" s="3"/>
      <c r="G8859" s="3"/>
      <c r="H8859" s="3"/>
      <c r="I8859" s="3"/>
      <c r="J8859" s="3"/>
    </row>
    <row r="8860" spans="4:10" x14ac:dyDescent="0.25">
      <c r="D8860"/>
      <c r="E8860" s="4"/>
      <c r="F8860" s="3"/>
      <c r="G8860" s="3"/>
      <c r="H8860" s="3"/>
      <c r="I8860" s="3"/>
      <c r="J8860" s="3"/>
    </row>
    <row r="8861" spans="4:10" x14ac:dyDescent="0.25">
      <c r="D8861"/>
      <c r="E8861" s="4"/>
      <c r="F8861" s="3"/>
      <c r="G8861" s="3"/>
      <c r="H8861" s="3"/>
      <c r="I8861" s="3"/>
      <c r="J8861" s="3"/>
    </row>
    <row r="8862" spans="4:10" x14ac:dyDescent="0.25">
      <c r="D8862"/>
      <c r="E8862" s="4"/>
      <c r="F8862" s="3"/>
      <c r="G8862" s="3"/>
      <c r="H8862" s="3"/>
      <c r="I8862" s="3"/>
      <c r="J8862" s="3"/>
    </row>
    <row r="8863" spans="4:10" x14ac:dyDescent="0.25">
      <c r="D8863"/>
      <c r="E8863" s="4"/>
      <c r="F8863" s="3"/>
      <c r="G8863" s="3"/>
      <c r="H8863" s="3"/>
      <c r="I8863" s="3"/>
      <c r="J8863" s="3"/>
    </row>
    <row r="8864" spans="4:10" x14ac:dyDescent="0.25">
      <c r="D8864"/>
      <c r="E8864" s="4"/>
      <c r="F8864" s="3"/>
      <c r="G8864" s="3"/>
      <c r="H8864" s="3"/>
      <c r="I8864" s="3"/>
      <c r="J8864" s="3"/>
    </row>
    <row r="8865" spans="4:10" x14ac:dyDescent="0.25">
      <c r="D8865"/>
      <c r="E8865" s="4"/>
      <c r="F8865" s="3"/>
      <c r="G8865" s="3"/>
      <c r="H8865" s="3"/>
      <c r="I8865" s="3"/>
      <c r="J8865" s="3"/>
    </row>
    <row r="8866" spans="4:10" x14ac:dyDescent="0.25">
      <c r="D8866"/>
      <c r="E8866" s="4"/>
      <c r="F8866" s="3"/>
      <c r="G8866" s="3"/>
      <c r="H8866" s="3"/>
      <c r="I8866" s="3"/>
      <c r="J8866" s="3"/>
    </row>
    <row r="8867" spans="4:10" x14ac:dyDescent="0.25">
      <c r="D8867"/>
      <c r="E8867" s="4"/>
      <c r="F8867" s="3"/>
      <c r="G8867" s="3"/>
      <c r="H8867" s="3"/>
      <c r="I8867" s="3"/>
      <c r="J8867" s="3"/>
    </row>
    <row r="8868" spans="4:10" x14ac:dyDescent="0.25">
      <c r="D8868"/>
      <c r="E8868" s="4"/>
      <c r="F8868" s="3"/>
      <c r="G8868" s="3"/>
      <c r="H8868" s="3"/>
      <c r="I8868" s="3"/>
      <c r="J8868" s="3"/>
    </row>
    <row r="8869" spans="4:10" x14ac:dyDescent="0.25">
      <c r="D8869"/>
      <c r="E8869" s="4"/>
      <c r="F8869" s="3"/>
      <c r="G8869" s="3"/>
      <c r="H8869" s="3"/>
      <c r="I8869" s="3"/>
      <c r="J8869" s="3"/>
    </row>
    <row r="8870" spans="4:10" x14ac:dyDescent="0.25">
      <c r="D8870"/>
      <c r="E8870" s="4"/>
      <c r="F8870" s="3"/>
      <c r="G8870" s="3"/>
      <c r="H8870" s="3"/>
      <c r="I8870" s="3"/>
      <c r="J8870" s="3"/>
    </row>
    <row r="8871" spans="4:10" x14ac:dyDescent="0.25">
      <c r="D8871"/>
      <c r="E8871" s="4"/>
      <c r="F8871" s="3"/>
      <c r="G8871" s="3"/>
      <c r="H8871" s="3"/>
      <c r="I8871" s="3"/>
      <c r="J8871" s="3"/>
    </row>
    <row r="8872" spans="4:10" x14ac:dyDescent="0.25">
      <c r="D8872"/>
      <c r="E8872" s="4"/>
      <c r="F8872" s="3"/>
      <c r="G8872" s="3"/>
      <c r="H8872" s="3"/>
      <c r="I8872" s="3"/>
      <c r="J8872" s="3"/>
    </row>
    <row r="8873" spans="4:10" x14ac:dyDescent="0.25">
      <c r="D8873"/>
      <c r="E8873" s="4"/>
      <c r="F8873" s="3"/>
      <c r="G8873" s="3"/>
      <c r="H8873" s="3"/>
      <c r="I8873" s="3"/>
      <c r="J8873" s="3"/>
    </row>
    <row r="8874" spans="4:10" x14ac:dyDescent="0.25">
      <c r="D8874"/>
      <c r="E8874" s="4"/>
      <c r="F8874" s="3"/>
      <c r="G8874" s="3"/>
      <c r="H8874" s="3"/>
      <c r="I8874" s="3"/>
      <c r="J8874" s="3"/>
    </row>
    <row r="8875" spans="4:10" x14ac:dyDescent="0.25">
      <c r="D8875"/>
      <c r="E8875" s="4"/>
      <c r="F8875" s="3"/>
      <c r="G8875" s="3"/>
      <c r="H8875" s="3"/>
      <c r="I8875" s="3"/>
      <c r="J8875" s="3"/>
    </row>
    <row r="8876" spans="4:10" x14ac:dyDescent="0.25">
      <c r="D8876"/>
      <c r="E8876" s="4"/>
      <c r="F8876" s="3"/>
      <c r="G8876" s="3"/>
      <c r="H8876" s="3"/>
      <c r="I8876" s="3"/>
      <c r="J8876" s="3"/>
    </row>
    <row r="8877" spans="4:10" x14ac:dyDescent="0.25">
      <c r="D8877"/>
      <c r="E8877" s="4"/>
      <c r="F8877" s="3"/>
      <c r="G8877" s="3"/>
      <c r="H8877" s="3"/>
      <c r="I8877" s="3"/>
      <c r="J8877" s="3"/>
    </row>
    <row r="8878" spans="4:10" x14ac:dyDescent="0.25">
      <c r="D8878"/>
      <c r="E8878" s="4"/>
      <c r="F8878" s="3"/>
      <c r="G8878" s="3"/>
      <c r="H8878" s="3"/>
      <c r="I8878" s="3"/>
      <c r="J8878" s="3"/>
    </row>
    <row r="8879" spans="4:10" x14ac:dyDescent="0.25">
      <c r="D8879"/>
      <c r="E8879" s="4"/>
      <c r="F8879" s="3"/>
      <c r="G8879" s="3"/>
      <c r="H8879" s="3"/>
      <c r="I8879" s="3"/>
      <c r="J8879" s="3"/>
    </row>
    <row r="8880" spans="4:10" x14ac:dyDescent="0.25">
      <c r="D8880"/>
      <c r="E8880" s="4"/>
      <c r="F8880" s="3"/>
      <c r="G8880" s="3"/>
      <c r="H8880" s="3"/>
      <c r="I8880" s="3"/>
      <c r="J8880" s="3"/>
    </row>
    <row r="8881" spans="4:10" x14ac:dyDescent="0.25">
      <c r="D8881"/>
      <c r="E8881" s="4"/>
      <c r="F8881" s="3"/>
      <c r="G8881" s="3"/>
      <c r="H8881" s="3"/>
      <c r="I8881" s="3"/>
      <c r="J8881" s="3"/>
    </row>
    <row r="8882" spans="4:10" x14ac:dyDescent="0.25">
      <c r="D8882"/>
      <c r="E8882" s="4"/>
      <c r="F8882" s="3"/>
      <c r="G8882" s="3"/>
      <c r="H8882" s="3"/>
      <c r="I8882" s="3"/>
      <c r="J8882" s="3"/>
    </row>
    <row r="8883" spans="4:10" x14ac:dyDescent="0.25">
      <c r="D8883"/>
      <c r="E8883" s="4"/>
    </row>
    <row r="8884" spans="4:10" x14ac:dyDescent="0.25">
      <c r="D8884"/>
      <c r="E8884" s="4"/>
    </row>
    <row r="8885" spans="4:10" x14ac:dyDescent="0.25">
      <c r="D8885"/>
      <c r="E8885" s="4"/>
    </row>
    <row r="8886" spans="4:10" x14ac:dyDescent="0.25">
      <c r="D8886"/>
      <c r="E8886" s="4"/>
    </row>
    <row r="8887" spans="4:10" x14ac:dyDescent="0.25">
      <c r="D8887"/>
      <c r="E8887" s="4"/>
    </row>
    <row r="8888" spans="4:10" x14ac:dyDescent="0.25">
      <c r="D8888"/>
      <c r="E8888" s="4"/>
      <c r="F8888" s="3"/>
      <c r="G8888" s="3"/>
      <c r="H8888" s="3"/>
      <c r="I8888" s="3"/>
      <c r="J8888" s="3"/>
    </row>
    <row r="8889" spans="4:10" x14ac:dyDescent="0.25">
      <c r="D8889"/>
      <c r="E8889" s="4"/>
      <c r="F8889" s="3"/>
      <c r="G8889" s="3"/>
      <c r="H8889" s="3"/>
      <c r="I8889" s="3"/>
      <c r="J8889" s="3"/>
    </row>
    <row r="8890" spans="4:10" x14ac:dyDescent="0.25">
      <c r="D8890"/>
      <c r="E8890" s="4"/>
      <c r="F8890" s="3"/>
      <c r="G8890" s="3"/>
      <c r="H8890" s="3"/>
      <c r="I8890" s="3"/>
      <c r="J8890" s="3"/>
    </row>
    <row r="8891" spans="4:10" x14ac:dyDescent="0.25">
      <c r="D8891"/>
      <c r="E8891" s="4"/>
      <c r="F8891" s="3"/>
      <c r="G8891" s="3"/>
      <c r="H8891" s="3"/>
      <c r="I8891" s="3"/>
      <c r="J8891" s="3"/>
    </row>
    <row r="8892" spans="4:10" x14ac:dyDescent="0.25">
      <c r="D8892"/>
      <c r="E8892" s="4"/>
      <c r="F8892" s="3"/>
      <c r="G8892" s="3"/>
      <c r="H8892" s="3"/>
      <c r="I8892" s="3"/>
      <c r="J8892" s="3"/>
    </row>
    <row r="8893" spans="4:10" x14ac:dyDescent="0.25">
      <c r="D8893"/>
      <c r="E8893" s="4"/>
      <c r="F8893" s="3"/>
      <c r="G8893" s="3"/>
      <c r="H8893" s="3"/>
      <c r="I8893" s="3"/>
      <c r="J8893" s="3"/>
    </row>
    <row r="8894" spans="4:10" x14ac:dyDescent="0.25">
      <c r="D8894"/>
      <c r="E8894" s="4"/>
      <c r="F8894" s="3"/>
      <c r="G8894" s="3"/>
      <c r="H8894" s="3"/>
      <c r="I8894" s="3"/>
      <c r="J8894" s="3"/>
    </row>
    <row r="8895" spans="4:10" x14ac:dyDescent="0.25">
      <c r="D8895"/>
      <c r="E8895" s="4"/>
      <c r="F8895" s="3"/>
      <c r="G8895" s="3"/>
      <c r="H8895" s="3"/>
      <c r="I8895" s="3"/>
      <c r="J8895" s="3"/>
    </row>
    <row r="8896" spans="4:10" x14ac:dyDescent="0.25">
      <c r="D8896"/>
      <c r="E8896" s="4"/>
      <c r="F8896" s="3"/>
      <c r="G8896" s="3"/>
      <c r="H8896" s="3"/>
      <c r="I8896" s="3"/>
      <c r="J8896" s="3"/>
    </row>
    <row r="8897" spans="4:10" x14ac:dyDescent="0.25">
      <c r="D8897"/>
      <c r="E8897" s="4"/>
      <c r="F8897" s="3"/>
      <c r="G8897" s="3"/>
      <c r="H8897" s="3"/>
      <c r="I8897" s="3"/>
      <c r="J8897" s="3"/>
    </row>
    <row r="8898" spans="4:10" x14ac:dyDescent="0.25">
      <c r="D8898"/>
      <c r="E8898" s="4"/>
      <c r="F8898" s="3"/>
      <c r="G8898" s="3"/>
      <c r="H8898" s="3"/>
      <c r="I8898" s="3"/>
      <c r="J8898" s="3"/>
    </row>
    <row r="8899" spans="4:10" x14ac:dyDescent="0.25">
      <c r="D8899"/>
      <c r="E8899" s="4"/>
      <c r="F8899" s="3"/>
      <c r="G8899" s="3"/>
      <c r="H8899" s="3"/>
      <c r="I8899" s="3"/>
      <c r="J8899" s="3"/>
    </row>
    <row r="8900" spans="4:10" x14ac:dyDescent="0.25">
      <c r="D8900"/>
      <c r="E8900" s="4"/>
      <c r="F8900" s="3"/>
      <c r="G8900" s="3"/>
      <c r="H8900" s="3"/>
      <c r="I8900" s="3"/>
      <c r="J8900" s="3"/>
    </row>
    <row r="8901" spans="4:10" x14ac:dyDescent="0.25">
      <c r="D8901"/>
      <c r="E8901" s="4"/>
      <c r="F8901" s="3"/>
      <c r="G8901" s="3"/>
      <c r="H8901" s="3"/>
      <c r="I8901" s="3"/>
      <c r="J8901" s="3"/>
    </row>
    <row r="8902" spans="4:10" x14ac:dyDescent="0.25">
      <c r="D8902"/>
      <c r="E8902" s="4"/>
      <c r="F8902" s="3"/>
      <c r="G8902" s="3"/>
      <c r="H8902" s="3"/>
      <c r="I8902" s="3"/>
      <c r="J8902" s="3"/>
    </row>
    <row r="8903" spans="4:10" x14ac:dyDescent="0.25">
      <c r="D8903"/>
      <c r="E8903" s="4"/>
      <c r="F8903" s="3"/>
      <c r="G8903" s="3"/>
      <c r="H8903" s="3"/>
      <c r="I8903" s="3"/>
      <c r="J8903" s="3"/>
    </row>
    <row r="8904" spans="4:10" x14ac:dyDescent="0.25">
      <c r="D8904"/>
      <c r="E8904" s="4"/>
      <c r="F8904" s="3"/>
      <c r="G8904" s="3"/>
      <c r="H8904" s="3"/>
      <c r="I8904" s="3"/>
      <c r="J8904" s="3"/>
    </row>
    <row r="8905" spans="4:10" x14ac:dyDescent="0.25">
      <c r="D8905"/>
      <c r="E8905" s="4"/>
      <c r="F8905" s="3"/>
      <c r="G8905" s="3"/>
      <c r="H8905" s="3"/>
      <c r="I8905" s="3"/>
      <c r="J8905" s="3"/>
    </row>
    <row r="8906" spans="4:10" x14ac:dyDescent="0.25">
      <c r="D8906"/>
      <c r="E8906" s="4"/>
      <c r="F8906" s="3"/>
      <c r="G8906" s="3"/>
      <c r="H8906" s="3"/>
      <c r="I8906" s="3"/>
      <c r="J8906" s="3"/>
    </row>
    <row r="8907" spans="4:10" x14ac:dyDescent="0.25">
      <c r="D8907"/>
      <c r="E8907" s="4"/>
      <c r="F8907" s="3"/>
      <c r="G8907" s="3"/>
      <c r="H8907" s="3"/>
      <c r="I8907" s="3"/>
      <c r="J8907" s="3"/>
    </row>
    <row r="8908" spans="4:10" x14ac:dyDescent="0.25">
      <c r="D8908"/>
      <c r="E8908" s="4"/>
      <c r="F8908" s="3"/>
      <c r="G8908" s="3"/>
      <c r="H8908" s="3"/>
      <c r="I8908" s="3"/>
      <c r="J8908" s="3"/>
    </row>
    <row r="8909" spans="4:10" x14ac:dyDescent="0.25">
      <c r="D8909"/>
      <c r="E8909" s="4"/>
      <c r="F8909" s="3"/>
      <c r="G8909" s="3"/>
      <c r="H8909" s="3"/>
      <c r="I8909" s="3"/>
      <c r="J8909" s="3"/>
    </row>
    <row r="8910" spans="4:10" x14ac:dyDescent="0.25">
      <c r="D8910"/>
      <c r="E8910" s="4"/>
      <c r="F8910" s="3"/>
      <c r="G8910" s="3"/>
      <c r="H8910" s="3"/>
      <c r="I8910" s="3"/>
      <c r="J8910" s="3"/>
    </row>
    <row r="8911" spans="4:10" x14ac:dyDescent="0.25">
      <c r="D8911"/>
      <c r="E8911" s="4"/>
      <c r="F8911" s="3"/>
      <c r="G8911" s="3"/>
      <c r="H8911" s="3"/>
      <c r="I8911" s="3"/>
      <c r="J8911" s="3"/>
    </row>
    <row r="8912" spans="4:10" x14ac:dyDescent="0.25">
      <c r="D8912"/>
      <c r="E8912" s="4"/>
      <c r="F8912" s="3"/>
      <c r="G8912" s="3"/>
      <c r="H8912" s="3"/>
      <c r="I8912" s="3"/>
      <c r="J8912" s="3"/>
    </row>
    <row r="8913" spans="4:10" x14ac:dyDescent="0.25">
      <c r="D8913"/>
      <c r="E8913" s="4"/>
      <c r="F8913" s="3"/>
      <c r="G8913" s="3"/>
      <c r="H8913" s="3"/>
      <c r="I8913" s="3"/>
      <c r="J8913" s="3"/>
    </row>
    <row r="8914" spans="4:10" x14ac:dyDescent="0.25">
      <c r="D8914"/>
      <c r="E8914" s="4"/>
      <c r="F8914" s="3"/>
      <c r="G8914" s="3"/>
      <c r="H8914" s="3"/>
      <c r="I8914" s="3"/>
      <c r="J8914" s="3"/>
    </row>
    <row r="8915" spans="4:10" x14ac:dyDescent="0.25">
      <c r="D8915"/>
      <c r="E8915" s="4"/>
      <c r="F8915" s="3"/>
      <c r="G8915" s="3"/>
      <c r="H8915" s="3"/>
      <c r="I8915" s="3"/>
      <c r="J8915" s="3"/>
    </row>
    <row r="8916" spans="4:10" x14ac:dyDescent="0.25">
      <c r="D8916"/>
      <c r="E8916" s="4"/>
      <c r="F8916" s="3"/>
      <c r="G8916" s="3"/>
      <c r="H8916" s="3"/>
      <c r="I8916" s="3"/>
      <c r="J8916" s="3"/>
    </row>
    <row r="8917" spans="4:10" x14ac:dyDescent="0.25">
      <c r="D8917"/>
      <c r="E8917" s="4"/>
      <c r="F8917" s="3"/>
      <c r="G8917" s="3"/>
      <c r="H8917" s="3"/>
      <c r="I8917" s="3"/>
      <c r="J8917" s="3"/>
    </row>
    <row r="8918" spans="4:10" x14ac:dyDescent="0.25">
      <c r="D8918"/>
      <c r="E8918" s="4"/>
      <c r="F8918" s="3"/>
      <c r="G8918" s="3"/>
      <c r="H8918" s="3"/>
      <c r="I8918" s="3"/>
      <c r="J8918" s="3"/>
    </row>
    <row r="8919" spans="4:10" x14ac:dyDescent="0.25">
      <c r="D8919"/>
      <c r="E8919" s="4"/>
      <c r="F8919" s="3"/>
      <c r="G8919" s="3"/>
      <c r="H8919" s="3"/>
      <c r="I8919" s="3"/>
      <c r="J8919" s="3"/>
    </row>
    <row r="8920" spans="4:10" x14ac:dyDescent="0.25">
      <c r="D8920"/>
      <c r="E8920" s="4"/>
      <c r="F8920" s="3"/>
      <c r="G8920" s="3"/>
      <c r="H8920" s="3"/>
      <c r="I8920" s="3"/>
      <c r="J8920" s="3"/>
    </row>
    <row r="8921" spans="4:10" x14ac:dyDescent="0.25">
      <c r="D8921"/>
      <c r="E8921" s="4"/>
      <c r="F8921" s="3"/>
      <c r="G8921" s="3"/>
      <c r="H8921" s="3"/>
      <c r="I8921" s="3"/>
      <c r="J8921" s="3"/>
    </row>
    <row r="8922" spans="4:10" x14ac:dyDescent="0.25">
      <c r="D8922"/>
      <c r="E8922" s="4"/>
      <c r="F8922" s="3"/>
      <c r="G8922" s="3"/>
      <c r="H8922" s="3"/>
      <c r="I8922" s="3"/>
      <c r="J8922" s="3"/>
    </row>
    <row r="8923" spans="4:10" x14ac:dyDescent="0.25">
      <c r="D8923"/>
      <c r="E8923" s="4"/>
      <c r="F8923" s="3"/>
      <c r="G8923" s="3"/>
      <c r="H8923" s="3"/>
      <c r="I8923" s="3"/>
      <c r="J8923" s="3"/>
    </row>
    <row r="8924" spans="4:10" x14ac:dyDescent="0.25">
      <c r="D8924"/>
      <c r="E8924" s="4"/>
      <c r="F8924" s="3"/>
      <c r="G8924" s="3"/>
      <c r="H8924" s="3"/>
      <c r="I8924" s="3"/>
      <c r="J8924" s="3"/>
    </row>
    <row r="8925" spans="4:10" x14ac:dyDescent="0.25">
      <c r="D8925"/>
      <c r="E8925" s="4"/>
      <c r="F8925" s="3"/>
      <c r="G8925" s="3"/>
      <c r="H8925" s="3"/>
      <c r="I8925" s="3"/>
      <c r="J8925" s="3"/>
    </row>
    <row r="8926" spans="4:10" x14ac:dyDescent="0.25">
      <c r="D8926"/>
      <c r="E8926" s="4"/>
      <c r="F8926" s="3"/>
      <c r="G8926" s="3"/>
      <c r="H8926" s="3"/>
      <c r="I8926" s="3"/>
      <c r="J8926" s="3"/>
    </row>
    <row r="8927" spans="4:10" x14ac:dyDescent="0.25">
      <c r="D8927"/>
      <c r="E8927" s="4"/>
      <c r="F8927" s="3"/>
      <c r="G8927" s="3"/>
      <c r="H8927" s="3"/>
      <c r="I8927" s="3"/>
      <c r="J8927" s="3"/>
    </row>
    <row r="8928" spans="4:10" x14ac:dyDescent="0.25">
      <c r="D8928"/>
      <c r="E8928" s="4"/>
      <c r="F8928" s="3"/>
      <c r="G8928" s="3"/>
      <c r="H8928" s="3"/>
      <c r="I8928" s="3"/>
      <c r="J8928" s="3"/>
    </row>
    <row r="8929" spans="4:10" x14ac:dyDescent="0.25">
      <c r="D8929"/>
      <c r="E8929" s="4"/>
      <c r="F8929" s="3"/>
      <c r="G8929" s="3"/>
      <c r="H8929" s="3"/>
      <c r="I8929" s="3"/>
      <c r="J8929" s="3"/>
    </row>
    <row r="8930" spans="4:10" x14ac:dyDescent="0.25">
      <c r="D8930"/>
      <c r="E8930" s="4"/>
      <c r="F8930" s="3"/>
      <c r="G8930" s="3"/>
      <c r="H8930" s="3"/>
      <c r="I8930" s="3"/>
      <c r="J8930" s="3"/>
    </row>
    <row r="8931" spans="4:10" x14ac:dyDescent="0.25">
      <c r="D8931"/>
      <c r="E8931" s="4"/>
      <c r="F8931" s="3"/>
      <c r="G8931" s="3"/>
      <c r="H8931" s="3"/>
      <c r="I8931" s="3"/>
      <c r="J8931" s="3"/>
    </row>
    <row r="8932" spans="4:10" x14ac:dyDescent="0.25">
      <c r="D8932"/>
      <c r="E8932" s="4"/>
      <c r="F8932" s="3"/>
      <c r="G8932" s="3"/>
      <c r="H8932" s="3"/>
      <c r="I8932" s="3"/>
      <c r="J8932" s="3"/>
    </row>
    <row r="8933" spans="4:10" x14ac:dyDescent="0.25">
      <c r="D8933"/>
      <c r="E8933" s="4"/>
      <c r="F8933" s="3"/>
      <c r="G8933" s="3"/>
      <c r="H8933" s="3"/>
      <c r="I8933" s="3"/>
      <c r="J8933" s="3"/>
    </row>
    <row r="8934" spans="4:10" x14ac:dyDescent="0.25">
      <c r="D8934"/>
      <c r="E8934" s="4"/>
      <c r="F8934" s="3"/>
      <c r="G8934" s="3"/>
      <c r="H8934" s="3"/>
      <c r="I8934" s="3"/>
      <c r="J8934" s="3"/>
    </row>
    <row r="8935" spans="4:10" x14ac:dyDescent="0.25">
      <c r="D8935"/>
      <c r="E8935" s="4"/>
      <c r="F8935" s="3"/>
      <c r="G8935" s="3"/>
      <c r="H8935" s="3"/>
      <c r="I8935" s="3"/>
      <c r="J8935" s="3"/>
    </row>
    <row r="8936" spans="4:10" x14ac:dyDescent="0.25">
      <c r="D8936"/>
      <c r="E8936" s="4"/>
      <c r="F8936" s="3"/>
      <c r="G8936" s="3"/>
      <c r="H8936" s="3"/>
      <c r="I8936" s="3"/>
      <c r="J8936" s="3"/>
    </row>
    <row r="8937" spans="4:10" x14ac:dyDescent="0.25">
      <c r="D8937"/>
      <c r="E8937" s="4"/>
      <c r="F8937" s="3"/>
      <c r="G8937" s="3"/>
      <c r="H8937" s="3"/>
      <c r="I8937" s="3"/>
      <c r="J8937" s="3"/>
    </row>
    <row r="8938" spans="4:10" x14ac:dyDescent="0.25">
      <c r="D8938"/>
      <c r="E8938" s="4"/>
      <c r="F8938" s="3"/>
      <c r="G8938" s="3"/>
      <c r="H8938" s="3"/>
      <c r="I8938" s="3"/>
      <c r="J8938" s="3"/>
    </row>
    <row r="8939" spans="4:10" x14ac:dyDescent="0.25">
      <c r="D8939"/>
      <c r="E8939" s="4"/>
      <c r="F8939" s="3"/>
      <c r="G8939" s="3"/>
      <c r="H8939" s="3"/>
      <c r="I8939" s="3"/>
      <c r="J8939" s="3"/>
    </row>
    <row r="8940" spans="4:10" x14ac:dyDescent="0.25">
      <c r="D8940"/>
      <c r="E8940" s="4"/>
      <c r="F8940" s="3"/>
      <c r="G8940" s="3"/>
      <c r="H8940" s="3"/>
      <c r="I8940" s="3"/>
      <c r="J8940" s="3"/>
    </row>
    <row r="8941" spans="4:10" x14ac:dyDescent="0.25">
      <c r="D8941"/>
      <c r="E8941" s="4"/>
      <c r="F8941" s="3"/>
      <c r="G8941" s="3"/>
      <c r="H8941" s="3"/>
      <c r="I8941" s="3"/>
      <c r="J8941" s="3"/>
    </row>
    <row r="8942" spans="4:10" x14ac:dyDescent="0.25">
      <c r="D8942"/>
      <c r="E8942" s="4"/>
      <c r="F8942" s="3"/>
      <c r="G8942" s="3"/>
      <c r="H8942" s="3"/>
      <c r="I8942" s="3"/>
      <c r="J8942" s="3"/>
    </row>
    <row r="8943" spans="4:10" x14ac:dyDescent="0.25">
      <c r="D8943"/>
      <c r="E8943" s="4"/>
      <c r="F8943" s="3"/>
      <c r="G8943" s="3"/>
      <c r="H8943" s="3"/>
      <c r="I8943" s="3"/>
      <c r="J8943" s="3"/>
    </row>
    <row r="8944" spans="4:10" x14ac:dyDescent="0.25">
      <c r="D8944"/>
      <c r="E8944" s="4"/>
      <c r="F8944" s="3"/>
      <c r="G8944" s="3"/>
      <c r="H8944" s="3"/>
      <c r="I8944" s="3"/>
      <c r="J8944" s="3"/>
    </row>
    <row r="8945" spans="4:10" x14ac:dyDescent="0.25">
      <c r="D8945"/>
      <c r="E8945" s="4"/>
      <c r="F8945" s="3"/>
      <c r="G8945" s="3"/>
      <c r="H8945" s="3"/>
      <c r="I8945" s="3"/>
      <c r="J8945" s="3"/>
    </row>
    <row r="8946" spans="4:10" x14ac:dyDescent="0.25">
      <c r="D8946"/>
      <c r="E8946" s="4"/>
      <c r="F8946" s="3"/>
      <c r="G8946" s="3"/>
      <c r="H8946" s="3"/>
      <c r="I8946" s="3"/>
      <c r="J8946" s="3"/>
    </row>
    <row r="8947" spans="4:10" x14ac:dyDescent="0.25">
      <c r="D8947"/>
      <c r="E8947" s="4"/>
      <c r="F8947" s="3"/>
      <c r="G8947" s="3"/>
      <c r="H8947" s="3"/>
      <c r="I8947" s="3"/>
      <c r="J8947" s="3"/>
    </row>
    <row r="8948" spans="4:10" x14ac:dyDescent="0.25">
      <c r="D8948"/>
      <c r="E8948" s="4"/>
      <c r="F8948" s="3"/>
      <c r="G8948" s="3"/>
      <c r="H8948" s="3"/>
      <c r="I8948" s="3"/>
      <c r="J8948" s="3"/>
    </row>
    <row r="8949" spans="4:10" x14ac:dyDescent="0.25">
      <c r="D8949"/>
      <c r="E8949" s="4"/>
      <c r="F8949" s="3"/>
      <c r="G8949" s="3"/>
      <c r="H8949" s="3"/>
      <c r="I8949" s="3"/>
      <c r="J8949" s="3"/>
    </row>
    <row r="8950" spans="4:10" x14ac:dyDescent="0.25">
      <c r="D8950"/>
      <c r="E8950" s="4"/>
      <c r="F8950" s="3"/>
      <c r="G8950" s="3"/>
      <c r="H8950" s="3"/>
      <c r="I8950" s="3"/>
      <c r="J8950" s="3"/>
    </row>
    <row r="8951" spans="4:10" x14ac:dyDescent="0.25">
      <c r="D8951"/>
      <c r="E8951" s="4"/>
      <c r="F8951" s="3"/>
      <c r="G8951" s="3"/>
      <c r="H8951" s="3"/>
      <c r="I8951" s="3"/>
      <c r="J8951" s="3"/>
    </row>
    <row r="8952" spans="4:10" x14ac:dyDescent="0.25">
      <c r="D8952"/>
      <c r="E8952" s="4"/>
      <c r="F8952" s="3"/>
      <c r="G8952" s="3"/>
      <c r="H8952" s="3"/>
      <c r="I8952" s="3"/>
      <c r="J8952" s="3"/>
    </row>
    <row r="8953" spans="4:10" x14ac:dyDescent="0.25">
      <c r="D8953"/>
      <c r="E8953" s="4"/>
      <c r="F8953" s="3"/>
      <c r="G8953" s="3"/>
      <c r="H8953" s="3"/>
      <c r="I8953" s="3"/>
      <c r="J8953" s="3"/>
    </row>
    <row r="8954" spans="4:10" x14ac:dyDescent="0.25">
      <c r="D8954"/>
      <c r="E8954" s="4"/>
      <c r="F8954" s="3"/>
      <c r="G8954" s="3"/>
      <c r="H8954" s="3"/>
      <c r="I8954" s="3"/>
      <c r="J8954" s="3"/>
    </row>
    <row r="8955" spans="4:10" x14ac:dyDescent="0.25">
      <c r="D8955"/>
      <c r="E8955" s="4"/>
      <c r="F8955" s="3"/>
      <c r="G8955" s="3"/>
      <c r="H8955" s="3"/>
      <c r="I8955" s="3"/>
      <c r="J8955" s="3"/>
    </row>
    <row r="8956" spans="4:10" x14ac:dyDescent="0.25">
      <c r="D8956"/>
      <c r="E8956" s="4"/>
      <c r="F8956" s="3"/>
      <c r="G8956" s="3"/>
      <c r="H8956" s="3"/>
      <c r="I8956" s="3"/>
      <c r="J8956" s="3"/>
    </row>
    <row r="8957" spans="4:10" x14ac:dyDescent="0.25">
      <c r="D8957"/>
      <c r="E8957" s="4"/>
      <c r="F8957" s="3"/>
      <c r="G8957" s="3"/>
      <c r="H8957" s="3"/>
      <c r="I8957" s="3"/>
      <c r="J8957" s="3"/>
    </row>
    <row r="8958" spans="4:10" x14ac:dyDescent="0.25">
      <c r="D8958"/>
      <c r="E8958" s="4"/>
      <c r="F8958" s="3"/>
      <c r="G8958" s="3"/>
      <c r="H8958" s="3"/>
      <c r="I8958" s="3"/>
      <c r="J8958" s="3"/>
    </row>
    <row r="8959" spans="4:10" x14ac:dyDescent="0.25">
      <c r="D8959"/>
      <c r="E8959" s="4"/>
      <c r="F8959" s="3"/>
      <c r="G8959" s="3"/>
      <c r="H8959" s="3"/>
      <c r="I8959" s="3"/>
      <c r="J8959" s="3"/>
    </row>
    <row r="8960" spans="4:10" x14ac:dyDescent="0.25">
      <c r="D8960"/>
      <c r="E8960" s="4"/>
      <c r="F8960" s="3"/>
      <c r="G8960" s="3"/>
      <c r="H8960" s="3"/>
      <c r="I8960" s="3"/>
      <c r="J8960" s="3"/>
    </row>
    <row r="8961" spans="4:10" x14ac:dyDescent="0.25">
      <c r="D8961"/>
      <c r="E8961" s="4"/>
      <c r="F8961" s="3"/>
      <c r="G8961" s="3"/>
      <c r="H8961" s="3"/>
      <c r="I8961" s="3"/>
      <c r="J8961" s="3"/>
    </row>
    <row r="8962" spans="4:10" x14ac:dyDescent="0.25">
      <c r="D8962"/>
      <c r="E8962" s="4"/>
      <c r="F8962" s="3"/>
      <c r="G8962" s="3"/>
      <c r="H8962" s="3"/>
      <c r="I8962" s="3"/>
      <c r="J8962" s="3"/>
    </row>
    <row r="8963" spans="4:10" x14ac:dyDescent="0.25">
      <c r="D8963"/>
      <c r="E8963" s="4"/>
      <c r="F8963" s="3"/>
      <c r="G8963" s="3"/>
      <c r="H8963" s="3"/>
      <c r="I8963" s="3"/>
      <c r="J8963" s="3"/>
    </row>
    <row r="8964" spans="4:10" x14ac:dyDescent="0.25">
      <c r="D8964"/>
      <c r="E8964" s="4"/>
      <c r="F8964" s="3"/>
      <c r="G8964" s="3"/>
      <c r="H8964" s="3"/>
      <c r="I8964" s="3"/>
      <c r="J8964" s="3"/>
    </row>
    <row r="8965" spans="4:10" x14ac:dyDescent="0.25">
      <c r="D8965"/>
      <c r="E8965" s="4"/>
      <c r="F8965" s="3"/>
      <c r="G8965" s="3"/>
      <c r="H8965" s="3"/>
      <c r="I8965" s="3"/>
      <c r="J8965" s="3"/>
    </row>
    <row r="8966" spans="4:10" x14ac:dyDescent="0.25">
      <c r="D8966"/>
      <c r="E8966" s="4"/>
      <c r="F8966" s="3"/>
      <c r="G8966" s="3"/>
      <c r="H8966" s="3"/>
      <c r="I8966" s="3"/>
      <c r="J8966" s="3"/>
    </row>
    <row r="8967" spans="4:10" x14ac:dyDescent="0.25">
      <c r="D8967"/>
      <c r="E8967" s="4"/>
      <c r="F8967" s="3"/>
      <c r="G8967" s="3"/>
      <c r="H8967" s="3"/>
      <c r="I8967" s="3"/>
      <c r="J8967" s="3"/>
    </row>
    <row r="8968" spans="4:10" x14ac:dyDescent="0.25">
      <c r="D8968"/>
      <c r="E8968" s="4"/>
      <c r="F8968" s="3"/>
      <c r="G8968" s="3"/>
      <c r="H8968" s="3"/>
      <c r="I8968" s="3"/>
      <c r="J8968" s="3"/>
    </row>
    <row r="8969" spans="4:10" x14ac:dyDescent="0.25">
      <c r="D8969"/>
      <c r="E8969" s="4"/>
      <c r="F8969" s="3"/>
      <c r="G8969" s="3"/>
      <c r="H8969" s="3"/>
      <c r="I8969" s="3"/>
      <c r="J8969" s="3"/>
    </row>
    <row r="8970" spans="4:10" x14ac:dyDescent="0.25">
      <c r="D8970"/>
      <c r="E8970" s="4"/>
      <c r="F8970" s="3"/>
      <c r="G8970" s="3"/>
      <c r="H8970" s="3"/>
      <c r="I8970" s="3"/>
      <c r="J8970" s="3"/>
    </row>
    <row r="8971" spans="4:10" x14ac:dyDescent="0.25">
      <c r="D8971"/>
      <c r="E8971" s="4"/>
      <c r="F8971" s="3"/>
      <c r="G8971" s="3"/>
      <c r="H8971" s="3"/>
      <c r="I8971" s="3"/>
      <c r="J8971" s="3"/>
    </row>
    <row r="8972" spans="4:10" x14ac:dyDescent="0.25">
      <c r="D8972"/>
      <c r="E8972" s="4"/>
      <c r="F8972" s="3"/>
      <c r="G8972" s="3"/>
      <c r="H8972" s="3"/>
      <c r="I8972" s="3"/>
      <c r="J8972" s="3"/>
    </row>
    <row r="8973" spans="4:10" x14ac:dyDescent="0.25">
      <c r="D8973"/>
      <c r="E8973" s="4"/>
      <c r="F8973" s="3"/>
      <c r="G8973" s="3"/>
      <c r="H8973" s="3"/>
      <c r="I8973" s="3"/>
      <c r="J8973" s="3"/>
    </row>
    <row r="8974" spans="4:10" x14ac:dyDescent="0.25">
      <c r="D8974"/>
      <c r="E8974" s="4"/>
      <c r="F8974" s="3"/>
      <c r="G8974" s="3"/>
      <c r="H8974" s="3"/>
      <c r="I8974" s="3"/>
      <c r="J8974" s="3"/>
    </row>
    <row r="8975" spans="4:10" x14ac:dyDescent="0.25">
      <c r="D8975"/>
      <c r="E8975" s="4"/>
      <c r="F8975" s="3"/>
      <c r="G8975" s="3"/>
      <c r="H8975" s="3"/>
      <c r="I8975" s="3"/>
      <c r="J8975" s="3"/>
    </row>
    <row r="8976" spans="4:10" x14ac:dyDescent="0.25">
      <c r="D8976"/>
      <c r="E8976" s="4"/>
      <c r="F8976" s="3"/>
      <c r="G8976" s="3"/>
      <c r="H8976" s="3"/>
      <c r="I8976" s="3"/>
      <c r="J8976" s="3"/>
    </row>
    <row r="8977" spans="4:10" x14ac:dyDescent="0.25">
      <c r="D8977"/>
      <c r="E8977" s="4"/>
      <c r="F8977" s="3"/>
      <c r="G8977" s="3"/>
      <c r="H8977" s="3"/>
      <c r="I8977" s="3"/>
      <c r="J8977" s="3"/>
    </row>
    <row r="8978" spans="4:10" x14ac:dyDescent="0.25">
      <c r="D8978"/>
      <c r="E8978" s="4"/>
      <c r="F8978" s="3"/>
      <c r="G8978" s="3"/>
      <c r="H8978" s="3"/>
      <c r="I8978" s="3"/>
      <c r="J8978" s="3"/>
    </row>
    <row r="8979" spans="4:10" x14ac:dyDescent="0.25">
      <c r="D8979"/>
      <c r="E8979" s="4"/>
      <c r="F8979" s="3"/>
      <c r="G8979" s="3"/>
      <c r="H8979" s="3"/>
      <c r="I8979" s="3"/>
      <c r="J8979" s="3"/>
    </row>
    <row r="8980" spans="4:10" x14ac:dyDescent="0.25">
      <c r="D8980"/>
      <c r="E8980" s="4"/>
      <c r="F8980" s="3"/>
      <c r="G8980" s="3"/>
      <c r="H8980" s="3"/>
      <c r="I8980" s="3"/>
      <c r="J8980" s="3"/>
    </row>
    <row r="8981" spans="4:10" x14ac:dyDescent="0.25">
      <c r="D8981"/>
      <c r="E8981" s="4"/>
      <c r="F8981" s="3"/>
      <c r="G8981" s="3"/>
      <c r="H8981" s="3"/>
      <c r="I8981" s="3"/>
      <c r="J8981" s="3"/>
    </row>
    <row r="8982" spans="4:10" x14ac:dyDescent="0.25">
      <c r="D8982"/>
      <c r="E8982" s="4"/>
      <c r="F8982" s="3"/>
      <c r="G8982" s="3"/>
      <c r="H8982" s="3"/>
      <c r="I8982" s="3"/>
      <c r="J8982" s="3"/>
    </row>
    <row r="8983" spans="4:10" x14ac:dyDescent="0.25">
      <c r="D8983"/>
      <c r="E8983" s="4"/>
      <c r="F8983" s="3"/>
      <c r="G8983" s="3"/>
      <c r="H8983" s="3"/>
      <c r="I8983" s="3"/>
      <c r="J8983" s="3"/>
    </row>
    <row r="8984" spans="4:10" x14ac:dyDescent="0.25">
      <c r="D8984"/>
      <c r="E8984" s="4"/>
      <c r="F8984" s="3"/>
      <c r="G8984" s="3"/>
      <c r="H8984" s="3"/>
      <c r="I8984" s="3"/>
      <c r="J8984" s="3"/>
    </row>
    <row r="8985" spans="4:10" x14ac:dyDescent="0.25">
      <c r="D8985"/>
      <c r="E8985" s="4"/>
      <c r="F8985" s="3"/>
      <c r="G8985" s="3"/>
      <c r="H8985" s="3"/>
      <c r="I8985" s="3"/>
      <c r="J8985" s="3"/>
    </row>
    <row r="8986" spans="4:10" x14ac:dyDescent="0.25">
      <c r="D8986"/>
      <c r="E8986" s="4"/>
      <c r="F8986" s="3"/>
      <c r="G8986" s="3"/>
      <c r="H8986" s="3"/>
      <c r="I8986" s="3"/>
      <c r="J8986" s="3"/>
    </row>
    <row r="8987" spans="4:10" x14ac:dyDescent="0.25">
      <c r="D8987"/>
      <c r="E8987" s="4"/>
      <c r="F8987" s="3"/>
      <c r="G8987" s="3"/>
      <c r="H8987" s="3"/>
      <c r="I8987" s="3"/>
      <c r="J8987" s="3"/>
    </row>
    <row r="8988" spans="4:10" x14ac:dyDescent="0.25">
      <c r="D8988"/>
      <c r="E8988" s="4"/>
      <c r="F8988" s="3"/>
      <c r="G8988" s="3"/>
      <c r="H8988" s="3"/>
      <c r="I8988" s="3"/>
      <c r="J8988" s="3"/>
    </row>
    <row r="8989" spans="4:10" x14ac:dyDescent="0.25">
      <c r="D8989"/>
      <c r="E8989" s="4"/>
      <c r="F8989" s="3"/>
      <c r="G8989" s="3"/>
      <c r="H8989" s="3"/>
      <c r="I8989" s="3"/>
      <c r="J8989" s="3"/>
    </row>
    <row r="8990" spans="4:10" x14ac:dyDescent="0.25">
      <c r="D8990"/>
      <c r="E8990" s="4"/>
      <c r="F8990" s="3"/>
      <c r="G8990" s="3"/>
      <c r="H8990" s="3"/>
      <c r="I8990" s="3"/>
      <c r="J8990" s="3"/>
    </row>
    <row r="8991" spans="4:10" x14ac:dyDescent="0.25">
      <c r="D8991"/>
      <c r="E8991" s="4"/>
      <c r="F8991" s="3"/>
      <c r="G8991" s="3"/>
      <c r="H8991" s="3"/>
      <c r="I8991" s="3"/>
      <c r="J8991" s="3"/>
    </row>
    <row r="8992" spans="4:10" x14ac:dyDescent="0.25">
      <c r="D8992"/>
      <c r="E8992" s="4"/>
      <c r="F8992" s="3"/>
      <c r="G8992" s="3"/>
      <c r="H8992" s="3"/>
      <c r="I8992" s="3"/>
      <c r="J8992" s="3"/>
    </row>
    <row r="8993" spans="4:10" x14ac:dyDescent="0.25">
      <c r="D8993"/>
      <c r="E8993" s="4"/>
      <c r="F8993" s="3"/>
      <c r="G8993" s="3"/>
      <c r="H8993" s="3"/>
      <c r="I8993" s="3"/>
      <c r="J8993" s="3"/>
    </row>
    <row r="8994" spans="4:10" x14ac:dyDescent="0.25">
      <c r="D8994"/>
      <c r="E8994" s="4"/>
      <c r="F8994" s="3"/>
      <c r="G8994" s="3"/>
      <c r="H8994" s="3"/>
      <c r="I8994" s="3"/>
      <c r="J8994" s="3"/>
    </row>
    <row r="8995" spans="4:10" x14ac:dyDescent="0.25">
      <c r="D8995"/>
      <c r="E8995" s="4"/>
      <c r="F8995" s="3"/>
      <c r="G8995" s="3"/>
      <c r="H8995" s="3"/>
      <c r="I8995" s="3"/>
      <c r="J8995" s="3"/>
    </row>
    <row r="8996" spans="4:10" x14ac:dyDescent="0.25">
      <c r="D8996"/>
      <c r="E8996" s="4"/>
      <c r="F8996" s="3"/>
      <c r="G8996" s="3"/>
      <c r="H8996" s="3"/>
      <c r="I8996" s="3"/>
      <c r="J8996" s="3"/>
    </row>
    <row r="8997" spans="4:10" x14ac:dyDescent="0.25">
      <c r="D8997"/>
      <c r="E8997" s="4"/>
      <c r="F8997" s="3"/>
      <c r="G8997" s="3"/>
      <c r="H8997" s="3"/>
      <c r="I8997" s="3"/>
      <c r="J8997" s="3"/>
    </row>
    <row r="8998" spans="4:10" x14ac:dyDescent="0.25">
      <c r="D8998"/>
      <c r="E8998" s="4"/>
      <c r="F8998" s="3"/>
      <c r="G8998" s="3"/>
      <c r="H8998" s="3"/>
      <c r="I8998" s="3"/>
      <c r="J8998" s="3"/>
    </row>
    <row r="8999" spans="4:10" x14ac:dyDescent="0.25">
      <c r="D8999"/>
      <c r="E8999" s="4"/>
      <c r="F8999" s="3"/>
      <c r="G8999" s="3"/>
      <c r="H8999" s="3"/>
      <c r="I8999" s="3"/>
      <c r="J8999" s="3"/>
    </row>
    <row r="9000" spans="4:10" x14ac:dyDescent="0.25">
      <c r="D9000"/>
      <c r="E9000" s="4"/>
      <c r="F9000" s="3"/>
      <c r="G9000" s="3"/>
      <c r="H9000" s="3"/>
      <c r="I9000" s="3"/>
      <c r="J9000" s="3"/>
    </row>
    <row r="9001" spans="4:10" x14ac:dyDescent="0.25">
      <c r="D9001"/>
      <c r="E9001" s="4"/>
      <c r="F9001" s="3"/>
      <c r="G9001" s="3"/>
      <c r="H9001" s="3"/>
      <c r="I9001" s="3"/>
      <c r="J9001" s="3"/>
    </row>
    <row r="9002" spans="4:10" x14ac:dyDescent="0.25">
      <c r="D9002"/>
      <c r="E9002" s="4"/>
      <c r="F9002" s="3"/>
      <c r="G9002" s="3"/>
      <c r="H9002" s="3"/>
      <c r="I9002" s="3"/>
      <c r="J9002" s="3"/>
    </row>
    <row r="9003" spans="4:10" x14ac:dyDescent="0.25">
      <c r="D9003"/>
      <c r="E9003" s="4"/>
      <c r="F9003" s="3"/>
      <c r="G9003" s="3"/>
      <c r="H9003" s="3"/>
      <c r="I9003" s="3"/>
      <c r="J9003" s="3"/>
    </row>
    <row r="9004" spans="4:10" x14ac:dyDescent="0.25">
      <c r="D9004"/>
      <c r="E9004" s="4"/>
      <c r="F9004" s="3"/>
      <c r="G9004" s="3"/>
      <c r="H9004" s="3"/>
      <c r="I9004" s="3"/>
      <c r="J9004" s="3"/>
    </row>
    <row r="9005" spans="4:10" x14ac:dyDescent="0.25">
      <c r="D9005"/>
      <c r="E9005" s="4"/>
      <c r="F9005" s="3"/>
      <c r="G9005" s="3"/>
      <c r="H9005" s="3"/>
      <c r="I9005" s="3"/>
      <c r="J9005" s="3"/>
    </row>
    <row r="9006" spans="4:10" x14ac:dyDescent="0.25">
      <c r="D9006"/>
      <c r="E9006" s="4"/>
      <c r="F9006" s="3"/>
      <c r="G9006" s="3"/>
      <c r="H9006" s="3"/>
      <c r="I9006" s="3"/>
      <c r="J9006" s="3"/>
    </row>
    <row r="9007" spans="4:10" x14ac:dyDescent="0.25">
      <c r="D9007"/>
      <c r="E9007" s="4"/>
      <c r="F9007" s="3"/>
      <c r="G9007" s="3"/>
      <c r="H9007" s="3"/>
      <c r="I9007" s="3"/>
      <c r="J9007" s="3"/>
    </row>
    <row r="9008" spans="4:10" x14ac:dyDescent="0.25">
      <c r="D9008"/>
      <c r="E9008" s="4"/>
      <c r="F9008" s="3"/>
      <c r="G9008" s="3"/>
      <c r="H9008" s="3"/>
      <c r="I9008" s="3"/>
      <c r="J9008" s="3"/>
    </row>
    <row r="9009" spans="4:10" x14ac:dyDescent="0.25">
      <c r="D9009"/>
      <c r="E9009" s="4"/>
      <c r="F9009" s="3"/>
      <c r="G9009" s="3"/>
      <c r="H9009" s="3"/>
      <c r="I9009" s="3"/>
      <c r="J9009" s="3"/>
    </row>
    <row r="9010" spans="4:10" x14ac:dyDescent="0.25">
      <c r="D9010"/>
      <c r="E9010" s="4"/>
      <c r="F9010" s="3"/>
      <c r="G9010" s="3"/>
      <c r="H9010" s="3"/>
      <c r="I9010" s="3"/>
      <c r="J9010" s="3"/>
    </row>
    <row r="9011" spans="4:10" x14ac:dyDescent="0.25">
      <c r="D9011"/>
      <c r="E9011" s="4"/>
      <c r="F9011" s="3"/>
      <c r="G9011" s="3"/>
      <c r="H9011" s="3"/>
      <c r="I9011" s="3"/>
      <c r="J9011" s="3"/>
    </row>
    <row r="9012" spans="4:10" x14ac:dyDescent="0.25">
      <c r="D9012"/>
      <c r="E9012" s="4"/>
      <c r="F9012" s="3"/>
      <c r="G9012" s="3"/>
      <c r="H9012" s="3"/>
      <c r="I9012" s="3"/>
      <c r="J9012" s="3"/>
    </row>
    <row r="9013" spans="4:10" x14ac:dyDescent="0.25">
      <c r="D9013"/>
      <c r="E9013" s="4"/>
      <c r="F9013" s="3"/>
      <c r="G9013" s="3"/>
      <c r="H9013" s="3"/>
      <c r="I9013" s="3"/>
      <c r="J9013" s="3"/>
    </row>
    <row r="9014" spans="4:10" x14ac:dyDescent="0.25">
      <c r="D9014"/>
      <c r="E9014" s="4"/>
      <c r="F9014" s="3"/>
      <c r="G9014" s="3"/>
      <c r="H9014" s="3"/>
      <c r="I9014" s="3"/>
      <c r="J9014" s="3"/>
    </row>
    <row r="9015" spans="4:10" x14ac:dyDescent="0.25">
      <c r="D9015"/>
      <c r="E9015" s="4"/>
      <c r="F9015" s="3"/>
      <c r="G9015" s="3"/>
      <c r="H9015" s="3"/>
      <c r="I9015" s="3"/>
      <c r="J9015" s="3"/>
    </row>
    <row r="9016" spans="4:10" x14ac:dyDescent="0.25">
      <c r="D9016"/>
      <c r="E9016" s="4"/>
      <c r="F9016" s="3"/>
      <c r="G9016" s="3"/>
      <c r="H9016" s="3"/>
      <c r="I9016" s="3"/>
      <c r="J9016" s="3"/>
    </row>
    <row r="9017" spans="4:10" x14ac:dyDescent="0.25">
      <c r="D9017"/>
      <c r="E9017" s="4"/>
      <c r="F9017" s="3"/>
      <c r="G9017" s="3"/>
      <c r="H9017" s="3"/>
      <c r="I9017" s="3"/>
      <c r="J9017" s="3"/>
    </row>
    <row r="9018" spans="4:10" x14ac:dyDescent="0.25">
      <c r="D9018"/>
      <c r="E9018" s="4"/>
      <c r="F9018" s="3"/>
      <c r="G9018" s="3"/>
      <c r="H9018" s="3"/>
      <c r="I9018" s="3"/>
      <c r="J9018" s="3"/>
    </row>
    <row r="9019" spans="4:10" x14ac:dyDescent="0.25">
      <c r="D9019"/>
      <c r="E9019" s="4"/>
      <c r="F9019" s="3"/>
      <c r="G9019" s="3"/>
      <c r="H9019" s="3"/>
      <c r="I9019" s="3"/>
      <c r="J9019" s="3"/>
    </row>
    <row r="9020" spans="4:10" x14ac:dyDescent="0.25">
      <c r="D9020"/>
      <c r="E9020" s="4"/>
      <c r="F9020" s="3"/>
      <c r="G9020" s="3"/>
      <c r="H9020" s="3"/>
      <c r="I9020" s="3"/>
      <c r="J9020" s="3"/>
    </row>
    <row r="9021" spans="4:10" x14ac:dyDescent="0.25">
      <c r="D9021"/>
      <c r="E9021" s="4"/>
      <c r="F9021" s="3"/>
      <c r="G9021" s="3"/>
      <c r="H9021" s="3"/>
      <c r="I9021" s="3"/>
      <c r="J9021" s="3"/>
    </row>
    <row r="9022" spans="4:10" x14ac:dyDescent="0.25">
      <c r="D9022"/>
      <c r="E9022" s="4"/>
      <c r="F9022" s="3"/>
      <c r="G9022" s="3"/>
      <c r="H9022" s="3"/>
      <c r="I9022" s="3"/>
      <c r="J9022" s="3"/>
    </row>
    <row r="9023" spans="4:10" x14ac:dyDescent="0.25">
      <c r="D9023"/>
      <c r="E9023" s="4"/>
      <c r="F9023" s="3"/>
      <c r="G9023" s="3"/>
      <c r="H9023" s="3"/>
      <c r="I9023" s="3"/>
      <c r="J9023" s="3"/>
    </row>
    <row r="9024" spans="4:10" x14ac:dyDescent="0.25">
      <c r="D9024"/>
      <c r="E9024" s="4"/>
      <c r="F9024" s="3"/>
      <c r="G9024" s="3"/>
      <c r="H9024" s="3"/>
      <c r="I9024" s="3"/>
      <c r="J9024" s="3"/>
    </row>
    <row r="9025" spans="4:10" x14ac:dyDescent="0.25">
      <c r="D9025"/>
      <c r="E9025" s="4"/>
      <c r="F9025" s="3"/>
      <c r="G9025" s="3"/>
      <c r="H9025" s="3"/>
      <c r="I9025" s="3"/>
      <c r="J9025" s="3"/>
    </row>
    <row r="9026" spans="4:10" x14ac:dyDescent="0.25">
      <c r="D9026"/>
      <c r="E9026" s="4"/>
      <c r="F9026" s="3"/>
      <c r="G9026" s="3"/>
      <c r="H9026" s="3"/>
      <c r="I9026" s="3"/>
      <c r="J9026" s="3"/>
    </row>
    <row r="9027" spans="4:10" x14ac:dyDescent="0.25">
      <c r="D9027"/>
      <c r="E9027" s="4"/>
      <c r="F9027" s="3"/>
      <c r="G9027" s="3"/>
      <c r="H9027" s="3"/>
      <c r="I9027" s="3"/>
      <c r="J9027" s="3"/>
    </row>
    <row r="9028" spans="4:10" x14ac:dyDescent="0.25">
      <c r="D9028"/>
      <c r="E9028" s="4"/>
      <c r="F9028" s="3"/>
      <c r="G9028" s="3"/>
      <c r="H9028" s="3"/>
      <c r="I9028" s="3"/>
      <c r="J9028" s="3"/>
    </row>
    <row r="9029" spans="4:10" x14ac:dyDescent="0.25">
      <c r="D9029"/>
      <c r="E9029" s="4"/>
      <c r="F9029" s="3"/>
      <c r="G9029" s="3"/>
      <c r="H9029" s="3"/>
      <c r="I9029" s="3"/>
      <c r="J9029" s="3"/>
    </row>
    <row r="9030" spans="4:10" x14ac:dyDescent="0.25">
      <c r="D9030"/>
      <c r="E9030" s="4"/>
      <c r="F9030" s="3"/>
      <c r="G9030" s="3"/>
      <c r="H9030" s="3"/>
      <c r="I9030" s="3"/>
      <c r="J9030" s="3"/>
    </row>
    <row r="9031" spans="4:10" x14ac:dyDescent="0.25">
      <c r="D9031"/>
      <c r="E9031" s="4"/>
      <c r="F9031" s="3"/>
      <c r="G9031" s="3"/>
      <c r="H9031" s="3"/>
      <c r="I9031" s="3"/>
      <c r="J9031" s="3"/>
    </row>
    <row r="9032" spans="4:10" x14ac:dyDescent="0.25">
      <c r="D9032"/>
      <c r="E9032" s="4"/>
      <c r="F9032" s="3"/>
      <c r="G9032" s="3"/>
      <c r="H9032" s="3"/>
      <c r="I9032" s="3"/>
      <c r="J9032" s="3"/>
    </row>
    <row r="9033" spans="4:10" x14ac:dyDescent="0.25">
      <c r="D9033"/>
      <c r="E9033" s="4"/>
      <c r="F9033" s="3"/>
      <c r="G9033" s="3"/>
      <c r="H9033" s="3"/>
      <c r="I9033" s="3"/>
      <c r="J9033" s="3"/>
    </row>
    <row r="9034" spans="4:10" x14ac:dyDescent="0.25">
      <c r="D9034"/>
      <c r="E9034" s="4"/>
      <c r="F9034" s="3"/>
      <c r="G9034" s="3"/>
      <c r="H9034" s="3"/>
      <c r="I9034" s="3"/>
      <c r="J9034" s="3"/>
    </row>
    <row r="9035" spans="4:10" x14ac:dyDescent="0.25">
      <c r="D9035"/>
      <c r="E9035" s="4"/>
      <c r="F9035" s="3"/>
      <c r="G9035" s="3"/>
      <c r="H9035" s="3"/>
      <c r="I9035" s="3"/>
      <c r="J9035" s="3"/>
    </row>
    <row r="9036" spans="4:10" x14ac:dyDescent="0.25">
      <c r="D9036"/>
      <c r="E9036" s="4"/>
      <c r="F9036" s="3"/>
      <c r="G9036" s="3"/>
      <c r="H9036" s="3"/>
      <c r="I9036" s="3"/>
      <c r="J9036" s="3"/>
    </row>
    <row r="9037" spans="4:10" x14ac:dyDescent="0.25">
      <c r="D9037"/>
      <c r="E9037" s="4"/>
      <c r="F9037" s="3"/>
      <c r="G9037" s="3"/>
      <c r="H9037" s="3"/>
      <c r="I9037" s="3"/>
      <c r="J9037" s="3"/>
    </row>
    <row r="9038" spans="4:10" x14ac:dyDescent="0.25">
      <c r="D9038"/>
      <c r="E9038" s="4"/>
      <c r="F9038" s="3"/>
      <c r="G9038" s="3"/>
      <c r="H9038" s="3"/>
      <c r="I9038" s="3"/>
      <c r="J9038" s="3"/>
    </row>
    <row r="9039" spans="4:10" x14ac:dyDescent="0.25">
      <c r="D9039"/>
      <c r="E9039" s="4"/>
      <c r="F9039" s="3"/>
      <c r="G9039" s="3"/>
      <c r="H9039" s="3"/>
      <c r="I9039" s="3"/>
      <c r="J9039" s="3"/>
    </row>
    <row r="9040" spans="4:10" x14ac:dyDescent="0.25">
      <c r="D9040"/>
      <c r="E9040" s="4"/>
      <c r="F9040" s="3"/>
      <c r="G9040" s="3"/>
      <c r="H9040" s="3"/>
      <c r="I9040" s="3"/>
      <c r="J9040" s="3"/>
    </row>
    <row r="9041" spans="4:10" x14ac:dyDescent="0.25">
      <c r="D9041"/>
      <c r="E9041" s="4"/>
      <c r="F9041" s="3"/>
      <c r="G9041" s="3"/>
      <c r="H9041" s="3"/>
      <c r="I9041" s="3"/>
      <c r="J9041" s="3"/>
    </row>
    <row r="9042" spans="4:10" x14ac:dyDescent="0.25">
      <c r="D9042"/>
      <c r="E9042" s="4"/>
      <c r="F9042" s="3"/>
      <c r="G9042" s="3"/>
      <c r="H9042" s="3"/>
      <c r="I9042" s="3"/>
      <c r="J9042" s="3"/>
    </row>
    <row r="9043" spans="4:10" x14ac:dyDescent="0.25">
      <c r="D9043"/>
      <c r="E9043" s="4"/>
      <c r="F9043" s="3"/>
      <c r="G9043" s="3"/>
      <c r="H9043" s="3"/>
      <c r="I9043" s="3"/>
      <c r="J9043" s="3"/>
    </row>
    <row r="9044" spans="4:10" x14ac:dyDescent="0.25">
      <c r="D9044"/>
      <c r="E9044" s="4"/>
      <c r="F9044" s="3"/>
      <c r="G9044" s="3"/>
      <c r="H9044" s="3"/>
      <c r="I9044" s="3"/>
      <c r="J9044" s="3"/>
    </row>
    <row r="9045" spans="4:10" x14ac:dyDescent="0.25">
      <c r="D9045"/>
      <c r="E9045" s="4"/>
      <c r="F9045" s="3"/>
      <c r="G9045" s="3"/>
      <c r="H9045" s="3"/>
      <c r="I9045" s="3"/>
      <c r="J9045" s="3"/>
    </row>
    <row r="9046" spans="4:10" x14ac:dyDescent="0.25">
      <c r="D9046"/>
      <c r="E9046" s="4"/>
      <c r="F9046" s="3"/>
      <c r="G9046" s="3"/>
      <c r="H9046" s="3"/>
      <c r="I9046" s="3"/>
      <c r="J9046" s="3"/>
    </row>
    <row r="9047" spans="4:10" x14ac:dyDescent="0.25">
      <c r="D9047"/>
      <c r="E9047" s="4"/>
      <c r="F9047" s="3"/>
      <c r="G9047" s="3"/>
      <c r="H9047" s="3"/>
      <c r="I9047" s="3"/>
      <c r="J9047" s="3"/>
    </row>
    <row r="9048" spans="4:10" x14ac:dyDescent="0.25">
      <c r="D9048"/>
      <c r="E9048" s="4"/>
      <c r="F9048" s="3"/>
      <c r="G9048" s="3"/>
      <c r="H9048" s="3"/>
      <c r="I9048" s="3"/>
      <c r="J9048" s="3"/>
    </row>
    <row r="9049" spans="4:10" x14ac:dyDescent="0.25">
      <c r="D9049"/>
      <c r="E9049" s="4"/>
      <c r="F9049" s="3"/>
      <c r="G9049" s="3"/>
      <c r="H9049" s="3"/>
      <c r="I9049" s="3"/>
      <c r="J9049" s="3"/>
    </row>
    <row r="9050" spans="4:10" x14ac:dyDescent="0.25">
      <c r="D9050"/>
      <c r="E9050" s="4"/>
      <c r="F9050" s="3"/>
      <c r="G9050" s="3"/>
      <c r="H9050" s="3"/>
      <c r="I9050" s="3"/>
      <c r="J9050" s="3"/>
    </row>
    <row r="9051" spans="4:10" x14ac:dyDescent="0.25">
      <c r="D9051"/>
      <c r="E9051" s="4"/>
      <c r="F9051" s="3"/>
      <c r="G9051" s="3"/>
      <c r="H9051" s="3"/>
      <c r="I9051" s="3"/>
      <c r="J9051" s="3"/>
    </row>
    <row r="9052" spans="4:10" x14ac:dyDescent="0.25">
      <c r="D9052"/>
      <c r="E9052" s="4"/>
      <c r="F9052" s="3"/>
      <c r="G9052" s="3"/>
      <c r="H9052" s="3"/>
      <c r="I9052" s="3"/>
      <c r="J9052" s="3"/>
    </row>
    <row r="9053" spans="4:10" x14ac:dyDescent="0.25">
      <c r="D9053"/>
      <c r="E9053" s="4"/>
      <c r="F9053" s="3"/>
      <c r="G9053" s="3"/>
      <c r="H9053" s="3"/>
      <c r="I9053" s="3"/>
      <c r="J9053" s="3"/>
    </row>
    <row r="9054" spans="4:10" x14ac:dyDescent="0.25">
      <c r="D9054"/>
      <c r="E9054" s="4"/>
      <c r="F9054" s="3"/>
      <c r="G9054" s="3"/>
      <c r="H9054" s="3"/>
      <c r="I9054" s="3"/>
      <c r="J9054" s="3"/>
    </row>
    <row r="9055" spans="4:10" x14ac:dyDescent="0.25">
      <c r="D9055"/>
      <c r="E9055" s="4"/>
      <c r="F9055" s="3"/>
      <c r="G9055" s="3"/>
      <c r="H9055" s="3"/>
      <c r="I9055" s="3"/>
      <c r="J9055" s="3"/>
    </row>
    <row r="9056" spans="4:10" x14ac:dyDescent="0.25">
      <c r="D9056"/>
      <c r="E9056" s="4"/>
      <c r="F9056" s="3"/>
      <c r="G9056" s="3"/>
      <c r="H9056" s="3"/>
      <c r="I9056" s="3"/>
      <c r="J9056" s="3"/>
    </row>
    <row r="9057" spans="4:10" x14ac:dyDescent="0.25">
      <c r="D9057"/>
      <c r="E9057" s="4"/>
      <c r="F9057" s="3"/>
      <c r="G9057" s="3"/>
      <c r="H9057" s="3"/>
      <c r="I9057" s="3"/>
      <c r="J9057" s="3"/>
    </row>
    <row r="9058" spans="4:10" x14ac:dyDescent="0.25">
      <c r="D9058"/>
      <c r="E9058" s="4"/>
      <c r="F9058" s="3"/>
      <c r="G9058" s="3"/>
      <c r="H9058" s="3"/>
      <c r="I9058" s="3"/>
      <c r="J9058" s="3"/>
    </row>
    <row r="9059" spans="4:10" x14ac:dyDescent="0.25">
      <c r="D9059"/>
      <c r="E9059" s="4"/>
      <c r="F9059" s="3"/>
      <c r="G9059" s="3"/>
      <c r="H9059" s="3"/>
      <c r="I9059" s="3"/>
      <c r="J9059" s="3"/>
    </row>
    <row r="9060" spans="4:10" x14ac:dyDescent="0.25">
      <c r="D9060"/>
      <c r="E9060" s="4"/>
      <c r="F9060" s="3"/>
      <c r="G9060" s="3"/>
      <c r="H9060" s="3"/>
      <c r="I9060" s="3"/>
      <c r="J9060" s="3"/>
    </row>
    <row r="9061" spans="4:10" x14ac:dyDescent="0.25">
      <c r="D9061"/>
      <c r="E9061" s="4"/>
      <c r="F9061" s="3"/>
      <c r="G9061" s="3"/>
      <c r="H9061" s="3"/>
      <c r="I9061" s="3"/>
      <c r="J9061" s="3"/>
    </row>
    <row r="9062" spans="4:10" x14ac:dyDescent="0.25">
      <c r="D9062"/>
      <c r="E9062" s="4"/>
      <c r="F9062" s="3"/>
      <c r="G9062" s="3"/>
      <c r="H9062" s="3"/>
      <c r="I9062" s="3"/>
      <c r="J9062" s="3"/>
    </row>
    <row r="9063" spans="4:10" x14ac:dyDescent="0.25">
      <c r="D9063"/>
      <c r="E9063" s="4"/>
      <c r="F9063" s="3"/>
      <c r="G9063" s="3"/>
      <c r="H9063" s="3"/>
      <c r="I9063" s="3"/>
      <c r="J9063" s="3"/>
    </row>
    <row r="9064" spans="4:10" x14ac:dyDescent="0.25">
      <c r="D9064"/>
      <c r="E9064" s="4"/>
      <c r="F9064" s="3"/>
      <c r="G9064" s="3"/>
      <c r="H9064" s="3"/>
      <c r="I9064" s="3"/>
      <c r="J9064" s="3"/>
    </row>
    <row r="9065" spans="4:10" x14ac:dyDescent="0.25">
      <c r="D9065"/>
      <c r="E9065" s="4"/>
      <c r="F9065" s="3"/>
      <c r="G9065" s="3"/>
      <c r="H9065" s="3"/>
      <c r="I9065" s="3"/>
      <c r="J9065" s="3"/>
    </row>
    <row r="9066" spans="4:10" x14ac:dyDescent="0.25">
      <c r="D9066"/>
      <c r="E9066" s="4"/>
      <c r="F9066" s="3"/>
      <c r="G9066" s="3"/>
      <c r="H9066" s="3"/>
      <c r="I9066" s="3"/>
      <c r="J9066" s="3"/>
    </row>
    <row r="9067" spans="4:10" x14ac:dyDescent="0.25">
      <c r="D9067"/>
      <c r="E9067" s="4"/>
      <c r="F9067" s="3"/>
      <c r="G9067" s="3"/>
      <c r="H9067" s="3"/>
      <c r="I9067" s="3"/>
      <c r="J9067" s="3"/>
    </row>
    <row r="9068" spans="4:10" x14ac:dyDescent="0.25">
      <c r="D9068"/>
      <c r="E9068" s="4"/>
      <c r="F9068" s="3"/>
      <c r="G9068" s="3"/>
      <c r="H9068" s="3"/>
      <c r="I9068" s="3"/>
      <c r="J9068" s="3"/>
    </row>
    <row r="9069" spans="4:10" x14ac:dyDescent="0.25">
      <c r="D9069"/>
      <c r="E9069" s="4"/>
      <c r="F9069" s="3"/>
      <c r="G9069" s="3"/>
      <c r="H9069" s="3"/>
      <c r="I9069" s="3"/>
      <c r="J9069" s="3"/>
    </row>
    <row r="9070" spans="4:10" x14ac:dyDescent="0.25">
      <c r="D9070"/>
      <c r="E9070" s="4"/>
      <c r="F9070" s="3"/>
      <c r="G9070" s="3"/>
      <c r="H9070" s="3"/>
      <c r="I9070" s="3"/>
      <c r="J9070" s="3"/>
    </row>
    <row r="9071" spans="4:10" x14ac:dyDescent="0.25">
      <c r="D9071"/>
      <c r="E9071" s="4"/>
      <c r="F9071" s="3"/>
      <c r="G9071" s="3"/>
      <c r="H9071" s="3"/>
      <c r="I9071" s="3"/>
      <c r="J9071" s="3"/>
    </row>
    <row r="9072" spans="4:10" x14ac:dyDescent="0.25">
      <c r="D9072"/>
      <c r="E9072" s="4"/>
      <c r="F9072" s="3"/>
      <c r="G9072" s="3"/>
      <c r="H9072" s="3"/>
      <c r="I9072" s="3"/>
      <c r="J9072" s="3"/>
    </row>
    <row r="9073" spans="4:10" x14ac:dyDescent="0.25">
      <c r="D9073"/>
      <c r="E9073" s="4"/>
      <c r="F9073" s="3"/>
      <c r="G9073" s="3"/>
      <c r="H9073" s="3"/>
      <c r="I9073" s="3"/>
      <c r="J9073" s="3"/>
    </row>
    <row r="9074" spans="4:10" x14ac:dyDescent="0.25">
      <c r="D9074"/>
      <c r="E9074" s="4"/>
      <c r="F9074" s="3"/>
      <c r="G9074" s="3"/>
      <c r="H9074" s="3"/>
      <c r="I9074" s="3"/>
      <c r="J9074" s="3"/>
    </row>
    <row r="9075" spans="4:10" x14ac:dyDescent="0.25">
      <c r="D9075"/>
      <c r="E9075" s="4"/>
      <c r="F9075" s="3"/>
      <c r="G9075" s="3"/>
      <c r="H9075" s="3"/>
      <c r="I9075" s="3"/>
      <c r="J9075" s="3"/>
    </row>
    <row r="9076" spans="4:10" x14ac:dyDescent="0.25">
      <c r="D9076"/>
      <c r="E9076" s="4"/>
      <c r="F9076" s="3"/>
      <c r="G9076" s="3"/>
      <c r="H9076" s="3"/>
      <c r="I9076" s="3"/>
      <c r="J9076" s="3"/>
    </row>
    <row r="9077" spans="4:10" x14ac:dyDescent="0.25">
      <c r="D9077"/>
      <c r="E9077" s="4"/>
      <c r="F9077" s="3"/>
      <c r="G9077" s="3"/>
      <c r="H9077" s="3"/>
      <c r="I9077" s="3"/>
      <c r="J9077" s="3"/>
    </row>
    <row r="9078" spans="4:10" x14ac:dyDescent="0.25">
      <c r="D9078"/>
      <c r="E9078" s="4"/>
      <c r="F9078" s="3"/>
      <c r="G9078" s="3"/>
      <c r="H9078" s="3"/>
      <c r="I9078" s="3"/>
      <c r="J9078" s="3"/>
    </row>
    <row r="9079" spans="4:10" x14ac:dyDescent="0.25">
      <c r="D9079"/>
      <c r="E9079" s="4"/>
      <c r="F9079" s="3"/>
      <c r="G9079" s="3"/>
      <c r="H9079" s="3"/>
      <c r="I9079" s="3"/>
      <c r="J9079" s="3"/>
    </row>
    <row r="9080" spans="4:10" x14ac:dyDescent="0.25">
      <c r="D9080"/>
      <c r="E9080" s="4"/>
      <c r="F9080" s="3"/>
      <c r="G9080" s="3"/>
      <c r="H9080" s="3"/>
      <c r="I9080" s="3"/>
      <c r="J9080" s="3"/>
    </row>
    <row r="9081" spans="4:10" x14ac:dyDescent="0.25">
      <c r="D9081"/>
      <c r="E9081" s="4"/>
      <c r="F9081" s="3"/>
      <c r="G9081" s="3"/>
      <c r="H9081" s="3"/>
      <c r="I9081" s="3"/>
      <c r="J9081" s="3"/>
    </row>
    <row r="9082" spans="4:10" x14ac:dyDescent="0.25">
      <c r="D9082"/>
      <c r="E9082" s="4"/>
      <c r="F9082" s="3"/>
      <c r="G9082" s="3"/>
      <c r="H9082" s="3"/>
      <c r="I9082" s="3"/>
      <c r="J9082" s="3"/>
    </row>
    <row r="9083" spans="4:10" x14ac:dyDescent="0.25">
      <c r="D9083"/>
      <c r="E9083" s="4"/>
      <c r="F9083" s="3"/>
      <c r="G9083" s="3"/>
      <c r="H9083" s="3"/>
      <c r="I9083" s="3"/>
      <c r="J9083" s="3"/>
    </row>
    <row r="9084" spans="4:10" x14ac:dyDescent="0.25">
      <c r="D9084"/>
      <c r="E9084" s="4"/>
      <c r="F9084" s="3"/>
      <c r="G9084" s="3"/>
      <c r="H9084" s="3"/>
      <c r="I9084" s="3"/>
      <c r="J9084" s="3"/>
    </row>
    <row r="9085" spans="4:10" x14ac:dyDescent="0.25">
      <c r="D9085"/>
      <c r="E9085" s="4"/>
      <c r="F9085" s="3"/>
      <c r="G9085" s="3"/>
      <c r="H9085" s="3"/>
      <c r="I9085" s="3"/>
      <c r="J9085" s="3"/>
    </row>
    <row r="9086" spans="4:10" x14ac:dyDescent="0.25">
      <c r="D9086"/>
      <c r="E9086" s="4"/>
      <c r="F9086" s="3"/>
      <c r="G9086" s="3"/>
      <c r="H9086" s="3"/>
      <c r="I9086" s="3"/>
      <c r="J9086" s="3"/>
    </row>
    <row r="9087" spans="4:10" x14ac:dyDescent="0.25">
      <c r="D9087"/>
      <c r="E9087" s="4"/>
      <c r="F9087" s="3"/>
      <c r="G9087" s="3"/>
      <c r="H9087" s="3"/>
      <c r="I9087" s="3"/>
      <c r="J9087" s="3"/>
    </row>
    <row r="9088" spans="4:10" x14ac:dyDescent="0.25">
      <c r="D9088"/>
      <c r="E9088" s="4"/>
      <c r="F9088" s="3"/>
      <c r="G9088" s="3"/>
      <c r="H9088" s="3"/>
      <c r="I9088" s="3"/>
      <c r="J9088" s="3"/>
    </row>
    <row r="9089" spans="4:10" x14ac:dyDescent="0.25">
      <c r="D9089"/>
      <c r="E9089" s="4"/>
      <c r="F9089" s="3"/>
      <c r="G9089" s="3"/>
      <c r="H9089" s="3"/>
      <c r="I9089" s="3"/>
      <c r="J9089" s="3"/>
    </row>
    <row r="9090" spans="4:10" x14ac:dyDescent="0.25">
      <c r="D9090"/>
      <c r="E9090" s="4"/>
      <c r="F9090" s="3"/>
      <c r="G9090" s="3"/>
      <c r="H9090" s="3"/>
      <c r="I9090" s="3"/>
      <c r="J9090" s="3"/>
    </row>
    <row r="9091" spans="4:10" x14ac:dyDescent="0.25">
      <c r="D9091"/>
      <c r="E9091" s="4"/>
      <c r="F9091" s="3"/>
      <c r="G9091" s="3"/>
      <c r="H9091" s="3"/>
      <c r="I9091" s="3"/>
      <c r="J9091" s="3"/>
    </row>
    <row r="9092" spans="4:10" x14ac:dyDescent="0.25">
      <c r="D9092"/>
      <c r="E9092" s="4"/>
      <c r="F9092" s="3"/>
      <c r="G9092" s="3"/>
      <c r="H9092" s="3"/>
      <c r="I9092" s="3"/>
      <c r="J9092" s="3"/>
    </row>
    <row r="9093" spans="4:10" x14ac:dyDescent="0.25">
      <c r="D9093"/>
      <c r="E9093" s="4"/>
      <c r="F9093" s="3"/>
      <c r="G9093" s="3"/>
      <c r="H9093" s="3"/>
      <c r="I9093" s="3"/>
      <c r="J9093" s="3"/>
    </row>
    <row r="9094" spans="4:10" x14ac:dyDescent="0.25">
      <c r="D9094"/>
      <c r="E9094" s="4"/>
      <c r="F9094" s="3"/>
      <c r="G9094" s="3"/>
      <c r="H9094" s="3"/>
      <c r="I9094" s="3"/>
      <c r="J9094" s="3"/>
    </row>
    <row r="9095" spans="4:10" x14ac:dyDescent="0.25">
      <c r="D9095"/>
      <c r="E9095" s="4"/>
      <c r="F9095" s="3"/>
      <c r="G9095" s="3"/>
      <c r="H9095" s="3"/>
      <c r="I9095" s="3"/>
      <c r="J9095" s="3"/>
    </row>
    <row r="9096" spans="4:10" x14ac:dyDescent="0.25">
      <c r="D9096"/>
      <c r="E9096" s="4"/>
      <c r="F9096" s="3"/>
      <c r="G9096" s="3"/>
      <c r="H9096" s="3"/>
      <c r="I9096" s="3"/>
      <c r="J9096" s="3"/>
    </row>
    <row r="9097" spans="4:10" x14ac:dyDescent="0.25">
      <c r="D9097"/>
      <c r="E9097" s="4"/>
      <c r="F9097" s="3"/>
      <c r="G9097" s="3"/>
      <c r="H9097" s="3"/>
      <c r="I9097" s="3"/>
      <c r="J9097" s="3"/>
    </row>
    <row r="9098" spans="4:10" x14ac:dyDescent="0.25">
      <c r="D9098"/>
      <c r="E9098" s="4"/>
      <c r="F9098" s="3"/>
      <c r="G9098" s="3"/>
      <c r="H9098" s="3"/>
      <c r="I9098" s="3"/>
      <c r="J9098" s="3"/>
    </row>
    <row r="9099" spans="4:10" x14ac:dyDescent="0.25">
      <c r="D9099"/>
      <c r="E9099" s="4"/>
      <c r="F9099" s="3"/>
      <c r="G9099" s="3"/>
      <c r="H9099" s="3"/>
      <c r="I9099" s="3"/>
      <c r="J9099" s="3"/>
    </row>
    <row r="9100" spans="4:10" x14ac:dyDescent="0.25">
      <c r="D9100"/>
      <c r="E9100" s="4"/>
      <c r="F9100" s="3"/>
      <c r="G9100" s="3"/>
      <c r="H9100" s="3"/>
      <c r="I9100" s="3"/>
      <c r="J9100" s="3"/>
    </row>
    <row r="9101" spans="4:10" x14ac:dyDescent="0.25">
      <c r="D9101"/>
      <c r="E9101" s="4"/>
      <c r="F9101" s="3"/>
      <c r="G9101" s="3"/>
      <c r="H9101" s="3"/>
      <c r="I9101" s="3"/>
      <c r="J9101" s="3"/>
    </row>
    <row r="9102" spans="4:10" x14ac:dyDescent="0.25">
      <c r="D9102"/>
      <c r="E9102" s="4"/>
      <c r="F9102" s="3"/>
      <c r="G9102" s="3"/>
      <c r="H9102" s="3"/>
      <c r="I9102" s="3"/>
      <c r="J9102" s="3"/>
    </row>
    <row r="9103" spans="4:10" x14ac:dyDescent="0.25">
      <c r="D9103"/>
      <c r="E9103" s="4"/>
      <c r="F9103" s="3"/>
      <c r="G9103" s="3"/>
      <c r="H9103" s="3"/>
      <c r="I9103" s="3"/>
      <c r="J9103" s="3"/>
    </row>
    <row r="9104" spans="4:10" x14ac:dyDescent="0.25">
      <c r="D9104"/>
      <c r="E9104" s="4"/>
      <c r="F9104" s="3"/>
      <c r="G9104" s="3"/>
      <c r="H9104" s="3"/>
      <c r="I9104" s="3"/>
      <c r="J9104" s="3"/>
    </row>
    <row r="9105" spans="4:10" x14ac:dyDescent="0.25">
      <c r="D9105"/>
      <c r="E9105" s="4"/>
      <c r="F9105" s="3"/>
      <c r="G9105" s="3"/>
      <c r="H9105" s="3"/>
      <c r="I9105" s="3"/>
      <c r="J9105" s="3"/>
    </row>
    <row r="9106" spans="4:10" x14ac:dyDescent="0.25">
      <c r="D9106"/>
      <c r="E9106" s="4"/>
      <c r="F9106" s="3"/>
      <c r="G9106" s="3"/>
      <c r="H9106" s="3"/>
      <c r="I9106" s="3"/>
      <c r="J9106" s="3"/>
    </row>
    <row r="9107" spans="4:10" x14ac:dyDescent="0.25">
      <c r="D9107"/>
      <c r="E9107" s="4"/>
      <c r="F9107" s="3"/>
      <c r="G9107" s="3"/>
      <c r="H9107" s="3"/>
      <c r="I9107" s="3"/>
      <c r="J9107" s="3"/>
    </row>
    <row r="9108" spans="4:10" x14ac:dyDescent="0.25">
      <c r="D9108"/>
      <c r="E9108" s="4"/>
      <c r="F9108" s="3"/>
      <c r="G9108" s="3"/>
      <c r="H9108" s="3"/>
      <c r="I9108" s="3"/>
      <c r="J9108" s="3"/>
    </row>
    <row r="9109" spans="4:10" x14ac:dyDescent="0.25">
      <c r="D9109"/>
      <c r="E9109" s="4"/>
      <c r="F9109" s="3"/>
      <c r="G9109" s="3"/>
      <c r="H9109" s="3"/>
      <c r="I9109" s="3"/>
      <c r="J9109" s="3"/>
    </row>
    <row r="9110" spans="4:10" x14ac:dyDescent="0.25">
      <c r="D9110"/>
      <c r="E9110" s="4"/>
      <c r="F9110" s="3"/>
      <c r="G9110" s="3"/>
      <c r="H9110" s="3"/>
      <c r="I9110" s="3"/>
      <c r="J9110" s="3"/>
    </row>
    <row r="9111" spans="4:10" x14ac:dyDescent="0.25">
      <c r="D9111"/>
      <c r="E9111" s="4"/>
      <c r="F9111" s="3"/>
      <c r="G9111" s="3"/>
      <c r="H9111" s="3"/>
      <c r="I9111" s="3"/>
      <c r="J9111" s="3"/>
    </row>
    <row r="9112" spans="4:10" x14ac:dyDescent="0.25">
      <c r="D9112"/>
      <c r="E9112" s="4"/>
      <c r="F9112" s="3"/>
      <c r="G9112" s="3"/>
      <c r="H9112" s="3"/>
      <c r="I9112" s="3"/>
      <c r="J9112" s="3"/>
    </row>
    <row r="9113" spans="4:10" x14ac:dyDescent="0.25">
      <c r="D9113"/>
      <c r="E9113" s="4"/>
      <c r="F9113" s="3"/>
      <c r="G9113" s="3"/>
      <c r="H9113" s="3"/>
      <c r="I9113" s="3"/>
      <c r="J9113" s="3"/>
    </row>
    <row r="9114" spans="4:10" x14ac:dyDescent="0.25">
      <c r="D9114"/>
      <c r="E9114" s="4"/>
      <c r="F9114" s="3"/>
      <c r="G9114" s="3"/>
      <c r="H9114" s="3"/>
      <c r="I9114" s="3"/>
      <c r="J9114" s="3"/>
    </row>
    <row r="9115" spans="4:10" x14ac:dyDescent="0.25">
      <c r="D9115"/>
      <c r="E9115" s="4"/>
      <c r="F9115" s="3"/>
      <c r="G9115" s="3"/>
      <c r="H9115" s="3"/>
      <c r="I9115" s="3"/>
      <c r="J9115" s="3"/>
    </row>
    <row r="9116" spans="4:10" x14ac:dyDescent="0.25">
      <c r="D9116"/>
      <c r="E9116" s="4"/>
      <c r="F9116" s="3"/>
      <c r="G9116" s="3"/>
      <c r="H9116" s="3"/>
      <c r="I9116" s="3"/>
      <c r="J9116" s="3"/>
    </row>
    <row r="9117" spans="4:10" x14ac:dyDescent="0.25">
      <c r="D9117"/>
      <c r="E9117" s="4"/>
      <c r="F9117" s="3"/>
      <c r="G9117" s="3"/>
      <c r="H9117" s="3"/>
      <c r="I9117" s="3"/>
      <c r="J9117" s="3"/>
    </row>
    <row r="9118" spans="4:10" x14ac:dyDescent="0.25">
      <c r="D9118"/>
      <c r="E9118" s="4"/>
      <c r="F9118" s="3"/>
      <c r="G9118" s="3"/>
      <c r="H9118" s="3"/>
      <c r="I9118" s="3"/>
      <c r="J9118" s="3"/>
    </row>
    <row r="9119" spans="4:10" x14ac:dyDescent="0.25">
      <c r="D9119"/>
      <c r="E9119" s="4"/>
      <c r="F9119" s="3"/>
      <c r="G9119" s="3"/>
      <c r="H9119" s="3"/>
      <c r="I9119" s="3"/>
      <c r="J9119" s="3"/>
    </row>
    <row r="9120" spans="4:10" x14ac:dyDescent="0.25">
      <c r="D9120"/>
      <c r="E9120" s="4"/>
      <c r="F9120" s="3"/>
      <c r="G9120" s="3"/>
      <c r="H9120" s="3"/>
      <c r="I9120" s="3"/>
      <c r="J9120" s="3"/>
    </row>
    <row r="9121" spans="4:10" x14ac:dyDescent="0.25">
      <c r="D9121"/>
      <c r="E9121" s="4"/>
      <c r="F9121" s="3"/>
      <c r="G9121" s="3"/>
      <c r="H9121" s="3"/>
      <c r="I9121" s="3"/>
      <c r="J9121" s="3"/>
    </row>
    <row r="9122" spans="4:10" x14ac:dyDescent="0.25">
      <c r="D9122"/>
      <c r="E9122" s="4"/>
      <c r="F9122" s="3"/>
      <c r="G9122" s="3"/>
      <c r="H9122" s="3"/>
      <c r="I9122" s="3"/>
      <c r="J9122" s="3"/>
    </row>
    <row r="9123" spans="4:10" x14ac:dyDescent="0.25">
      <c r="D9123"/>
      <c r="E9123" s="4"/>
      <c r="F9123" s="3"/>
      <c r="G9123" s="3"/>
      <c r="H9123" s="3"/>
      <c r="I9123" s="3"/>
      <c r="J9123" s="3"/>
    </row>
    <row r="9124" spans="4:10" x14ac:dyDescent="0.25">
      <c r="D9124"/>
      <c r="E9124" s="4"/>
      <c r="F9124" s="3"/>
      <c r="G9124" s="3"/>
      <c r="H9124" s="3"/>
      <c r="I9124" s="3"/>
      <c r="J9124" s="3"/>
    </row>
    <row r="9125" spans="4:10" x14ac:dyDescent="0.25">
      <c r="D9125"/>
      <c r="E9125" s="4"/>
      <c r="F9125" s="3"/>
      <c r="G9125" s="3"/>
      <c r="H9125" s="3"/>
      <c r="I9125" s="3"/>
      <c r="J9125" s="3"/>
    </row>
    <row r="9126" spans="4:10" x14ac:dyDescent="0.25">
      <c r="D9126"/>
      <c r="E9126" s="4"/>
      <c r="F9126" s="3"/>
      <c r="G9126" s="3"/>
      <c r="H9126" s="3"/>
      <c r="I9126" s="3"/>
      <c r="J9126" s="3"/>
    </row>
    <row r="9127" spans="4:10" x14ac:dyDescent="0.25">
      <c r="D9127"/>
      <c r="E9127" s="4"/>
      <c r="F9127" s="3"/>
      <c r="G9127" s="3"/>
      <c r="H9127" s="3"/>
      <c r="I9127" s="3"/>
      <c r="J9127" s="3"/>
    </row>
    <row r="9128" spans="4:10" x14ac:dyDescent="0.25">
      <c r="D9128"/>
      <c r="E9128" s="4"/>
      <c r="F9128" s="3"/>
      <c r="G9128" s="3"/>
      <c r="H9128" s="3"/>
      <c r="I9128" s="3"/>
      <c r="J9128" s="3"/>
    </row>
    <row r="9129" spans="4:10" x14ac:dyDescent="0.25">
      <c r="D9129"/>
      <c r="E9129" s="4"/>
      <c r="F9129" s="3"/>
      <c r="G9129" s="3"/>
      <c r="H9129" s="3"/>
      <c r="I9129" s="3"/>
      <c r="J9129" s="3"/>
    </row>
    <row r="9130" spans="4:10" x14ac:dyDescent="0.25">
      <c r="D9130"/>
      <c r="E9130" s="4"/>
      <c r="F9130" s="3"/>
      <c r="G9130" s="3"/>
      <c r="H9130" s="3"/>
      <c r="I9130" s="3"/>
      <c r="J9130" s="3"/>
    </row>
    <row r="9131" spans="4:10" x14ac:dyDescent="0.25">
      <c r="D9131"/>
      <c r="E9131" s="4"/>
      <c r="F9131" s="3"/>
      <c r="G9131" s="3"/>
      <c r="H9131" s="3"/>
      <c r="I9131" s="3"/>
      <c r="J9131" s="3"/>
    </row>
    <row r="9132" spans="4:10" x14ac:dyDescent="0.25">
      <c r="D9132"/>
      <c r="E9132" s="4"/>
      <c r="F9132" s="3"/>
      <c r="G9132" s="3"/>
      <c r="H9132" s="3"/>
      <c r="I9132" s="3"/>
      <c r="J9132" s="3"/>
    </row>
    <row r="9133" spans="4:10" x14ac:dyDescent="0.25">
      <c r="D9133"/>
      <c r="E9133" s="4"/>
      <c r="F9133" s="3"/>
      <c r="G9133" s="3"/>
      <c r="H9133" s="3"/>
      <c r="I9133" s="3"/>
      <c r="J9133" s="3"/>
    </row>
    <row r="9134" spans="4:10" x14ac:dyDescent="0.25">
      <c r="D9134"/>
      <c r="E9134" s="4"/>
      <c r="F9134" s="3"/>
      <c r="G9134" s="3"/>
      <c r="H9134" s="3"/>
      <c r="I9134" s="3"/>
      <c r="J9134" s="3"/>
    </row>
    <row r="9135" spans="4:10" x14ac:dyDescent="0.25">
      <c r="D9135"/>
      <c r="E9135" s="4"/>
      <c r="F9135" s="3"/>
      <c r="G9135" s="3"/>
      <c r="H9135" s="3"/>
      <c r="I9135" s="3"/>
      <c r="J9135" s="3"/>
    </row>
    <row r="9136" spans="4:10" x14ac:dyDescent="0.25">
      <c r="D9136"/>
      <c r="E9136" s="4"/>
      <c r="F9136" s="3"/>
      <c r="G9136" s="3"/>
      <c r="H9136" s="3"/>
      <c r="I9136" s="3"/>
      <c r="J9136" s="3"/>
    </row>
    <row r="9137" spans="4:10" x14ac:dyDescent="0.25">
      <c r="D9137"/>
      <c r="E9137" s="4"/>
      <c r="F9137" s="3"/>
      <c r="G9137" s="3"/>
      <c r="H9137" s="3"/>
      <c r="I9137" s="3"/>
      <c r="J9137" s="3"/>
    </row>
    <row r="9138" spans="4:10" x14ac:dyDescent="0.25">
      <c r="D9138"/>
      <c r="E9138" s="4"/>
      <c r="F9138" s="3"/>
      <c r="G9138" s="3"/>
      <c r="H9138" s="3"/>
      <c r="I9138" s="3"/>
      <c r="J9138" s="3"/>
    </row>
    <row r="9139" spans="4:10" x14ac:dyDescent="0.25">
      <c r="D9139"/>
      <c r="E9139" s="4"/>
      <c r="F9139" s="3"/>
      <c r="G9139" s="3"/>
      <c r="H9139" s="3"/>
      <c r="I9139" s="3"/>
      <c r="J9139" s="3"/>
    </row>
    <row r="9140" spans="4:10" x14ac:dyDescent="0.25">
      <c r="D9140"/>
      <c r="E9140" s="4"/>
      <c r="F9140" s="3"/>
      <c r="G9140" s="3"/>
      <c r="H9140" s="3"/>
      <c r="I9140" s="3"/>
      <c r="J9140" s="3"/>
    </row>
    <row r="9141" spans="4:10" x14ac:dyDescent="0.25">
      <c r="D9141"/>
      <c r="E9141" s="4"/>
      <c r="F9141" s="3"/>
      <c r="G9141" s="3"/>
      <c r="H9141" s="3"/>
      <c r="I9141" s="3"/>
      <c r="J9141" s="3"/>
    </row>
    <row r="9142" spans="4:10" x14ac:dyDescent="0.25">
      <c r="D9142"/>
      <c r="E9142" s="4"/>
      <c r="F9142" s="3"/>
      <c r="G9142" s="3"/>
      <c r="H9142" s="3"/>
      <c r="I9142" s="3"/>
      <c r="J9142" s="3"/>
    </row>
    <row r="9143" spans="4:10" x14ac:dyDescent="0.25">
      <c r="D9143"/>
      <c r="E9143" s="4"/>
      <c r="F9143" s="3"/>
      <c r="G9143" s="3"/>
      <c r="H9143" s="3"/>
      <c r="I9143" s="3"/>
      <c r="J9143" s="3"/>
    </row>
    <row r="9144" spans="4:10" x14ac:dyDescent="0.25">
      <c r="D9144"/>
      <c r="E9144" s="4"/>
      <c r="F9144" s="3"/>
      <c r="G9144" s="3"/>
      <c r="H9144" s="3"/>
      <c r="I9144" s="3"/>
      <c r="J9144" s="3"/>
    </row>
    <row r="9145" spans="4:10" x14ac:dyDescent="0.25">
      <c r="D9145"/>
      <c r="E9145" s="4"/>
      <c r="F9145" s="3"/>
      <c r="G9145" s="3"/>
      <c r="H9145" s="3"/>
      <c r="I9145" s="3"/>
      <c r="J9145" s="3"/>
    </row>
    <row r="9146" spans="4:10" x14ac:dyDescent="0.25">
      <c r="D9146"/>
      <c r="E9146" s="4"/>
      <c r="F9146" s="3"/>
      <c r="G9146" s="3"/>
      <c r="H9146" s="3"/>
      <c r="I9146" s="3"/>
      <c r="J9146" s="3"/>
    </row>
    <row r="9147" spans="4:10" x14ac:dyDescent="0.25">
      <c r="D9147"/>
      <c r="E9147" s="4"/>
      <c r="F9147" s="3"/>
      <c r="G9147" s="3"/>
      <c r="H9147" s="3"/>
      <c r="I9147" s="3"/>
      <c r="J9147" s="3"/>
    </row>
    <row r="9148" spans="4:10" x14ac:dyDescent="0.25">
      <c r="D9148"/>
      <c r="E9148" s="4"/>
      <c r="F9148" s="3"/>
      <c r="G9148" s="3"/>
      <c r="H9148" s="3"/>
      <c r="I9148" s="3"/>
      <c r="J9148" s="3"/>
    </row>
    <row r="9149" spans="4:10" x14ac:dyDescent="0.25">
      <c r="D9149"/>
      <c r="E9149" s="4"/>
      <c r="F9149" s="3"/>
      <c r="G9149" s="3"/>
      <c r="H9149" s="3"/>
      <c r="I9149" s="3"/>
      <c r="J9149" s="3"/>
    </row>
    <row r="9150" spans="4:10" x14ac:dyDescent="0.25">
      <c r="D9150"/>
      <c r="E9150" s="4"/>
      <c r="F9150" s="3"/>
      <c r="G9150" s="3"/>
      <c r="H9150" s="3"/>
      <c r="I9150" s="3"/>
      <c r="J9150" s="3"/>
    </row>
    <row r="9151" spans="4:10" x14ac:dyDescent="0.25">
      <c r="D9151"/>
      <c r="E9151" s="4"/>
      <c r="F9151" s="3"/>
      <c r="G9151" s="3"/>
      <c r="H9151" s="3"/>
      <c r="I9151" s="3"/>
      <c r="J9151" s="3"/>
    </row>
    <row r="9152" spans="4:10" x14ac:dyDescent="0.25">
      <c r="D9152"/>
      <c r="E9152" s="4"/>
      <c r="F9152" s="3"/>
      <c r="G9152" s="3"/>
      <c r="H9152" s="3"/>
      <c r="I9152" s="3"/>
      <c r="J9152" s="3"/>
    </row>
    <row r="9153" spans="4:10" x14ac:dyDescent="0.25">
      <c r="D9153"/>
      <c r="E9153" s="4"/>
      <c r="F9153" s="3"/>
      <c r="G9153" s="3"/>
      <c r="H9153" s="3"/>
      <c r="I9153" s="3"/>
      <c r="J9153" s="3"/>
    </row>
    <row r="9154" spans="4:10" x14ac:dyDescent="0.25">
      <c r="D9154"/>
      <c r="E9154" s="4"/>
      <c r="F9154" s="3"/>
      <c r="G9154" s="3"/>
      <c r="H9154" s="3"/>
      <c r="I9154" s="3"/>
      <c r="J9154" s="3"/>
    </row>
    <row r="9155" spans="4:10" x14ac:dyDescent="0.25">
      <c r="D9155"/>
      <c r="E9155" s="4"/>
      <c r="F9155" s="3"/>
      <c r="G9155" s="3"/>
      <c r="H9155" s="3"/>
      <c r="I9155" s="3"/>
      <c r="J9155" s="3"/>
    </row>
    <row r="9156" spans="4:10" x14ac:dyDescent="0.25">
      <c r="D9156"/>
      <c r="E9156" s="4"/>
      <c r="F9156" s="3"/>
      <c r="G9156" s="3"/>
      <c r="H9156" s="3"/>
      <c r="I9156" s="3"/>
      <c r="J9156" s="3"/>
    </row>
    <row r="9157" spans="4:10" x14ac:dyDescent="0.25">
      <c r="D9157"/>
      <c r="E9157" s="4"/>
      <c r="F9157" s="3"/>
      <c r="G9157" s="3"/>
      <c r="H9157" s="3"/>
      <c r="I9157" s="3"/>
      <c r="J9157" s="3"/>
    </row>
    <row r="9158" spans="4:10" x14ac:dyDescent="0.25">
      <c r="D9158"/>
      <c r="E9158" s="4"/>
      <c r="F9158" s="3"/>
      <c r="G9158" s="3"/>
      <c r="H9158" s="3"/>
      <c r="I9158" s="3"/>
      <c r="J9158" s="3"/>
    </row>
    <row r="9159" spans="4:10" x14ac:dyDescent="0.25">
      <c r="D9159"/>
      <c r="E9159" s="4"/>
      <c r="F9159" s="3"/>
      <c r="G9159" s="3"/>
      <c r="H9159" s="3"/>
      <c r="I9159" s="3"/>
      <c r="J9159" s="3"/>
    </row>
    <row r="9160" spans="4:10" x14ac:dyDescent="0.25">
      <c r="D9160"/>
      <c r="E9160" s="4"/>
      <c r="F9160" s="3"/>
      <c r="G9160" s="3"/>
      <c r="H9160" s="3"/>
      <c r="I9160" s="3"/>
      <c r="J9160" s="3"/>
    </row>
    <row r="9161" spans="4:10" x14ac:dyDescent="0.25">
      <c r="D9161"/>
      <c r="E9161" s="4"/>
      <c r="F9161" s="3"/>
      <c r="G9161" s="3"/>
      <c r="H9161" s="3"/>
      <c r="I9161" s="3"/>
      <c r="J9161" s="3"/>
    </row>
    <row r="9162" spans="4:10" x14ac:dyDescent="0.25">
      <c r="D9162"/>
      <c r="E9162" s="4"/>
      <c r="F9162" s="3"/>
      <c r="G9162" s="3"/>
      <c r="H9162" s="3"/>
      <c r="I9162" s="3"/>
      <c r="J9162" s="3"/>
    </row>
    <row r="9163" spans="4:10" x14ac:dyDescent="0.25">
      <c r="D9163"/>
      <c r="E9163" s="4"/>
      <c r="F9163" s="3"/>
      <c r="G9163" s="3"/>
      <c r="H9163" s="3"/>
      <c r="I9163" s="3"/>
      <c r="J9163" s="3"/>
    </row>
    <row r="9164" spans="4:10" x14ac:dyDescent="0.25">
      <c r="D9164"/>
      <c r="E9164" s="4"/>
      <c r="F9164" s="3"/>
      <c r="G9164" s="3"/>
      <c r="H9164" s="3"/>
      <c r="I9164" s="3"/>
      <c r="J9164" s="3"/>
    </row>
    <row r="9165" spans="4:10" x14ac:dyDescent="0.25">
      <c r="D9165"/>
      <c r="E9165" s="4"/>
      <c r="F9165" s="3"/>
      <c r="G9165" s="3"/>
      <c r="H9165" s="3"/>
      <c r="I9165" s="3"/>
      <c r="J9165" s="3"/>
    </row>
    <row r="9166" spans="4:10" x14ac:dyDescent="0.25">
      <c r="D9166"/>
      <c r="E9166" s="4"/>
      <c r="F9166" s="3"/>
      <c r="G9166" s="3"/>
      <c r="H9166" s="3"/>
      <c r="I9166" s="3"/>
      <c r="J9166" s="3"/>
    </row>
    <row r="9167" spans="4:10" x14ac:dyDescent="0.25">
      <c r="D9167"/>
      <c r="E9167" s="4"/>
      <c r="F9167" s="3"/>
      <c r="G9167" s="3"/>
      <c r="H9167" s="3"/>
      <c r="I9167" s="3"/>
      <c r="J9167" s="3"/>
    </row>
    <row r="9168" spans="4:10" x14ac:dyDescent="0.25">
      <c r="D9168"/>
      <c r="E9168" s="4"/>
      <c r="F9168" s="3"/>
      <c r="G9168" s="3"/>
      <c r="H9168" s="3"/>
      <c r="I9168" s="3"/>
      <c r="J9168" s="3"/>
    </row>
    <row r="9169" spans="4:10" x14ac:dyDescent="0.25">
      <c r="D9169"/>
      <c r="E9169" s="4"/>
      <c r="F9169" s="3"/>
      <c r="G9169" s="3"/>
      <c r="H9169" s="3"/>
      <c r="I9169" s="3"/>
      <c r="J9169" s="3"/>
    </row>
    <row r="9170" spans="4:10" x14ac:dyDescent="0.25">
      <c r="D9170"/>
      <c r="E9170" s="4"/>
      <c r="F9170" s="3"/>
      <c r="G9170" s="3"/>
      <c r="H9170" s="3"/>
      <c r="I9170" s="3"/>
      <c r="J9170" s="3"/>
    </row>
    <row r="9171" spans="4:10" x14ac:dyDescent="0.25">
      <c r="D9171"/>
      <c r="E9171" s="4"/>
      <c r="F9171" s="3"/>
      <c r="G9171" s="3"/>
      <c r="H9171" s="3"/>
      <c r="I9171" s="3"/>
      <c r="J9171" s="3"/>
    </row>
    <row r="9172" spans="4:10" x14ac:dyDescent="0.25">
      <c r="D9172"/>
      <c r="E9172" s="4"/>
      <c r="F9172" s="3"/>
      <c r="G9172" s="3"/>
      <c r="H9172" s="3"/>
      <c r="I9172" s="3"/>
      <c r="J9172" s="3"/>
    </row>
    <row r="9173" spans="4:10" x14ac:dyDescent="0.25">
      <c r="D9173"/>
      <c r="E9173" s="4"/>
      <c r="F9173" s="3"/>
      <c r="G9173" s="3"/>
      <c r="H9173" s="3"/>
      <c r="I9173" s="3"/>
      <c r="J9173" s="3"/>
    </row>
    <row r="9174" spans="4:10" x14ac:dyDescent="0.25">
      <c r="D9174"/>
      <c r="E9174" s="4"/>
      <c r="F9174" s="3"/>
      <c r="G9174" s="3"/>
      <c r="H9174" s="3"/>
      <c r="I9174" s="3"/>
      <c r="J9174" s="3"/>
    </row>
    <row r="9175" spans="4:10" x14ac:dyDescent="0.25">
      <c r="D9175"/>
      <c r="E9175" s="4"/>
      <c r="F9175" s="3"/>
      <c r="G9175" s="3"/>
      <c r="H9175" s="3"/>
      <c r="I9175" s="3"/>
      <c r="J9175" s="3"/>
    </row>
    <row r="9176" spans="4:10" x14ac:dyDescent="0.25">
      <c r="D9176"/>
      <c r="E9176" s="4"/>
      <c r="F9176" s="3"/>
      <c r="G9176" s="3"/>
      <c r="H9176" s="3"/>
      <c r="I9176" s="3"/>
      <c r="J9176" s="3"/>
    </row>
    <row r="9177" spans="4:10" x14ac:dyDescent="0.25">
      <c r="D9177"/>
      <c r="E9177" s="4"/>
      <c r="F9177" s="3"/>
      <c r="G9177" s="3"/>
      <c r="H9177" s="3"/>
      <c r="I9177" s="3"/>
      <c r="J9177" s="3"/>
    </row>
    <row r="9178" spans="4:10" x14ac:dyDescent="0.25">
      <c r="D9178"/>
      <c r="E9178" s="4"/>
      <c r="F9178" s="3"/>
      <c r="G9178" s="3"/>
      <c r="H9178" s="3"/>
      <c r="I9178" s="3"/>
      <c r="J9178" s="3"/>
    </row>
    <row r="9179" spans="4:10" x14ac:dyDescent="0.25">
      <c r="D9179"/>
      <c r="E9179" s="4"/>
      <c r="F9179" s="3"/>
      <c r="G9179" s="3"/>
      <c r="H9179" s="3"/>
      <c r="I9179" s="3"/>
      <c r="J9179" s="3"/>
    </row>
    <row r="9180" spans="4:10" x14ac:dyDescent="0.25">
      <c r="D9180"/>
      <c r="E9180" s="4"/>
      <c r="F9180" s="3"/>
      <c r="G9180" s="3"/>
      <c r="H9180" s="3"/>
      <c r="I9180" s="3"/>
      <c r="J9180" s="3"/>
    </row>
    <row r="9181" spans="4:10" x14ac:dyDescent="0.25">
      <c r="D9181"/>
      <c r="E9181" s="4"/>
      <c r="F9181" s="3"/>
      <c r="G9181" s="3"/>
      <c r="H9181" s="3"/>
      <c r="I9181" s="3"/>
      <c r="J9181" s="3"/>
    </row>
    <row r="9182" spans="4:10" x14ac:dyDescent="0.25">
      <c r="D9182"/>
      <c r="E9182" s="4"/>
      <c r="F9182" s="3"/>
      <c r="G9182" s="3"/>
      <c r="H9182" s="3"/>
      <c r="I9182" s="3"/>
      <c r="J9182" s="3"/>
    </row>
    <row r="9183" spans="4:10" x14ac:dyDescent="0.25">
      <c r="D9183"/>
      <c r="E9183" s="4"/>
      <c r="F9183" s="3"/>
      <c r="G9183" s="3"/>
      <c r="H9183" s="3"/>
      <c r="I9183" s="3"/>
      <c r="J9183" s="3"/>
    </row>
    <row r="9184" spans="4:10" x14ac:dyDescent="0.25">
      <c r="D9184"/>
      <c r="E9184" s="4"/>
      <c r="F9184" s="3"/>
      <c r="G9184" s="3"/>
      <c r="H9184" s="3"/>
      <c r="I9184" s="3"/>
      <c r="J9184" s="3"/>
    </row>
    <row r="9185" spans="4:10" x14ac:dyDescent="0.25">
      <c r="D9185"/>
      <c r="E9185" s="4"/>
      <c r="F9185" s="3"/>
      <c r="G9185" s="3"/>
      <c r="H9185" s="3"/>
      <c r="I9185" s="3"/>
      <c r="J9185" s="3"/>
    </row>
    <row r="9186" spans="4:10" x14ac:dyDescent="0.25">
      <c r="D9186"/>
      <c r="E9186" s="4"/>
      <c r="F9186" s="3"/>
      <c r="G9186" s="3"/>
      <c r="H9186" s="3"/>
      <c r="I9186" s="3"/>
      <c r="J9186" s="3"/>
    </row>
    <row r="9187" spans="4:10" x14ac:dyDescent="0.25">
      <c r="D9187"/>
      <c r="E9187" s="4"/>
      <c r="F9187" s="3"/>
      <c r="G9187" s="3"/>
      <c r="H9187" s="3"/>
      <c r="I9187" s="3"/>
      <c r="J9187" s="3"/>
    </row>
    <row r="9188" spans="4:10" x14ac:dyDescent="0.25">
      <c r="D9188"/>
      <c r="E9188" s="4"/>
      <c r="F9188" s="3"/>
      <c r="G9188" s="3"/>
      <c r="H9188" s="3"/>
      <c r="I9188" s="3"/>
      <c r="J9188" s="3"/>
    </row>
    <row r="9189" spans="4:10" x14ac:dyDescent="0.25">
      <c r="D9189"/>
      <c r="E9189" s="4"/>
      <c r="F9189" s="3"/>
      <c r="G9189" s="3"/>
      <c r="H9189" s="3"/>
      <c r="I9189" s="3"/>
      <c r="J9189" s="3"/>
    </row>
    <row r="9190" spans="4:10" x14ac:dyDescent="0.25">
      <c r="D9190"/>
      <c r="E9190" s="4"/>
      <c r="F9190" s="3"/>
      <c r="G9190" s="3"/>
      <c r="H9190" s="3"/>
      <c r="I9190" s="3"/>
      <c r="J9190" s="3"/>
    </row>
    <row r="9191" spans="4:10" x14ac:dyDescent="0.25">
      <c r="D9191"/>
      <c r="E9191" s="4"/>
      <c r="F9191" s="3"/>
      <c r="G9191" s="3"/>
      <c r="H9191" s="3"/>
      <c r="I9191" s="3"/>
      <c r="J9191" s="3"/>
    </row>
    <row r="9192" spans="4:10" x14ac:dyDescent="0.25">
      <c r="D9192"/>
      <c r="E9192" s="4"/>
      <c r="F9192" s="3"/>
      <c r="G9192" s="3"/>
      <c r="H9192" s="3"/>
      <c r="I9192" s="3"/>
      <c r="J9192" s="3"/>
    </row>
    <row r="9193" spans="4:10" x14ac:dyDescent="0.25">
      <c r="D9193"/>
      <c r="E9193" s="4"/>
      <c r="F9193" s="3"/>
      <c r="G9193" s="3"/>
      <c r="H9193" s="3"/>
      <c r="I9193" s="3"/>
      <c r="J9193" s="3"/>
    </row>
    <row r="9194" spans="4:10" x14ac:dyDescent="0.25">
      <c r="D9194"/>
      <c r="E9194" s="4"/>
      <c r="F9194" s="3"/>
      <c r="G9194" s="3"/>
      <c r="H9194" s="3"/>
      <c r="I9194" s="3"/>
      <c r="J9194" s="3"/>
    </row>
    <row r="9195" spans="4:10" x14ac:dyDescent="0.25">
      <c r="D9195"/>
      <c r="E9195" s="4"/>
      <c r="F9195" s="3"/>
      <c r="G9195" s="3"/>
      <c r="H9195" s="3"/>
      <c r="I9195" s="3"/>
      <c r="J9195" s="3"/>
    </row>
    <row r="9196" spans="4:10" x14ac:dyDescent="0.25">
      <c r="D9196"/>
      <c r="E9196" s="4"/>
      <c r="F9196" s="3"/>
      <c r="G9196" s="3"/>
      <c r="H9196" s="3"/>
      <c r="I9196" s="3"/>
      <c r="J9196" s="3"/>
    </row>
    <row r="9197" spans="4:10" x14ac:dyDescent="0.25">
      <c r="D9197"/>
      <c r="E9197" s="4"/>
      <c r="F9197" s="3"/>
      <c r="G9197" s="3"/>
      <c r="H9197" s="3"/>
      <c r="I9197" s="3"/>
      <c r="J9197" s="3"/>
    </row>
    <row r="9198" spans="4:10" x14ac:dyDescent="0.25">
      <c r="D9198"/>
      <c r="E9198" s="4"/>
      <c r="F9198" s="3"/>
      <c r="G9198" s="3"/>
      <c r="H9198" s="3"/>
      <c r="I9198" s="3"/>
      <c r="J9198" s="3"/>
    </row>
    <row r="9199" spans="4:10" x14ac:dyDescent="0.25">
      <c r="D9199"/>
      <c r="E9199" s="4"/>
      <c r="F9199" s="3"/>
      <c r="G9199" s="3"/>
      <c r="H9199" s="3"/>
      <c r="I9199" s="3"/>
      <c r="J9199" s="3"/>
    </row>
    <row r="9200" spans="4:10" x14ac:dyDescent="0.25">
      <c r="D9200"/>
      <c r="E9200" s="4"/>
      <c r="F9200" s="3"/>
      <c r="G9200" s="3"/>
      <c r="H9200" s="3"/>
      <c r="I9200" s="3"/>
      <c r="J9200" s="3"/>
    </row>
    <row r="9201" spans="4:10" x14ac:dyDescent="0.25">
      <c r="D9201"/>
      <c r="E9201" s="4"/>
      <c r="F9201" s="3"/>
      <c r="G9201" s="3"/>
      <c r="H9201" s="3"/>
      <c r="I9201" s="3"/>
      <c r="J9201" s="3"/>
    </row>
    <row r="9202" spans="4:10" x14ac:dyDescent="0.25">
      <c r="D9202"/>
      <c r="E9202" s="4"/>
      <c r="F9202" s="3"/>
      <c r="G9202" s="3"/>
      <c r="H9202" s="3"/>
      <c r="I9202" s="3"/>
      <c r="J9202" s="3"/>
    </row>
    <row r="9203" spans="4:10" x14ac:dyDescent="0.25">
      <c r="D9203"/>
      <c r="E9203" s="4"/>
      <c r="F9203" s="3"/>
      <c r="G9203" s="3"/>
      <c r="H9203" s="3"/>
      <c r="I9203" s="3"/>
      <c r="J9203" s="3"/>
    </row>
    <row r="9204" spans="4:10" x14ac:dyDescent="0.25">
      <c r="D9204"/>
      <c r="E9204" s="4"/>
      <c r="F9204" s="3"/>
      <c r="G9204" s="3"/>
      <c r="H9204" s="3"/>
      <c r="I9204" s="3"/>
      <c r="J9204" s="3"/>
    </row>
    <row r="9205" spans="4:10" x14ac:dyDescent="0.25">
      <c r="D9205"/>
      <c r="E9205" s="4"/>
      <c r="F9205" s="3"/>
      <c r="G9205" s="3"/>
      <c r="H9205" s="3"/>
      <c r="I9205" s="3"/>
      <c r="J9205" s="3"/>
    </row>
    <row r="9206" spans="4:10" x14ac:dyDescent="0.25">
      <c r="D9206"/>
      <c r="E9206" s="4"/>
      <c r="F9206" s="3"/>
      <c r="G9206" s="3"/>
      <c r="H9206" s="3"/>
      <c r="I9206" s="3"/>
      <c r="J9206" s="3"/>
    </row>
    <row r="9207" spans="4:10" x14ac:dyDescent="0.25">
      <c r="D9207"/>
      <c r="E9207" s="4"/>
      <c r="F9207" s="3"/>
      <c r="G9207" s="3"/>
      <c r="H9207" s="3"/>
      <c r="I9207" s="3"/>
      <c r="J9207" s="3"/>
    </row>
    <row r="9208" spans="4:10" x14ac:dyDescent="0.25">
      <c r="D9208"/>
      <c r="E9208" s="4"/>
      <c r="F9208" s="3"/>
      <c r="G9208" s="3"/>
      <c r="H9208" s="3"/>
      <c r="I9208" s="3"/>
      <c r="J9208" s="3"/>
    </row>
    <row r="9209" spans="4:10" x14ac:dyDescent="0.25">
      <c r="D9209"/>
      <c r="E9209" s="4"/>
      <c r="F9209" s="3"/>
      <c r="G9209" s="3"/>
      <c r="H9209" s="3"/>
      <c r="I9209" s="3"/>
      <c r="J9209" s="3"/>
    </row>
    <row r="9210" spans="4:10" x14ac:dyDescent="0.25">
      <c r="D9210"/>
      <c r="E9210" s="4"/>
      <c r="F9210" s="3"/>
      <c r="G9210" s="3"/>
      <c r="H9210" s="3"/>
      <c r="I9210" s="3"/>
      <c r="J9210" s="3"/>
    </row>
    <row r="9211" spans="4:10" x14ac:dyDescent="0.25">
      <c r="D9211"/>
      <c r="E9211" s="4"/>
      <c r="F9211" s="3"/>
      <c r="G9211" s="3"/>
      <c r="H9211" s="3"/>
      <c r="I9211" s="3"/>
      <c r="J9211" s="3"/>
    </row>
    <row r="9212" spans="4:10" x14ac:dyDescent="0.25">
      <c r="D9212"/>
      <c r="E9212" s="4"/>
      <c r="F9212" s="3"/>
      <c r="G9212" s="3"/>
      <c r="H9212" s="3"/>
      <c r="I9212" s="3"/>
      <c r="J9212" s="3"/>
    </row>
    <row r="9213" spans="4:10" x14ac:dyDescent="0.25">
      <c r="D9213"/>
      <c r="E9213" s="4"/>
      <c r="F9213" s="3"/>
      <c r="G9213" s="3"/>
      <c r="H9213" s="3"/>
      <c r="I9213" s="3"/>
      <c r="J9213" s="3"/>
    </row>
    <row r="9214" spans="4:10" x14ac:dyDescent="0.25">
      <c r="D9214"/>
      <c r="E9214" s="4"/>
      <c r="F9214" s="3"/>
      <c r="G9214" s="3"/>
      <c r="H9214" s="3"/>
      <c r="I9214" s="3"/>
      <c r="J9214" s="3"/>
    </row>
    <row r="9215" spans="4:10" x14ac:dyDescent="0.25">
      <c r="D9215"/>
      <c r="E9215" s="4"/>
      <c r="F9215" s="3"/>
      <c r="G9215" s="3"/>
      <c r="H9215" s="3"/>
      <c r="I9215" s="3"/>
      <c r="J9215" s="3"/>
    </row>
    <row r="9216" spans="4:10" x14ac:dyDescent="0.25">
      <c r="D9216"/>
      <c r="E9216" s="4"/>
      <c r="F9216" s="3"/>
      <c r="G9216" s="3"/>
      <c r="H9216" s="3"/>
      <c r="I9216" s="3"/>
      <c r="J9216" s="3"/>
    </row>
    <row r="9217" spans="4:10" x14ac:dyDescent="0.25">
      <c r="D9217"/>
      <c r="E9217" s="4"/>
      <c r="F9217" s="3"/>
      <c r="G9217" s="3"/>
      <c r="H9217" s="3"/>
      <c r="I9217" s="3"/>
      <c r="J9217" s="3"/>
    </row>
    <row r="9218" spans="4:10" x14ac:dyDescent="0.25">
      <c r="D9218"/>
      <c r="E9218" s="4"/>
      <c r="F9218" s="3"/>
      <c r="G9218" s="3"/>
      <c r="H9218" s="3"/>
      <c r="I9218" s="3"/>
      <c r="J9218" s="3"/>
    </row>
    <row r="9219" spans="4:10" x14ac:dyDescent="0.25">
      <c r="D9219"/>
      <c r="E9219" s="4"/>
      <c r="F9219" s="3"/>
      <c r="G9219" s="3"/>
      <c r="H9219" s="3"/>
      <c r="I9219" s="3"/>
      <c r="J9219" s="3"/>
    </row>
    <row r="9220" spans="4:10" x14ac:dyDescent="0.25">
      <c r="D9220"/>
      <c r="E9220" s="4"/>
      <c r="F9220" s="3"/>
      <c r="G9220" s="3"/>
      <c r="H9220" s="3"/>
      <c r="I9220" s="3"/>
      <c r="J9220" s="3"/>
    </row>
    <row r="9221" spans="4:10" x14ac:dyDescent="0.25">
      <c r="D9221"/>
      <c r="E9221" s="4"/>
      <c r="F9221" s="3"/>
      <c r="G9221" s="3"/>
      <c r="H9221" s="3"/>
      <c r="I9221" s="3"/>
      <c r="J9221" s="3"/>
    </row>
    <row r="9222" spans="4:10" x14ac:dyDescent="0.25">
      <c r="D9222"/>
      <c r="E9222" s="4"/>
      <c r="F9222" s="3"/>
      <c r="G9222" s="3"/>
      <c r="H9222" s="3"/>
      <c r="I9222" s="3"/>
      <c r="J9222" s="3"/>
    </row>
    <row r="9223" spans="4:10" x14ac:dyDescent="0.25">
      <c r="D9223"/>
      <c r="E9223" s="4"/>
      <c r="F9223" s="3"/>
      <c r="G9223" s="3"/>
      <c r="H9223" s="3"/>
      <c r="I9223" s="3"/>
      <c r="J9223" s="3"/>
    </row>
    <row r="9224" spans="4:10" x14ac:dyDescent="0.25">
      <c r="D9224"/>
      <c r="E9224" s="4"/>
      <c r="F9224" s="3"/>
      <c r="G9224" s="3"/>
      <c r="H9224" s="3"/>
      <c r="I9224" s="3"/>
      <c r="J9224" s="3"/>
    </row>
    <row r="9225" spans="4:10" x14ac:dyDescent="0.25">
      <c r="D9225"/>
      <c r="E9225" s="4"/>
      <c r="F9225" s="3"/>
      <c r="G9225" s="3"/>
      <c r="H9225" s="3"/>
      <c r="I9225" s="3"/>
      <c r="J9225" s="3"/>
    </row>
    <row r="9226" spans="4:10" x14ac:dyDescent="0.25">
      <c r="D9226"/>
      <c r="E9226" s="4"/>
      <c r="F9226" s="3"/>
      <c r="G9226" s="3"/>
      <c r="H9226" s="3"/>
      <c r="I9226" s="3"/>
      <c r="J9226" s="3"/>
    </row>
    <row r="9227" spans="4:10" x14ac:dyDescent="0.25">
      <c r="D9227"/>
      <c r="E9227" s="4"/>
      <c r="F9227" s="3"/>
      <c r="G9227" s="3"/>
      <c r="H9227" s="3"/>
      <c r="I9227" s="3"/>
      <c r="J9227" s="3"/>
    </row>
    <row r="9228" spans="4:10" x14ac:dyDescent="0.25">
      <c r="D9228"/>
      <c r="E9228" s="4"/>
      <c r="F9228" s="3"/>
      <c r="G9228" s="3"/>
      <c r="H9228" s="3"/>
      <c r="I9228" s="3"/>
      <c r="J9228" s="3"/>
    </row>
    <row r="9229" spans="4:10" x14ac:dyDescent="0.25">
      <c r="D9229"/>
      <c r="E9229" s="4"/>
      <c r="F9229" s="3"/>
      <c r="G9229" s="3"/>
      <c r="H9229" s="3"/>
      <c r="I9229" s="3"/>
      <c r="J9229" s="3"/>
    </row>
    <row r="9230" spans="4:10" x14ac:dyDescent="0.25">
      <c r="D9230"/>
      <c r="E9230" s="4"/>
      <c r="F9230" s="3"/>
      <c r="G9230" s="3"/>
      <c r="H9230" s="3"/>
      <c r="I9230" s="3"/>
      <c r="J9230" s="3"/>
    </row>
    <row r="9231" spans="4:10" x14ac:dyDescent="0.25">
      <c r="D9231"/>
      <c r="E9231" s="4"/>
      <c r="F9231" s="3"/>
      <c r="G9231" s="3"/>
      <c r="H9231" s="3"/>
      <c r="I9231" s="3"/>
      <c r="J9231" s="3"/>
    </row>
    <row r="9232" spans="4:10" x14ac:dyDescent="0.25">
      <c r="D9232"/>
      <c r="E9232" s="4"/>
      <c r="F9232" s="3"/>
      <c r="G9232" s="3"/>
      <c r="H9232" s="3"/>
      <c r="I9232" s="3"/>
      <c r="J9232" s="3"/>
    </row>
    <row r="9233" spans="4:10" x14ac:dyDescent="0.25">
      <c r="D9233"/>
      <c r="E9233" s="4"/>
      <c r="F9233" s="3"/>
      <c r="G9233" s="3"/>
      <c r="H9233" s="3"/>
      <c r="I9233" s="3"/>
      <c r="J9233" s="3"/>
    </row>
    <row r="9234" spans="4:10" x14ac:dyDescent="0.25">
      <c r="D9234"/>
      <c r="E9234" s="4"/>
      <c r="F9234" s="3"/>
      <c r="G9234" s="3"/>
      <c r="H9234" s="3"/>
      <c r="I9234" s="3"/>
      <c r="J9234" s="3"/>
    </row>
    <row r="9235" spans="4:10" x14ac:dyDescent="0.25">
      <c r="D9235"/>
      <c r="E9235" s="4"/>
      <c r="F9235" s="3"/>
      <c r="G9235" s="3"/>
      <c r="H9235" s="3"/>
      <c r="I9235" s="3"/>
      <c r="J9235" s="3"/>
    </row>
    <row r="9236" spans="4:10" x14ac:dyDescent="0.25">
      <c r="D9236"/>
      <c r="E9236" s="4"/>
      <c r="F9236" s="3"/>
      <c r="G9236" s="3"/>
      <c r="H9236" s="3"/>
      <c r="I9236" s="3"/>
      <c r="J9236" s="3"/>
    </row>
    <row r="9237" spans="4:10" x14ac:dyDescent="0.25">
      <c r="D9237"/>
      <c r="E9237" s="4"/>
      <c r="F9237" s="3"/>
      <c r="G9237" s="3"/>
      <c r="H9237" s="3"/>
      <c r="I9237" s="3"/>
      <c r="J9237" s="3"/>
    </row>
    <row r="9238" spans="4:10" x14ac:dyDescent="0.25">
      <c r="D9238"/>
      <c r="E9238" s="4"/>
    </row>
    <row r="9239" spans="4:10" x14ac:dyDescent="0.25">
      <c r="D9239"/>
      <c r="E9239" s="4"/>
    </row>
    <row r="9240" spans="4:10" x14ac:dyDescent="0.25">
      <c r="D9240"/>
      <c r="E9240" s="4"/>
    </row>
    <row r="9241" spans="4:10" x14ac:dyDescent="0.25">
      <c r="D9241"/>
      <c r="E9241" s="4"/>
    </row>
    <row r="9242" spans="4:10" x14ac:dyDescent="0.25">
      <c r="D9242"/>
      <c r="E9242"/>
    </row>
    <row r="9243" spans="4:10" x14ac:dyDescent="0.25">
      <c r="D9243"/>
      <c r="E9243"/>
      <c r="F9243" s="3"/>
      <c r="G9243" s="3"/>
      <c r="H9243" s="3"/>
      <c r="I9243" s="3"/>
      <c r="J9243" s="3"/>
    </row>
    <row r="9244" spans="4:10" x14ac:dyDescent="0.25">
      <c r="D9244"/>
      <c r="E9244"/>
      <c r="F9244" s="3"/>
      <c r="G9244" s="3"/>
      <c r="H9244" s="3"/>
      <c r="I9244" s="3"/>
      <c r="J9244" s="3"/>
    </row>
    <row r="9245" spans="4:10" x14ac:dyDescent="0.25">
      <c r="D9245"/>
      <c r="E9245"/>
      <c r="F9245" s="3"/>
      <c r="G9245" s="3"/>
      <c r="H9245" s="3"/>
      <c r="I9245" s="3"/>
      <c r="J9245" s="3"/>
    </row>
    <row r="9246" spans="4:10" x14ac:dyDescent="0.25">
      <c r="D9246"/>
      <c r="E9246"/>
      <c r="F9246" s="3"/>
      <c r="G9246" s="3"/>
      <c r="H9246" s="3"/>
      <c r="I9246" s="3"/>
      <c r="J9246" s="3"/>
    </row>
    <row r="9247" spans="4:10" x14ac:dyDescent="0.25">
      <c r="D9247"/>
      <c r="E9247"/>
      <c r="F9247" s="3"/>
      <c r="G9247" s="3"/>
      <c r="H9247" s="3"/>
      <c r="I9247" s="3"/>
      <c r="J9247" s="3"/>
    </row>
    <row r="9248" spans="4:10" x14ac:dyDescent="0.25">
      <c r="D9248"/>
      <c r="E9248"/>
      <c r="F9248" s="3"/>
      <c r="G9248" s="3"/>
      <c r="H9248" s="3"/>
      <c r="I9248" s="3"/>
      <c r="J9248" s="3"/>
    </row>
    <row r="9249" spans="4:10" x14ac:dyDescent="0.25">
      <c r="D9249"/>
      <c r="E9249"/>
      <c r="F9249" s="3"/>
      <c r="G9249" s="3"/>
      <c r="H9249" s="3"/>
      <c r="I9249" s="3"/>
      <c r="J9249" s="3"/>
    </row>
    <row r="9250" spans="4:10" x14ac:dyDescent="0.25">
      <c r="D9250"/>
      <c r="E9250"/>
      <c r="F9250" s="3"/>
      <c r="G9250" s="3"/>
      <c r="H9250" s="3"/>
      <c r="I9250" s="3"/>
      <c r="J9250" s="3"/>
    </row>
    <row r="9251" spans="4:10" x14ac:dyDescent="0.25">
      <c r="D9251"/>
      <c r="E9251"/>
      <c r="F9251" s="3"/>
      <c r="G9251" s="3"/>
      <c r="H9251" s="3"/>
      <c r="I9251" s="3"/>
      <c r="J9251" s="3"/>
    </row>
    <row r="9252" spans="4:10" x14ac:dyDescent="0.25">
      <c r="D9252"/>
      <c r="E9252"/>
      <c r="F9252" s="3"/>
      <c r="G9252" s="3"/>
      <c r="H9252" s="3"/>
      <c r="I9252" s="3"/>
      <c r="J9252" s="3"/>
    </row>
    <row r="9253" spans="4:10" x14ac:dyDescent="0.25">
      <c r="D9253"/>
      <c r="E9253"/>
      <c r="F9253" s="3"/>
      <c r="G9253" s="3"/>
      <c r="H9253" s="3"/>
      <c r="I9253" s="3"/>
      <c r="J9253" s="3"/>
    </row>
    <row r="9254" spans="4:10" x14ac:dyDescent="0.25">
      <c r="D9254"/>
      <c r="E9254"/>
      <c r="F9254" s="3"/>
      <c r="G9254" s="3"/>
      <c r="H9254" s="3"/>
      <c r="I9254" s="3"/>
      <c r="J9254" s="3"/>
    </row>
    <row r="9255" spans="4:10" x14ac:dyDescent="0.25">
      <c r="D9255"/>
      <c r="E9255"/>
      <c r="F9255" s="3"/>
      <c r="G9255" s="3"/>
      <c r="H9255" s="3"/>
      <c r="I9255" s="3"/>
      <c r="J9255" s="3"/>
    </row>
    <row r="9256" spans="4:10" x14ac:dyDescent="0.25">
      <c r="D9256"/>
      <c r="E9256"/>
      <c r="F9256" s="3"/>
      <c r="G9256" s="3"/>
      <c r="H9256" s="3"/>
      <c r="I9256" s="3"/>
      <c r="J9256" s="3"/>
    </row>
    <row r="9257" spans="4:10" x14ac:dyDescent="0.25">
      <c r="D9257"/>
      <c r="E9257"/>
      <c r="F9257" s="3"/>
      <c r="G9257" s="3"/>
      <c r="H9257" s="3"/>
      <c r="I9257" s="3"/>
      <c r="J9257" s="3"/>
    </row>
    <row r="9258" spans="4:10" x14ac:dyDescent="0.25">
      <c r="D9258"/>
      <c r="E9258"/>
      <c r="F9258" s="3"/>
      <c r="G9258" s="3"/>
      <c r="H9258" s="3"/>
      <c r="I9258" s="3"/>
      <c r="J9258" s="3"/>
    </row>
    <row r="9259" spans="4:10" x14ac:dyDescent="0.25">
      <c r="D9259"/>
      <c r="E9259"/>
      <c r="F9259" s="3"/>
      <c r="G9259" s="3"/>
      <c r="H9259" s="3"/>
      <c r="I9259" s="3"/>
      <c r="J9259" s="3"/>
    </row>
    <row r="9260" spans="4:10" x14ac:dyDescent="0.25">
      <c r="D9260"/>
      <c r="E9260"/>
      <c r="F9260" s="3"/>
      <c r="G9260" s="3"/>
      <c r="H9260" s="3"/>
      <c r="I9260" s="3"/>
      <c r="J9260" s="3"/>
    </row>
    <row r="9261" spans="4:10" x14ac:dyDescent="0.25">
      <c r="D9261"/>
      <c r="E9261"/>
      <c r="F9261" s="3"/>
      <c r="G9261" s="3"/>
      <c r="H9261" s="3"/>
      <c r="I9261" s="3"/>
      <c r="J9261" s="3"/>
    </row>
    <row r="9262" spans="4:10" x14ac:dyDescent="0.25">
      <c r="D9262"/>
      <c r="E9262"/>
      <c r="F9262" s="3"/>
      <c r="G9262" s="3"/>
      <c r="H9262" s="3"/>
      <c r="I9262" s="3"/>
      <c r="J9262" s="3"/>
    </row>
    <row r="9263" spans="4:10" x14ac:dyDescent="0.25">
      <c r="D9263"/>
      <c r="E9263"/>
      <c r="F9263" s="3"/>
      <c r="G9263" s="3"/>
      <c r="H9263" s="3"/>
      <c r="I9263" s="3"/>
      <c r="J9263" s="3"/>
    </row>
    <row r="9264" spans="4:10" x14ac:dyDescent="0.25">
      <c r="D9264"/>
      <c r="E9264"/>
      <c r="F9264" s="3"/>
      <c r="G9264" s="3"/>
      <c r="H9264" s="3"/>
      <c r="I9264" s="3"/>
      <c r="J9264" s="3"/>
    </row>
    <row r="9265" spans="4:10" x14ac:dyDescent="0.25">
      <c r="D9265"/>
      <c r="E9265"/>
      <c r="F9265" s="3"/>
      <c r="G9265" s="3"/>
      <c r="H9265" s="3"/>
      <c r="I9265" s="3"/>
      <c r="J9265" s="3"/>
    </row>
    <row r="9266" spans="4:10" x14ac:dyDescent="0.25">
      <c r="D9266"/>
      <c r="E9266"/>
      <c r="F9266" s="3"/>
      <c r="G9266" s="3"/>
      <c r="H9266" s="3"/>
      <c r="I9266" s="3"/>
      <c r="J9266" s="3"/>
    </row>
    <row r="9267" spans="4:10" x14ac:dyDescent="0.25">
      <c r="D9267"/>
      <c r="E9267"/>
      <c r="F9267" s="3"/>
      <c r="G9267" s="3"/>
      <c r="H9267" s="3"/>
      <c r="I9267" s="3"/>
      <c r="J9267" s="3"/>
    </row>
    <row r="9268" spans="4:10" x14ac:dyDescent="0.25">
      <c r="D9268"/>
      <c r="E9268"/>
      <c r="F9268" s="3"/>
      <c r="G9268" s="3"/>
      <c r="H9268" s="3"/>
      <c r="I9268" s="3"/>
      <c r="J9268" s="3"/>
    </row>
    <row r="9269" spans="4:10" x14ac:dyDescent="0.25">
      <c r="D9269"/>
      <c r="E9269"/>
      <c r="F9269" s="3"/>
      <c r="G9269" s="3"/>
      <c r="H9269" s="3"/>
      <c r="I9269" s="3"/>
      <c r="J9269" s="3"/>
    </row>
    <row r="9270" spans="4:10" x14ac:dyDescent="0.25">
      <c r="D9270"/>
      <c r="E9270"/>
      <c r="F9270" s="3"/>
      <c r="G9270" s="3"/>
      <c r="H9270" s="3"/>
      <c r="I9270" s="3"/>
      <c r="J9270" s="3"/>
    </row>
    <row r="9271" spans="4:10" x14ac:dyDescent="0.25">
      <c r="D9271"/>
      <c r="E9271"/>
      <c r="F9271" s="3"/>
      <c r="G9271" s="3"/>
      <c r="H9271" s="3"/>
      <c r="I9271" s="3"/>
      <c r="J9271" s="3"/>
    </row>
    <row r="9272" spans="4:10" x14ac:dyDescent="0.25">
      <c r="D9272"/>
      <c r="E9272"/>
      <c r="F9272" s="3"/>
      <c r="G9272" s="3"/>
      <c r="H9272" s="3"/>
      <c r="I9272" s="3"/>
      <c r="J9272" s="3"/>
    </row>
    <row r="9273" spans="4:10" x14ac:dyDescent="0.25">
      <c r="D9273"/>
      <c r="E9273"/>
      <c r="F9273" s="3"/>
      <c r="G9273" s="3"/>
      <c r="H9273" s="3"/>
      <c r="I9273" s="3"/>
      <c r="J9273" s="3"/>
    </row>
    <row r="9274" spans="4:10" x14ac:dyDescent="0.25">
      <c r="D9274"/>
      <c r="E9274"/>
      <c r="F9274" s="3"/>
      <c r="G9274" s="3"/>
      <c r="H9274" s="3"/>
      <c r="I9274" s="3"/>
      <c r="J9274" s="3"/>
    </row>
    <row r="9275" spans="4:10" x14ac:dyDescent="0.25">
      <c r="D9275"/>
      <c r="E9275"/>
      <c r="F9275" s="3"/>
      <c r="G9275" s="3"/>
      <c r="H9275" s="3"/>
      <c r="I9275" s="3"/>
      <c r="J9275" s="3"/>
    </row>
    <row r="9276" spans="4:10" x14ac:dyDescent="0.25">
      <c r="D9276"/>
      <c r="E9276"/>
      <c r="F9276" s="3"/>
      <c r="G9276" s="3"/>
      <c r="H9276" s="3"/>
      <c r="I9276" s="3"/>
      <c r="J9276" s="3"/>
    </row>
    <row r="9277" spans="4:10" x14ac:dyDescent="0.25">
      <c r="D9277"/>
      <c r="E9277"/>
      <c r="F9277" s="3"/>
      <c r="G9277" s="3"/>
      <c r="H9277" s="3"/>
      <c r="I9277" s="3"/>
      <c r="J9277" s="3"/>
    </row>
    <row r="9278" spans="4:10" x14ac:dyDescent="0.25">
      <c r="D9278"/>
      <c r="E9278"/>
      <c r="F9278" s="3"/>
      <c r="G9278" s="3"/>
      <c r="H9278" s="3"/>
      <c r="I9278" s="3"/>
      <c r="J9278" s="3"/>
    </row>
    <row r="9279" spans="4:10" x14ac:dyDescent="0.25">
      <c r="D9279"/>
      <c r="E9279"/>
      <c r="F9279" s="3"/>
      <c r="G9279" s="3"/>
      <c r="H9279" s="3"/>
      <c r="I9279" s="3"/>
      <c r="J9279" s="3"/>
    </row>
    <row r="9280" spans="4:10" x14ac:dyDescent="0.25">
      <c r="D9280"/>
      <c r="E9280"/>
      <c r="F9280" s="3"/>
      <c r="G9280" s="3"/>
      <c r="H9280" s="3"/>
      <c r="I9280" s="3"/>
      <c r="J9280" s="3"/>
    </row>
    <row r="9281" spans="4:10" x14ac:dyDescent="0.25">
      <c r="D9281"/>
      <c r="E9281"/>
      <c r="F9281" s="3"/>
      <c r="G9281" s="3"/>
      <c r="H9281" s="3"/>
      <c r="I9281" s="3"/>
      <c r="J9281" s="3"/>
    </row>
    <row r="9282" spans="4:10" x14ac:dyDescent="0.25">
      <c r="D9282"/>
      <c r="E9282"/>
      <c r="F9282" s="3"/>
      <c r="G9282" s="3"/>
      <c r="H9282" s="3"/>
      <c r="I9282" s="3"/>
      <c r="J9282" s="3"/>
    </row>
    <row r="9283" spans="4:10" x14ac:dyDescent="0.25">
      <c r="D9283"/>
      <c r="E9283"/>
      <c r="F9283" s="3"/>
      <c r="G9283" s="3"/>
      <c r="H9283" s="3"/>
      <c r="I9283" s="3"/>
      <c r="J9283" s="3"/>
    </row>
    <row r="9284" spans="4:10" x14ac:dyDescent="0.25">
      <c r="D9284"/>
      <c r="E9284"/>
      <c r="F9284" s="3"/>
      <c r="G9284" s="3"/>
      <c r="H9284" s="3"/>
      <c r="I9284" s="3"/>
      <c r="J9284" s="3"/>
    </row>
    <row r="9285" spans="4:10" x14ac:dyDescent="0.25">
      <c r="D9285"/>
      <c r="E9285"/>
      <c r="F9285" s="3"/>
      <c r="G9285" s="3"/>
      <c r="H9285" s="3"/>
      <c r="I9285" s="3"/>
      <c r="J9285" s="3"/>
    </row>
    <row r="9286" spans="4:10" x14ac:dyDescent="0.25">
      <c r="D9286"/>
      <c r="E9286"/>
      <c r="F9286" s="3"/>
      <c r="G9286" s="3"/>
      <c r="H9286" s="3"/>
      <c r="I9286" s="3"/>
      <c r="J9286" s="3"/>
    </row>
    <row r="9287" spans="4:10" x14ac:dyDescent="0.25">
      <c r="D9287"/>
      <c r="E9287"/>
      <c r="F9287" s="3"/>
      <c r="G9287" s="3"/>
      <c r="H9287" s="3"/>
      <c r="I9287" s="3"/>
      <c r="J9287" s="3"/>
    </row>
    <row r="9288" spans="4:10" x14ac:dyDescent="0.25">
      <c r="D9288"/>
      <c r="E9288"/>
      <c r="F9288" s="3"/>
      <c r="G9288" s="3"/>
      <c r="H9288" s="3"/>
      <c r="I9288" s="3"/>
      <c r="J9288" s="3"/>
    </row>
    <row r="9289" spans="4:10" x14ac:dyDescent="0.25">
      <c r="D9289"/>
      <c r="E9289"/>
      <c r="F9289" s="3"/>
      <c r="G9289" s="3"/>
      <c r="H9289" s="3"/>
      <c r="I9289" s="3"/>
      <c r="J9289" s="3"/>
    </row>
    <row r="9290" spans="4:10" x14ac:dyDescent="0.25">
      <c r="D9290"/>
      <c r="E9290"/>
      <c r="F9290" s="3"/>
      <c r="G9290" s="3"/>
      <c r="H9290" s="3"/>
      <c r="I9290" s="3"/>
      <c r="J9290" s="3"/>
    </row>
    <row r="9291" spans="4:10" x14ac:dyDescent="0.25">
      <c r="D9291"/>
      <c r="E9291"/>
      <c r="F9291" s="3"/>
      <c r="G9291" s="3"/>
      <c r="H9291" s="3"/>
      <c r="I9291" s="3"/>
      <c r="J9291" s="3"/>
    </row>
    <row r="9292" spans="4:10" x14ac:dyDescent="0.25">
      <c r="D9292"/>
      <c r="E9292"/>
      <c r="F9292" s="3"/>
      <c r="G9292" s="3"/>
      <c r="H9292" s="3"/>
      <c r="I9292" s="3"/>
      <c r="J9292" s="3"/>
    </row>
    <row r="9293" spans="4:10" x14ac:dyDescent="0.25">
      <c r="D9293"/>
      <c r="E9293"/>
      <c r="F9293" s="3"/>
      <c r="G9293" s="3"/>
      <c r="H9293" s="3"/>
      <c r="I9293" s="3"/>
      <c r="J9293" s="3"/>
    </row>
    <row r="9294" spans="4:10" x14ac:dyDescent="0.25">
      <c r="D9294"/>
      <c r="E9294"/>
      <c r="F9294" s="3"/>
      <c r="G9294" s="3"/>
      <c r="H9294" s="3"/>
      <c r="I9294" s="3"/>
      <c r="J9294" s="3"/>
    </row>
    <row r="9295" spans="4:10" x14ac:dyDescent="0.25">
      <c r="D9295"/>
      <c r="E9295"/>
      <c r="F9295" s="3"/>
      <c r="G9295" s="3"/>
      <c r="H9295" s="3"/>
      <c r="I9295" s="3"/>
      <c r="J9295" s="3"/>
    </row>
    <row r="9296" spans="4:10" x14ac:dyDescent="0.25">
      <c r="D9296"/>
      <c r="E9296"/>
      <c r="F9296" s="3"/>
      <c r="G9296" s="3"/>
      <c r="H9296" s="3"/>
      <c r="I9296" s="3"/>
      <c r="J9296" s="3"/>
    </row>
    <row r="9297" spans="4:10" x14ac:dyDescent="0.25">
      <c r="D9297"/>
      <c r="E9297"/>
      <c r="F9297" s="3"/>
      <c r="G9297" s="3"/>
      <c r="H9297" s="3"/>
      <c r="I9297" s="3"/>
      <c r="J9297" s="3"/>
    </row>
    <row r="9298" spans="4:10" x14ac:dyDescent="0.25">
      <c r="D9298"/>
      <c r="E9298"/>
      <c r="F9298" s="3"/>
      <c r="G9298" s="3"/>
      <c r="H9298" s="3"/>
      <c r="I9298" s="3"/>
      <c r="J9298" s="3"/>
    </row>
    <row r="9299" spans="4:10" x14ac:dyDescent="0.25">
      <c r="D9299"/>
      <c r="E9299"/>
      <c r="F9299" s="3"/>
      <c r="G9299" s="3"/>
      <c r="H9299" s="3"/>
      <c r="I9299" s="3"/>
      <c r="J9299" s="3"/>
    </row>
    <row r="9300" spans="4:10" x14ac:dyDescent="0.25">
      <c r="D9300"/>
      <c r="E9300"/>
      <c r="F9300" s="3"/>
      <c r="G9300" s="3"/>
      <c r="H9300" s="3"/>
      <c r="I9300" s="3"/>
      <c r="J9300" s="3"/>
    </row>
    <row r="9301" spans="4:10" x14ac:dyDescent="0.25">
      <c r="D9301"/>
      <c r="E9301"/>
      <c r="F9301" s="3"/>
      <c r="G9301" s="3"/>
      <c r="H9301" s="3"/>
      <c r="I9301" s="3"/>
      <c r="J9301" s="3"/>
    </row>
    <row r="9302" spans="4:10" x14ac:dyDescent="0.25">
      <c r="D9302"/>
      <c r="E9302"/>
      <c r="F9302" s="3"/>
      <c r="G9302" s="3"/>
      <c r="H9302" s="3"/>
      <c r="I9302" s="3"/>
      <c r="J9302" s="3"/>
    </row>
    <row r="9303" spans="4:10" x14ac:dyDescent="0.25">
      <c r="D9303"/>
      <c r="E9303"/>
      <c r="F9303" s="3"/>
      <c r="G9303" s="3"/>
      <c r="H9303" s="3"/>
      <c r="I9303" s="3"/>
      <c r="J9303" s="3"/>
    </row>
    <row r="9304" spans="4:10" x14ac:dyDescent="0.25">
      <c r="D9304"/>
      <c r="E9304"/>
      <c r="F9304" s="3"/>
      <c r="G9304" s="3"/>
      <c r="H9304" s="3"/>
      <c r="I9304" s="3"/>
      <c r="J9304" s="3"/>
    </row>
    <row r="9305" spans="4:10" x14ac:dyDescent="0.25">
      <c r="D9305"/>
      <c r="E9305"/>
      <c r="F9305" s="3"/>
      <c r="G9305" s="3"/>
      <c r="H9305" s="3"/>
      <c r="I9305" s="3"/>
      <c r="J9305" s="3"/>
    </row>
    <row r="9306" spans="4:10" x14ac:dyDescent="0.25">
      <c r="D9306"/>
      <c r="E9306"/>
      <c r="F9306" s="3"/>
      <c r="G9306" s="3"/>
      <c r="H9306" s="3"/>
      <c r="I9306" s="3"/>
      <c r="J9306" s="3"/>
    </row>
    <row r="9307" spans="4:10" x14ac:dyDescent="0.25">
      <c r="D9307"/>
      <c r="E9307"/>
      <c r="F9307" s="3"/>
      <c r="G9307" s="3"/>
      <c r="H9307" s="3"/>
      <c r="I9307" s="3"/>
      <c r="J9307" s="3"/>
    </row>
    <row r="9308" spans="4:10" x14ac:dyDescent="0.25">
      <c r="D9308"/>
      <c r="E9308"/>
      <c r="F9308" s="3"/>
      <c r="G9308" s="3"/>
      <c r="H9308" s="3"/>
      <c r="I9308" s="3"/>
      <c r="J9308" s="3"/>
    </row>
    <row r="9309" spans="4:10" x14ac:dyDescent="0.25">
      <c r="D9309"/>
      <c r="E9309"/>
      <c r="F9309" s="3"/>
      <c r="G9309" s="3"/>
      <c r="H9309" s="3"/>
      <c r="I9309" s="3"/>
      <c r="J9309" s="3"/>
    </row>
    <row r="9310" spans="4:10" x14ac:dyDescent="0.25">
      <c r="D9310"/>
      <c r="E9310"/>
      <c r="F9310" s="3"/>
      <c r="G9310" s="3"/>
      <c r="H9310" s="3"/>
      <c r="I9310" s="3"/>
      <c r="J9310" s="3"/>
    </row>
    <row r="9311" spans="4:10" x14ac:dyDescent="0.25">
      <c r="D9311"/>
      <c r="E9311"/>
      <c r="F9311" s="3"/>
      <c r="G9311" s="3"/>
      <c r="H9311" s="3"/>
      <c r="I9311" s="3"/>
      <c r="J9311" s="3"/>
    </row>
    <row r="9312" spans="4:10" x14ac:dyDescent="0.25">
      <c r="D9312"/>
      <c r="E9312"/>
      <c r="F9312" s="3"/>
      <c r="G9312" s="3"/>
      <c r="H9312" s="3"/>
      <c r="I9312" s="3"/>
      <c r="J9312" s="3"/>
    </row>
    <row r="9313" spans="4:10" x14ac:dyDescent="0.25">
      <c r="D9313"/>
      <c r="E9313"/>
      <c r="F9313" s="3"/>
      <c r="G9313" s="3"/>
      <c r="H9313" s="3"/>
      <c r="I9313" s="3"/>
      <c r="J9313" s="3"/>
    </row>
    <row r="9314" spans="4:10" x14ac:dyDescent="0.25">
      <c r="D9314"/>
      <c r="E9314"/>
      <c r="F9314" s="3"/>
      <c r="G9314" s="3"/>
      <c r="H9314" s="3"/>
      <c r="I9314" s="3"/>
      <c r="J9314" s="3"/>
    </row>
    <row r="9315" spans="4:10" x14ac:dyDescent="0.25">
      <c r="D9315"/>
      <c r="E9315"/>
      <c r="F9315" s="3"/>
      <c r="G9315" s="3"/>
      <c r="H9315" s="3"/>
      <c r="I9315" s="3"/>
      <c r="J9315" s="3"/>
    </row>
    <row r="9316" spans="4:10" x14ac:dyDescent="0.25">
      <c r="D9316"/>
      <c r="E9316"/>
      <c r="F9316" s="3"/>
      <c r="G9316" s="3"/>
      <c r="H9316" s="3"/>
      <c r="I9316" s="3"/>
      <c r="J9316" s="3"/>
    </row>
    <row r="9317" spans="4:10" x14ac:dyDescent="0.25">
      <c r="D9317"/>
      <c r="E9317"/>
      <c r="F9317" s="3"/>
      <c r="G9317" s="3"/>
      <c r="H9317" s="3"/>
      <c r="I9317" s="3"/>
      <c r="J9317" s="3"/>
    </row>
    <row r="9318" spans="4:10" x14ac:dyDescent="0.25">
      <c r="D9318"/>
      <c r="E9318"/>
      <c r="F9318" s="3"/>
      <c r="G9318" s="3"/>
      <c r="H9318" s="3"/>
      <c r="I9318" s="3"/>
      <c r="J9318" s="3"/>
    </row>
    <row r="9319" spans="4:10" x14ac:dyDescent="0.25">
      <c r="D9319"/>
      <c r="E9319"/>
      <c r="F9319" s="3"/>
      <c r="G9319" s="3"/>
      <c r="H9319" s="3"/>
      <c r="I9319" s="3"/>
      <c r="J9319" s="3"/>
    </row>
    <row r="9320" spans="4:10" x14ac:dyDescent="0.25">
      <c r="D9320"/>
      <c r="E9320"/>
      <c r="F9320" s="3"/>
      <c r="G9320" s="3"/>
      <c r="H9320" s="3"/>
      <c r="I9320" s="3"/>
      <c r="J9320" s="3"/>
    </row>
    <row r="9321" spans="4:10" x14ac:dyDescent="0.25">
      <c r="D9321"/>
      <c r="E9321"/>
      <c r="F9321" s="3"/>
      <c r="G9321" s="3"/>
      <c r="H9321" s="3"/>
      <c r="I9321" s="3"/>
      <c r="J9321" s="3"/>
    </row>
    <row r="9322" spans="4:10" x14ac:dyDescent="0.25">
      <c r="D9322"/>
      <c r="E9322"/>
      <c r="F9322" s="3"/>
      <c r="G9322" s="3"/>
      <c r="H9322" s="3"/>
      <c r="I9322" s="3"/>
      <c r="J9322" s="3"/>
    </row>
    <row r="9323" spans="4:10" x14ac:dyDescent="0.25">
      <c r="D9323"/>
      <c r="E9323"/>
      <c r="F9323" s="3"/>
      <c r="G9323" s="3"/>
      <c r="H9323" s="3"/>
      <c r="I9323" s="3"/>
      <c r="J9323" s="3"/>
    </row>
    <row r="9324" spans="4:10" x14ac:dyDescent="0.25">
      <c r="D9324"/>
      <c r="E9324"/>
      <c r="F9324" s="3"/>
      <c r="G9324" s="3"/>
      <c r="H9324" s="3"/>
      <c r="I9324" s="3"/>
      <c r="J9324" s="3"/>
    </row>
    <row r="9325" spans="4:10" x14ac:dyDescent="0.25">
      <c r="D9325"/>
      <c r="E9325"/>
      <c r="F9325" s="3"/>
      <c r="G9325" s="3"/>
      <c r="H9325" s="3"/>
      <c r="I9325" s="3"/>
      <c r="J9325" s="3"/>
    </row>
    <row r="9326" spans="4:10" x14ac:dyDescent="0.25">
      <c r="D9326"/>
      <c r="E9326"/>
      <c r="F9326" s="3"/>
      <c r="G9326" s="3"/>
      <c r="H9326" s="3"/>
      <c r="I9326" s="3"/>
      <c r="J9326" s="3"/>
    </row>
    <row r="9327" spans="4:10" x14ac:dyDescent="0.25">
      <c r="D9327"/>
      <c r="E9327"/>
      <c r="F9327" s="3"/>
      <c r="G9327" s="3"/>
      <c r="H9327" s="3"/>
      <c r="I9327" s="3"/>
      <c r="J9327" s="3"/>
    </row>
    <row r="9328" spans="4:10" x14ac:dyDescent="0.25">
      <c r="D9328"/>
      <c r="E9328"/>
      <c r="F9328" s="3"/>
      <c r="G9328" s="3"/>
      <c r="H9328" s="3"/>
      <c r="I9328" s="3"/>
      <c r="J9328" s="3"/>
    </row>
    <row r="9329" spans="4:10" x14ac:dyDescent="0.25">
      <c r="D9329"/>
      <c r="E9329"/>
      <c r="F9329" s="3"/>
      <c r="G9329" s="3"/>
      <c r="H9329" s="3"/>
      <c r="I9329" s="3"/>
      <c r="J9329" s="3"/>
    </row>
    <row r="9330" spans="4:10" x14ac:dyDescent="0.25">
      <c r="D9330"/>
      <c r="E9330"/>
      <c r="F9330" s="3"/>
      <c r="G9330" s="3"/>
      <c r="H9330" s="3"/>
      <c r="I9330" s="3"/>
      <c r="J9330" s="3"/>
    </row>
    <row r="9331" spans="4:10" x14ac:dyDescent="0.25">
      <c r="D9331"/>
      <c r="E9331"/>
      <c r="F9331" s="3"/>
      <c r="G9331" s="3"/>
      <c r="H9331" s="3"/>
      <c r="I9331" s="3"/>
      <c r="J9331" s="3"/>
    </row>
    <row r="9332" spans="4:10" x14ac:dyDescent="0.25">
      <c r="D9332"/>
      <c r="E9332"/>
      <c r="F9332" s="3"/>
      <c r="G9332" s="3"/>
      <c r="H9332" s="3"/>
      <c r="I9332" s="3"/>
      <c r="J9332" s="3"/>
    </row>
    <row r="9333" spans="4:10" x14ac:dyDescent="0.25">
      <c r="D9333"/>
      <c r="E9333"/>
      <c r="F9333" s="3"/>
      <c r="G9333" s="3"/>
      <c r="H9333" s="3"/>
      <c r="I9333" s="3"/>
      <c r="J9333" s="3"/>
    </row>
    <row r="9334" spans="4:10" x14ac:dyDescent="0.25">
      <c r="D9334"/>
      <c r="E9334"/>
      <c r="F9334" s="3"/>
      <c r="G9334" s="3"/>
      <c r="H9334" s="3"/>
      <c r="I9334" s="3"/>
      <c r="J9334" s="3"/>
    </row>
    <row r="9335" spans="4:10" x14ac:dyDescent="0.25">
      <c r="D9335"/>
      <c r="E9335"/>
      <c r="F9335" s="3"/>
      <c r="G9335" s="3"/>
      <c r="H9335" s="3"/>
      <c r="I9335" s="3"/>
      <c r="J9335" s="3"/>
    </row>
    <row r="9336" spans="4:10" x14ac:dyDescent="0.25">
      <c r="D9336"/>
      <c r="E9336"/>
      <c r="F9336" s="3"/>
      <c r="G9336" s="3"/>
      <c r="H9336" s="3"/>
      <c r="I9336" s="3"/>
      <c r="J9336" s="3"/>
    </row>
    <row r="9337" spans="4:10" x14ac:dyDescent="0.25">
      <c r="D9337"/>
      <c r="E9337"/>
      <c r="F9337" s="3"/>
      <c r="G9337" s="3"/>
      <c r="H9337" s="3"/>
      <c r="I9337" s="3"/>
      <c r="J9337" s="3"/>
    </row>
    <row r="9338" spans="4:10" x14ac:dyDescent="0.25">
      <c r="D9338"/>
      <c r="E9338"/>
      <c r="F9338" s="3"/>
      <c r="G9338" s="3"/>
      <c r="H9338" s="3"/>
      <c r="I9338" s="3"/>
      <c r="J9338" s="3"/>
    </row>
    <row r="9339" spans="4:10" x14ac:dyDescent="0.25">
      <c r="D9339"/>
      <c r="E9339"/>
      <c r="F9339" s="3"/>
      <c r="G9339" s="3"/>
      <c r="H9339" s="3"/>
      <c r="I9339" s="3"/>
      <c r="J9339" s="3"/>
    </row>
    <row r="9340" spans="4:10" x14ac:dyDescent="0.25">
      <c r="D9340"/>
      <c r="E9340"/>
      <c r="F9340" s="3"/>
      <c r="G9340" s="3"/>
      <c r="H9340" s="3"/>
      <c r="I9340" s="3"/>
      <c r="J9340" s="3"/>
    </row>
    <row r="9341" spans="4:10" x14ac:dyDescent="0.25">
      <c r="D9341"/>
      <c r="E9341"/>
      <c r="F9341" s="3"/>
      <c r="G9341" s="3"/>
      <c r="H9341" s="3"/>
      <c r="I9341" s="3"/>
      <c r="J9341" s="3"/>
    </row>
    <row r="9342" spans="4:10" x14ac:dyDescent="0.25">
      <c r="D9342"/>
      <c r="E9342"/>
      <c r="F9342" s="3"/>
      <c r="G9342" s="3"/>
      <c r="H9342" s="3"/>
      <c r="I9342" s="3"/>
      <c r="J9342" s="3"/>
    </row>
    <row r="9343" spans="4:10" x14ac:dyDescent="0.25">
      <c r="D9343"/>
      <c r="E9343"/>
      <c r="F9343" s="3"/>
      <c r="G9343" s="3"/>
      <c r="H9343" s="3"/>
      <c r="I9343" s="3"/>
      <c r="J9343" s="3"/>
    </row>
    <row r="9344" spans="4:10" x14ac:dyDescent="0.25">
      <c r="D9344"/>
      <c r="E9344"/>
      <c r="F9344" s="3"/>
      <c r="G9344" s="3"/>
      <c r="H9344" s="3"/>
      <c r="I9344" s="3"/>
      <c r="J9344" s="3"/>
    </row>
    <row r="9345" spans="4:10" x14ac:dyDescent="0.25">
      <c r="D9345"/>
      <c r="E9345"/>
      <c r="F9345" s="3"/>
      <c r="G9345" s="3"/>
      <c r="H9345" s="3"/>
      <c r="I9345" s="3"/>
      <c r="J9345" s="3"/>
    </row>
    <row r="9346" spans="4:10" x14ac:dyDescent="0.25">
      <c r="D9346"/>
      <c r="E9346"/>
      <c r="F9346" s="3"/>
      <c r="G9346" s="3"/>
      <c r="H9346" s="3"/>
      <c r="I9346" s="3"/>
      <c r="J9346" s="3"/>
    </row>
    <row r="9347" spans="4:10" x14ac:dyDescent="0.25">
      <c r="D9347"/>
      <c r="E9347"/>
      <c r="F9347" s="3"/>
      <c r="G9347" s="3"/>
      <c r="H9347" s="3"/>
      <c r="I9347" s="3"/>
      <c r="J9347" s="3"/>
    </row>
    <row r="9348" spans="4:10" x14ac:dyDescent="0.25">
      <c r="D9348"/>
      <c r="E9348"/>
      <c r="F9348" s="3"/>
      <c r="G9348" s="3"/>
      <c r="H9348" s="3"/>
      <c r="I9348" s="3"/>
      <c r="J9348" s="3"/>
    </row>
    <row r="9349" spans="4:10" x14ac:dyDescent="0.25">
      <c r="D9349"/>
      <c r="E9349"/>
      <c r="F9349" s="3"/>
      <c r="G9349" s="3"/>
      <c r="H9349" s="3"/>
      <c r="I9349" s="3"/>
      <c r="J9349" s="3"/>
    </row>
    <row r="9350" spans="4:10" x14ac:dyDescent="0.25">
      <c r="D9350"/>
      <c r="E9350"/>
      <c r="F9350" s="3"/>
      <c r="G9350" s="3"/>
      <c r="H9350" s="3"/>
      <c r="I9350" s="3"/>
      <c r="J9350" s="3"/>
    </row>
    <row r="9351" spans="4:10" x14ac:dyDescent="0.25">
      <c r="D9351"/>
      <c r="E9351"/>
      <c r="F9351" s="3"/>
      <c r="G9351" s="3"/>
      <c r="H9351" s="3"/>
      <c r="I9351" s="3"/>
      <c r="J9351" s="3"/>
    </row>
    <row r="9352" spans="4:10" x14ac:dyDescent="0.25">
      <c r="D9352"/>
      <c r="E9352"/>
      <c r="F9352" s="3"/>
      <c r="G9352" s="3"/>
      <c r="H9352" s="3"/>
      <c r="I9352" s="3"/>
      <c r="J9352" s="3"/>
    </row>
    <row r="9353" spans="4:10" x14ac:dyDescent="0.25">
      <c r="D9353"/>
      <c r="E9353"/>
      <c r="F9353" s="3"/>
      <c r="G9353" s="3"/>
      <c r="H9353" s="3"/>
      <c r="I9353" s="3"/>
      <c r="J9353" s="3"/>
    </row>
    <row r="9354" spans="4:10" x14ac:dyDescent="0.25">
      <c r="D9354"/>
      <c r="E9354"/>
      <c r="F9354" s="3"/>
      <c r="G9354" s="3"/>
      <c r="H9354" s="3"/>
      <c r="I9354" s="3"/>
      <c r="J9354" s="3"/>
    </row>
    <row r="9355" spans="4:10" x14ac:dyDescent="0.25">
      <c r="D9355"/>
      <c r="E9355"/>
      <c r="F9355" s="3"/>
      <c r="G9355" s="3"/>
      <c r="H9355" s="3"/>
      <c r="I9355" s="3"/>
      <c r="J9355" s="3"/>
    </row>
    <row r="9356" spans="4:10" x14ac:dyDescent="0.25">
      <c r="D9356"/>
      <c r="E9356"/>
      <c r="F9356" s="3"/>
      <c r="G9356" s="3"/>
      <c r="H9356" s="3"/>
      <c r="I9356" s="3"/>
      <c r="J9356" s="3"/>
    </row>
    <row r="9357" spans="4:10" x14ac:dyDescent="0.25">
      <c r="D9357"/>
      <c r="E9357"/>
      <c r="F9357" s="3"/>
      <c r="G9357" s="3"/>
      <c r="H9357" s="3"/>
      <c r="I9357" s="3"/>
      <c r="J9357" s="3"/>
    </row>
    <row r="9358" spans="4:10" x14ac:dyDescent="0.25">
      <c r="D9358"/>
      <c r="E9358"/>
      <c r="F9358" s="3"/>
      <c r="G9358" s="3"/>
      <c r="H9358" s="3"/>
      <c r="I9358" s="3"/>
      <c r="J9358" s="3"/>
    </row>
    <row r="9359" spans="4:10" x14ac:dyDescent="0.25">
      <c r="D9359"/>
      <c r="E9359"/>
      <c r="F9359" s="3"/>
      <c r="G9359" s="3"/>
      <c r="H9359" s="3"/>
      <c r="I9359" s="3"/>
      <c r="J9359" s="3"/>
    </row>
    <row r="9360" spans="4:10" x14ac:dyDescent="0.25">
      <c r="D9360"/>
      <c r="E9360"/>
      <c r="F9360" s="3"/>
      <c r="G9360" s="3"/>
      <c r="H9360" s="3"/>
      <c r="I9360" s="3"/>
      <c r="J9360" s="3"/>
    </row>
    <row r="9361" spans="4:10" x14ac:dyDescent="0.25">
      <c r="D9361"/>
      <c r="E9361"/>
      <c r="F9361" s="3"/>
      <c r="G9361" s="3"/>
      <c r="H9361" s="3"/>
      <c r="I9361" s="3"/>
      <c r="J9361" s="3"/>
    </row>
    <row r="9362" spans="4:10" x14ac:dyDescent="0.25">
      <c r="D9362"/>
      <c r="E9362"/>
      <c r="F9362" s="3"/>
      <c r="G9362" s="3"/>
      <c r="H9362" s="3"/>
      <c r="I9362" s="3"/>
      <c r="J9362" s="3"/>
    </row>
    <row r="9363" spans="4:10" x14ac:dyDescent="0.25">
      <c r="D9363"/>
      <c r="E9363"/>
      <c r="F9363" s="3"/>
      <c r="G9363" s="3"/>
      <c r="H9363" s="3"/>
      <c r="I9363" s="3"/>
      <c r="J9363" s="3"/>
    </row>
    <row r="9364" spans="4:10" x14ac:dyDescent="0.25">
      <c r="D9364"/>
      <c r="E9364"/>
      <c r="F9364" s="3"/>
      <c r="G9364" s="3"/>
      <c r="H9364" s="3"/>
      <c r="I9364" s="3"/>
      <c r="J9364" s="3"/>
    </row>
    <row r="9365" spans="4:10" x14ac:dyDescent="0.25">
      <c r="D9365"/>
      <c r="E9365"/>
      <c r="F9365" s="3"/>
      <c r="G9365" s="3"/>
      <c r="H9365" s="3"/>
      <c r="I9365" s="3"/>
      <c r="J9365" s="3"/>
    </row>
    <row r="9366" spans="4:10" x14ac:dyDescent="0.25">
      <c r="D9366"/>
      <c r="E9366"/>
      <c r="F9366" s="3"/>
      <c r="G9366" s="3"/>
      <c r="H9366" s="3"/>
      <c r="I9366" s="3"/>
      <c r="J9366" s="3"/>
    </row>
    <row r="9367" spans="4:10" x14ac:dyDescent="0.25">
      <c r="D9367"/>
      <c r="E9367"/>
      <c r="F9367" s="3"/>
      <c r="G9367" s="3"/>
      <c r="H9367" s="3"/>
      <c r="I9367" s="3"/>
      <c r="J9367" s="3"/>
    </row>
    <row r="9368" spans="4:10" x14ac:dyDescent="0.25">
      <c r="D9368"/>
      <c r="E9368"/>
      <c r="F9368" s="3"/>
      <c r="G9368" s="3"/>
      <c r="H9368" s="3"/>
      <c r="I9368" s="3"/>
      <c r="J9368" s="3"/>
    </row>
    <row r="9369" spans="4:10" x14ac:dyDescent="0.25">
      <c r="D9369"/>
      <c r="E9369"/>
      <c r="F9369" s="3"/>
      <c r="G9369" s="3"/>
      <c r="H9369" s="3"/>
      <c r="I9369" s="3"/>
      <c r="J9369" s="3"/>
    </row>
    <row r="9370" spans="4:10" x14ac:dyDescent="0.25">
      <c r="D9370"/>
      <c r="E9370"/>
      <c r="F9370" s="3"/>
      <c r="G9370" s="3"/>
      <c r="H9370" s="3"/>
      <c r="I9370" s="3"/>
      <c r="J9370" s="3"/>
    </row>
    <row r="9371" spans="4:10" x14ac:dyDescent="0.25">
      <c r="D9371"/>
      <c r="E9371"/>
      <c r="F9371" s="3"/>
      <c r="G9371" s="3"/>
      <c r="H9371" s="3"/>
      <c r="I9371" s="3"/>
      <c r="J9371" s="3"/>
    </row>
    <row r="9372" spans="4:10" x14ac:dyDescent="0.25">
      <c r="D9372"/>
      <c r="E9372"/>
      <c r="F9372" s="3"/>
      <c r="G9372" s="3"/>
      <c r="H9372" s="3"/>
      <c r="I9372" s="3"/>
      <c r="J9372" s="3"/>
    </row>
    <row r="9373" spans="4:10" x14ac:dyDescent="0.25">
      <c r="D9373"/>
      <c r="E9373"/>
      <c r="F9373" s="3"/>
      <c r="G9373" s="3"/>
      <c r="H9373" s="3"/>
      <c r="I9373" s="3"/>
      <c r="J9373" s="3"/>
    </row>
    <row r="9374" spans="4:10" x14ac:dyDescent="0.25">
      <c r="D9374"/>
      <c r="E9374"/>
      <c r="F9374" s="3"/>
      <c r="G9374" s="3"/>
      <c r="H9374" s="3"/>
      <c r="I9374" s="3"/>
      <c r="J9374" s="3"/>
    </row>
    <row r="9375" spans="4:10" x14ac:dyDescent="0.25">
      <c r="D9375"/>
      <c r="E9375"/>
      <c r="F9375" s="3"/>
      <c r="G9375" s="3"/>
      <c r="H9375" s="3"/>
      <c r="I9375" s="3"/>
      <c r="J9375" s="3"/>
    </row>
    <row r="9376" spans="4:10" x14ac:dyDescent="0.25">
      <c r="D9376"/>
      <c r="E9376"/>
      <c r="F9376" s="3"/>
      <c r="G9376" s="3"/>
      <c r="H9376" s="3"/>
      <c r="I9376" s="3"/>
      <c r="J9376" s="3"/>
    </row>
    <row r="9377" spans="4:10" x14ac:dyDescent="0.25">
      <c r="D9377"/>
      <c r="E9377"/>
      <c r="F9377" s="3"/>
      <c r="G9377" s="3"/>
      <c r="H9377" s="3"/>
      <c r="I9377" s="3"/>
      <c r="J9377" s="3"/>
    </row>
    <row r="9378" spans="4:10" x14ac:dyDescent="0.25">
      <c r="D9378"/>
      <c r="E9378"/>
      <c r="F9378" s="3"/>
      <c r="G9378" s="3"/>
      <c r="H9378" s="3"/>
      <c r="I9378" s="3"/>
      <c r="J9378" s="3"/>
    </row>
    <row r="9379" spans="4:10" x14ac:dyDescent="0.25">
      <c r="D9379"/>
      <c r="E9379"/>
      <c r="F9379" s="3"/>
      <c r="G9379" s="3"/>
      <c r="H9379" s="3"/>
      <c r="I9379" s="3"/>
      <c r="J9379" s="3"/>
    </row>
    <row r="9380" spans="4:10" x14ac:dyDescent="0.25">
      <c r="D9380"/>
      <c r="E9380"/>
      <c r="F9380" s="3"/>
      <c r="G9380" s="3"/>
      <c r="H9380" s="3"/>
      <c r="I9380" s="3"/>
      <c r="J9380" s="3"/>
    </row>
    <row r="9381" spans="4:10" x14ac:dyDescent="0.25">
      <c r="D9381"/>
      <c r="E9381"/>
      <c r="F9381" s="3"/>
      <c r="G9381" s="3"/>
      <c r="H9381" s="3"/>
      <c r="I9381" s="3"/>
      <c r="J9381" s="3"/>
    </row>
    <row r="9382" spans="4:10" x14ac:dyDescent="0.25">
      <c r="D9382"/>
      <c r="E9382"/>
      <c r="F9382" s="3"/>
      <c r="G9382" s="3"/>
      <c r="H9382" s="3"/>
      <c r="I9382" s="3"/>
      <c r="J9382" s="3"/>
    </row>
    <row r="9383" spans="4:10" x14ac:dyDescent="0.25">
      <c r="D9383"/>
      <c r="E9383"/>
      <c r="F9383" s="3"/>
      <c r="G9383" s="3"/>
      <c r="H9383" s="3"/>
      <c r="I9383" s="3"/>
      <c r="J9383" s="3"/>
    </row>
    <row r="9384" spans="4:10" x14ac:dyDescent="0.25">
      <c r="D9384"/>
      <c r="E9384"/>
      <c r="F9384" s="3"/>
      <c r="G9384" s="3"/>
      <c r="H9384" s="3"/>
      <c r="I9384" s="3"/>
      <c r="J9384" s="3"/>
    </row>
    <row r="9385" spans="4:10" x14ac:dyDescent="0.25">
      <c r="D9385"/>
      <c r="E9385"/>
      <c r="F9385" s="3"/>
      <c r="G9385" s="3"/>
      <c r="H9385" s="3"/>
      <c r="I9385" s="3"/>
      <c r="J9385" s="3"/>
    </row>
    <row r="9386" spans="4:10" x14ac:dyDescent="0.25">
      <c r="D9386"/>
      <c r="E9386"/>
      <c r="F9386" s="3"/>
      <c r="G9386" s="3"/>
      <c r="H9386" s="3"/>
      <c r="I9386" s="3"/>
      <c r="J9386" s="3"/>
    </row>
    <row r="9387" spans="4:10" x14ac:dyDescent="0.25">
      <c r="D9387"/>
      <c r="E9387"/>
      <c r="F9387" s="3"/>
      <c r="G9387" s="3"/>
      <c r="H9387" s="3"/>
      <c r="I9387" s="3"/>
      <c r="J9387" s="3"/>
    </row>
    <row r="9388" spans="4:10" x14ac:dyDescent="0.25">
      <c r="D9388"/>
      <c r="E9388"/>
      <c r="F9388" s="3"/>
      <c r="G9388" s="3"/>
      <c r="H9388" s="3"/>
      <c r="I9388" s="3"/>
      <c r="J9388" s="3"/>
    </row>
    <row r="9389" spans="4:10" x14ac:dyDescent="0.25">
      <c r="D9389"/>
      <c r="E9389"/>
      <c r="F9389" s="3"/>
      <c r="G9389" s="3"/>
      <c r="H9389" s="3"/>
      <c r="I9389" s="3"/>
      <c r="J9389" s="3"/>
    </row>
    <row r="9390" spans="4:10" x14ac:dyDescent="0.25">
      <c r="D9390"/>
      <c r="E9390"/>
      <c r="F9390" s="3"/>
      <c r="G9390" s="3"/>
      <c r="H9390" s="3"/>
      <c r="I9390" s="3"/>
      <c r="J9390" s="3"/>
    </row>
    <row r="9391" spans="4:10" x14ac:dyDescent="0.25">
      <c r="D9391"/>
      <c r="E9391"/>
      <c r="F9391" s="3"/>
      <c r="G9391" s="3"/>
      <c r="H9391" s="3"/>
      <c r="I9391" s="3"/>
      <c r="J9391" s="3"/>
    </row>
    <row r="9392" spans="4:10" x14ac:dyDescent="0.25">
      <c r="D9392"/>
      <c r="E9392"/>
      <c r="F9392" s="3"/>
      <c r="G9392" s="3"/>
      <c r="H9392" s="3"/>
      <c r="I9392" s="3"/>
      <c r="J9392" s="3"/>
    </row>
    <row r="9393" spans="4:10" x14ac:dyDescent="0.25">
      <c r="D9393"/>
      <c r="E9393"/>
      <c r="F9393" s="3"/>
      <c r="G9393" s="3"/>
      <c r="H9393" s="3"/>
      <c r="I9393" s="3"/>
      <c r="J9393" s="3"/>
    </row>
    <row r="9394" spans="4:10" x14ac:dyDescent="0.25">
      <c r="D9394"/>
      <c r="E9394"/>
      <c r="F9394" s="3"/>
      <c r="G9394" s="3"/>
      <c r="H9394" s="3"/>
      <c r="I9394" s="3"/>
      <c r="J9394" s="3"/>
    </row>
    <row r="9395" spans="4:10" x14ac:dyDescent="0.25">
      <c r="D9395"/>
      <c r="E9395"/>
      <c r="F9395" s="3"/>
      <c r="G9395" s="3"/>
      <c r="H9395" s="3"/>
      <c r="I9395" s="3"/>
      <c r="J9395" s="3"/>
    </row>
    <row r="9396" spans="4:10" x14ac:dyDescent="0.25">
      <c r="D9396"/>
      <c r="E9396"/>
      <c r="F9396" s="3"/>
      <c r="G9396" s="3"/>
      <c r="H9396" s="3"/>
      <c r="I9396" s="3"/>
      <c r="J9396" s="3"/>
    </row>
    <row r="9397" spans="4:10" x14ac:dyDescent="0.25">
      <c r="D9397"/>
      <c r="E9397"/>
      <c r="F9397" s="3"/>
      <c r="G9397" s="3"/>
      <c r="H9397" s="3"/>
      <c r="I9397" s="3"/>
      <c r="J9397" s="3"/>
    </row>
    <row r="9398" spans="4:10" x14ac:dyDescent="0.25">
      <c r="D9398"/>
      <c r="E9398"/>
      <c r="F9398" s="3"/>
      <c r="G9398" s="3"/>
      <c r="H9398" s="3"/>
      <c r="I9398" s="3"/>
      <c r="J9398" s="3"/>
    </row>
    <row r="9399" spans="4:10" x14ac:dyDescent="0.25">
      <c r="D9399"/>
      <c r="E9399"/>
      <c r="F9399" s="3"/>
      <c r="G9399" s="3"/>
      <c r="H9399" s="3"/>
      <c r="I9399" s="3"/>
      <c r="J9399" s="3"/>
    </row>
    <row r="9400" spans="4:10" x14ac:dyDescent="0.25">
      <c r="D9400"/>
      <c r="E9400"/>
      <c r="F9400" s="3"/>
      <c r="G9400" s="3"/>
      <c r="H9400" s="3"/>
      <c r="I9400" s="3"/>
      <c r="J9400" s="3"/>
    </row>
    <row r="9401" spans="4:10" x14ac:dyDescent="0.25">
      <c r="D9401"/>
      <c r="E9401"/>
      <c r="F9401" s="3"/>
      <c r="G9401" s="3"/>
      <c r="H9401" s="3"/>
      <c r="I9401" s="3"/>
      <c r="J9401" s="3"/>
    </row>
    <row r="9402" spans="4:10" x14ac:dyDescent="0.25">
      <c r="D9402"/>
      <c r="E9402"/>
      <c r="F9402" s="3"/>
      <c r="G9402" s="3"/>
      <c r="H9402" s="3"/>
      <c r="I9402" s="3"/>
      <c r="J9402" s="3"/>
    </row>
    <row r="9403" spans="4:10" x14ac:dyDescent="0.25">
      <c r="D9403"/>
      <c r="E9403"/>
      <c r="F9403" s="3"/>
      <c r="G9403" s="3"/>
      <c r="H9403" s="3"/>
      <c r="I9403" s="3"/>
      <c r="J9403" s="3"/>
    </row>
    <row r="9404" spans="4:10" x14ac:dyDescent="0.25">
      <c r="D9404"/>
      <c r="E9404"/>
      <c r="F9404" s="3"/>
      <c r="G9404" s="3"/>
      <c r="H9404" s="3"/>
      <c r="I9404" s="3"/>
      <c r="J9404" s="3"/>
    </row>
    <row r="9405" spans="4:10" x14ac:dyDescent="0.25">
      <c r="D9405"/>
      <c r="E9405"/>
      <c r="F9405" s="3"/>
      <c r="G9405" s="3"/>
      <c r="H9405" s="3"/>
      <c r="I9405" s="3"/>
      <c r="J9405" s="3"/>
    </row>
    <row r="9406" spans="4:10" x14ac:dyDescent="0.25">
      <c r="D9406"/>
      <c r="E9406"/>
      <c r="F9406" s="3"/>
      <c r="G9406" s="3"/>
      <c r="H9406" s="3"/>
      <c r="I9406" s="3"/>
      <c r="J9406" s="3"/>
    </row>
    <row r="9407" spans="4:10" x14ac:dyDescent="0.25">
      <c r="D9407"/>
      <c r="E9407"/>
      <c r="F9407" s="3"/>
      <c r="G9407" s="3"/>
      <c r="H9407" s="3"/>
      <c r="I9407" s="3"/>
      <c r="J9407" s="3"/>
    </row>
    <row r="9408" spans="4:10" x14ac:dyDescent="0.25">
      <c r="D9408"/>
      <c r="E9408"/>
      <c r="F9408" s="3"/>
      <c r="G9408" s="3"/>
      <c r="H9408" s="3"/>
      <c r="I9408" s="3"/>
      <c r="J9408" s="3"/>
    </row>
    <row r="9409" spans="4:10" x14ac:dyDescent="0.25">
      <c r="D9409"/>
      <c r="E9409"/>
      <c r="F9409" s="3"/>
      <c r="G9409" s="3"/>
      <c r="H9409" s="3"/>
      <c r="I9409" s="3"/>
      <c r="J9409" s="3"/>
    </row>
    <row r="9410" spans="4:10" x14ac:dyDescent="0.25">
      <c r="D9410"/>
      <c r="E9410"/>
      <c r="F9410" s="3"/>
      <c r="G9410" s="3"/>
      <c r="H9410" s="3"/>
      <c r="I9410" s="3"/>
      <c r="J9410" s="3"/>
    </row>
    <row r="9411" spans="4:10" x14ac:dyDescent="0.25">
      <c r="D9411"/>
      <c r="E9411"/>
      <c r="F9411" s="3"/>
      <c r="G9411" s="3"/>
      <c r="H9411" s="3"/>
      <c r="I9411" s="3"/>
      <c r="J9411" s="3"/>
    </row>
    <row r="9412" spans="4:10" x14ac:dyDescent="0.25">
      <c r="D9412"/>
      <c r="E9412"/>
      <c r="F9412" s="3"/>
      <c r="G9412" s="3"/>
      <c r="H9412" s="3"/>
      <c r="I9412" s="3"/>
      <c r="J9412" s="3"/>
    </row>
    <row r="9413" spans="4:10" x14ac:dyDescent="0.25">
      <c r="D9413"/>
      <c r="E9413"/>
      <c r="F9413" s="3"/>
      <c r="G9413" s="3"/>
      <c r="H9413" s="3"/>
      <c r="I9413" s="3"/>
      <c r="J9413" s="3"/>
    </row>
    <row r="9414" spans="4:10" x14ac:dyDescent="0.25">
      <c r="D9414"/>
      <c r="E9414"/>
      <c r="F9414" s="3"/>
      <c r="G9414" s="3"/>
      <c r="H9414" s="3"/>
      <c r="I9414" s="3"/>
      <c r="J9414" s="3"/>
    </row>
    <row r="9415" spans="4:10" x14ac:dyDescent="0.25">
      <c r="D9415"/>
      <c r="E9415"/>
      <c r="F9415" s="3"/>
      <c r="G9415" s="3"/>
      <c r="H9415" s="3"/>
      <c r="I9415" s="3"/>
      <c r="J9415" s="3"/>
    </row>
    <row r="9416" spans="4:10" x14ac:dyDescent="0.25">
      <c r="D9416"/>
      <c r="E9416"/>
      <c r="F9416" s="3"/>
      <c r="G9416" s="3"/>
      <c r="H9416" s="3"/>
      <c r="I9416" s="3"/>
      <c r="J9416" s="3"/>
    </row>
    <row r="9417" spans="4:10" x14ac:dyDescent="0.25">
      <c r="D9417"/>
      <c r="E9417"/>
      <c r="F9417" s="3"/>
      <c r="G9417" s="3"/>
      <c r="H9417" s="3"/>
      <c r="I9417" s="3"/>
      <c r="J9417" s="3"/>
    </row>
    <row r="9418" spans="4:10" x14ac:dyDescent="0.25">
      <c r="D9418"/>
      <c r="E9418"/>
      <c r="F9418" s="3"/>
      <c r="G9418" s="3"/>
      <c r="H9418" s="3"/>
      <c r="I9418" s="3"/>
      <c r="J9418" s="3"/>
    </row>
    <row r="9419" spans="4:10" x14ac:dyDescent="0.25">
      <c r="D9419"/>
      <c r="E9419"/>
      <c r="F9419" s="3"/>
      <c r="G9419" s="3"/>
      <c r="H9419" s="3"/>
      <c r="I9419" s="3"/>
      <c r="J9419" s="3"/>
    </row>
    <row r="9420" spans="4:10" x14ac:dyDescent="0.25">
      <c r="D9420"/>
      <c r="E9420"/>
      <c r="F9420" s="3"/>
      <c r="G9420" s="3"/>
      <c r="H9420" s="3"/>
      <c r="I9420" s="3"/>
      <c r="J9420" s="3"/>
    </row>
    <row r="9421" spans="4:10" x14ac:dyDescent="0.25">
      <c r="D9421"/>
      <c r="E9421"/>
      <c r="F9421" s="3"/>
      <c r="G9421" s="3"/>
      <c r="H9421" s="3"/>
      <c r="I9421" s="3"/>
      <c r="J9421" s="3"/>
    </row>
    <row r="9422" spans="4:10" x14ac:dyDescent="0.25">
      <c r="D9422"/>
      <c r="E9422"/>
      <c r="F9422" s="3"/>
      <c r="G9422" s="3"/>
      <c r="H9422" s="3"/>
      <c r="I9422" s="3"/>
      <c r="J9422" s="3"/>
    </row>
    <row r="9423" spans="4:10" x14ac:dyDescent="0.25">
      <c r="D9423"/>
      <c r="E9423"/>
      <c r="F9423" s="3"/>
      <c r="G9423" s="3"/>
      <c r="H9423" s="3"/>
      <c r="I9423" s="3"/>
      <c r="J9423" s="3"/>
    </row>
    <row r="9424" spans="4:10" x14ac:dyDescent="0.25">
      <c r="D9424"/>
      <c r="E9424"/>
      <c r="F9424" s="3"/>
      <c r="G9424" s="3"/>
      <c r="H9424" s="3"/>
      <c r="I9424" s="3"/>
      <c r="J9424" s="3"/>
    </row>
    <row r="9425" spans="4:10" x14ac:dyDescent="0.25">
      <c r="D9425"/>
      <c r="E9425"/>
      <c r="F9425" s="3"/>
      <c r="G9425" s="3"/>
      <c r="H9425" s="3"/>
      <c r="I9425" s="3"/>
      <c r="J9425" s="3"/>
    </row>
    <row r="9426" spans="4:10" x14ac:dyDescent="0.25">
      <c r="D9426"/>
      <c r="E9426"/>
      <c r="F9426" s="3"/>
      <c r="G9426" s="3"/>
      <c r="H9426" s="3"/>
      <c r="I9426" s="3"/>
      <c r="J9426" s="3"/>
    </row>
    <row r="9427" spans="4:10" x14ac:dyDescent="0.25">
      <c r="D9427"/>
      <c r="E9427"/>
      <c r="F9427" s="3"/>
      <c r="G9427" s="3"/>
      <c r="H9427" s="3"/>
      <c r="I9427" s="3"/>
      <c r="J9427" s="3"/>
    </row>
    <row r="9428" spans="4:10" x14ac:dyDescent="0.25">
      <c r="D9428"/>
      <c r="E9428"/>
      <c r="F9428" s="3"/>
      <c r="G9428" s="3"/>
      <c r="H9428" s="3"/>
      <c r="I9428" s="3"/>
      <c r="J9428" s="3"/>
    </row>
    <row r="9429" spans="4:10" x14ac:dyDescent="0.25">
      <c r="D9429"/>
      <c r="E9429"/>
      <c r="F9429" s="3"/>
      <c r="G9429" s="3"/>
      <c r="H9429" s="3"/>
      <c r="I9429" s="3"/>
      <c r="J9429" s="3"/>
    </row>
    <row r="9430" spans="4:10" x14ac:dyDescent="0.25">
      <c r="D9430"/>
      <c r="E9430"/>
      <c r="F9430" s="3"/>
      <c r="G9430" s="3"/>
      <c r="H9430" s="3"/>
      <c r="I9430" s="3"/>
      <c r="J9430" s="3"/>
    </row>
    <row r="9431" spans="4:10" x14ac:dyDescent="0.25">
      <c r="D9431"/>
      <c r="E9431"/>
      <c r="F9431" s="3"/>
      <c r="G9431" s="3"/>
      <c r="H9431" s="3"/>
      <c r="I9431" s="3"/>
      <c r="J9431" s="3"/>
    </row>
    <row r="9432" spans="4:10" x14ac:dyDescent="0.25">
      <c r="D9432"/>
      <c r="E9432"/>
      <c r="F9432" s="3"/>
      <c r="G9432" s="3"/>
      <c r="H9432" s="3"/>
      <c r="I9432" s="3"/>
      <c r="J9432" s="3"/>
    </row>
    <row r="9433" spans="4:10" x14ac:dyDescent="0.25">
      <c r="D9433"/>
      <c r="E9433"/>
      <c r="F9433" s="3"/>
      <c r="G9433" s="3"/>
      <c r="H9433" s="3"/>
      <c r="I9433" s="3"/>
      <c r="J9433" s="3"/>
    </row>
    <row r="9434" spans="4:10" x14ac:dyDescent="0.25">
      <c r="D9434"/>
      <c r="E9434"/>
      <c r="F9434" s="3"/>
      <c r="G9434" s="3"/>
      <c r="H9434" s="3"/>
      <c r="I9434" s="3"/>
      <c r="J9434" s="3"/>
    </row>
    <row r="9435" spans="4:10" x14ac:dyDescent="0.25">
      <c r="D9435"/>
      <c r="E9435"/>
      <c r="F9435" s="3"/>
      <c r="G9435" s="3"/>
      <c r="H9435" s="3"/>
      <c r="I9435" s="3"/>
      <c r="J9435" s="3"/>
    </row>
    <row r="9436" spans="4:10" x14ac:dyDescent="0.25">
      <c r="D9436"/>
      <c r="E9436"/>
      <c r="F9436" s="3"/>
      <c r="G9436" s="3"/>
      <c r="H9436" s="3"/>
      <c r="I9436" s="3"/>
      <c r="J9436" s="3"/>
    </row>
    <row r="9437" spans="4:10" x14ac:dyDescent="0.25">
      <c r="D9437"/>
      <c r="E9437"/>
      <c r="F9437" s="3"/>
      <c r="G9437" s="3"/>
      <c r="H9437" s="3"/>
      <c r="I9437" s="3"/>
      <c r="J9437" s="3"/>
    </row>
    <row r="9438" spans="4:10" x14ac:dyDescent="0.25">
      <c r="D9438"/>
      <c r="E9438"/>
      <c r="F9438" s="3"/>
      <c r="G9438" s="3"/>
      <c r="H9438" s="3"/>
      <c r="I9438" s="3"/>
      <c r="J9438" s="3"/>
    </row>
    <row r="9439" spans="4:10" x14ac:dyDescent="0.25">
      <c r="D9439"/>
      <c r="E9439"/>
      <c r="F9439" s="3"/>
      <c r="G9439" s="3"/>
      <c r="H9439" s="3"/>
      <c r="I9439" s="3"/>
      <c r="J9439" s="3"/>
    </row>
    <row r="9440" spans="4:10" x14ac:dyDescent="0.25">
      <c r="D9440"/>
      <c r="E9440"/>
      <c r="F9440" s="3"/>
      <c r="G9440" s="3"/>
      <c r="H9440" s="3"/>
      <c r="I9440" s="3"/>
      <c r="J9440" s="3"/>
    </row>
    <row r="9441" spans="4:10" x14ac:dyDescent="0.25">
      <c r="D9441"/>
      <c r="E9441"/>
      <c r="F9441" s="3"/>
      <c r="G9441" s="3"/>
      <c r="H9441" s="3"/>
      <c r="I9441" s="3"/>
      <c r="J9441" s="3"/>
    </row>
    <row r="9442" spans="4:10" x14ac:dyDescent="0.25">
      <c r="D9442"/>
      <c r="E9442"/>
      <c r="F9442" s="3"/>
      <c r="G9442" s="3"/>
      <c r="H9442" s="3"/>
      <c r="I9442" s="3"/>
      <c r="J9442" s="3"/>
    </row>
    <row r="9443" spans="4:10" x14ac:dyDescent="0.25">
      <c r="D9443"/>
      <c r="E9443"/>
      <c r="F9443" s="3"/>
      <c r="G9443" s="3"/>
      <c r="H9443" s="3"/>
      <c r="I9443" s="3"/>
      <c r="J9443" s="3"/>
    </row>
    <row r="9444" spans="4:10" x14ac:dyDescent="0.25">
      <c r="D9444"/>
      <c r="E9444"/>
      <c r="F9444" s="3"/>
      <c r="G9444" s="3"/>
      <c r="H9444" s="3"/>
      <c r="I9444" s="3"/>
      <c r="J9444" s="3"/>
    </row>
    <row r="9445" spans="4:10" x14ac:dyDescent="0.25">
      <c r="D9445"/>
      <c r="E9445"/>
      <c r="F9445" s="3"/>
      <c r="G9445" s="3"/>
      <c r="H9445" s="3"/>
      <c r="I9445" s="3"/>
      <c r="J9445" s="3"/>
    </row>
    <row r="9446" spans="4:10" x14ac:dyDescent="0.25">
      <c r="D9446"/>
      <c r="E9446"/>
      <c r="F9446" s="3"/>
      <c r="G9446" s="3"/>
      <c r="H9446" s="3"/>
      <c r="I9446" s="3"/>
      <c r="J9446" s="3"/>
    </row>
    <row r="9447" spans="4:10" x14ac:dyDescent="0.25">
      <c r="D9447"/>
      <c r="E9447"/>
      <c r="F9447" s="3"/>
      <c r="G9447" s="3"/>
      <c r="H9447" s="3"/>
      <c r="I9447" s="3"/>
      <c r="J9447" s="3"/>
    </row>
    <row r="9448" spans="4:10" x14ac:dyDescent="0.25">
      <c r="D9448"/>
      <c r="E9448"/>
      <c r="F9448" s="3"/>
      <c r="G9448" s="3"/>
      <c r="H9448" s="3"/>
      <c r="I9448" s="3"/>
      <c r="J9448" s="3"/>
    </row>
    <row r="9449" spans="4:10" x14ac:dyDescent="0.25">
      <c r="D9449"/>
      <c r="E9449"/>
      <c r="F9449" s="3"/>
      <c r="G9449" s="3"/>
      <c r="H9449" s="3"/>
      <c r="I9449" s="3"/>
      <c r="J9449" s="3"/>
    </row>
    <row r="9450" spans="4:10" x14ac:dyDescent="0.25">
      <c r="D9450"/>
      <c r="E9450"/>
      <c r="F9450" s="3"/>
      <c r="G9450" s="3"/>
      <c r="H9450" s="3"/>
      <c r="I9450" s="3"/>
      <c r="J9450" s="3"/>
    </row>
    <row r="9451" spans="4:10" x14ac:dyDescent="0.25">
      <c r="D9451"/>
      <c r="E9451"/>
      <c r="F9451" s="3"/>
      <c r="G9451" s="3"/>
      <c r="H9451" s="3"/>
      <c r="I9451" s="3"/>
      <c r="J9451" s="3"/>
    </row>
    <row r="9452" spans="4:10" x14ac:dyDescent="0.25">
      <c r="D9452"/>
      <c r="E9452"/>
      <c r="F9452" s="3"/>
      <c r="G9452" s="3"/>
      <c r="H9452" s="3"/>
      <c r="I9452" s="3"/>
      <c r="J9452" s="3"/>
    </row>
    <row r="9453" spans="4:10" x14ac:dyDescent="0.25">
      <c r="D9453"/>
      <c r="E9453"/>
      <c r="F9453" s="3"/>
      <c r="G9453" s="3"/>
      <c r="H9453" s="3"/>
      <c r="I9453" s="3"/>
      <c r="J9453" s="3"/>
    </row>
    <row r="9454" spans="4:10" x14ac:dyDescent="0.25">
      <c r="D9454"/>
      <c r="E9454"/>
      <c r="F9454" s="3"/>
      <c r="G9454" s="3"/>
      <c r="H9454" s="3"/>
      <c r="I9454" s="3"/>
      <c r="J9454" s="3"/>
    </row>
    <row r="9455" spans="4:10" x14ac:dyDescent="0.25">
      <c r="D9455"/>
      <c r="E9455"/>
      <c r="F9455" s="3"/>
      <c r="G9455" s="3"/>
      <c r="H9455" s="3"/>
      <c r="I9455" s="3"/>
      <c r="J9455" s="3"/>
    </row>
    <row r="9456" spans="4:10" x14ac:dyDescent="0.25">
      <c r="D9456"/>
      <c r="E9456"/>
      <c r="F9456" s="3"/>
      <c r="G9456" s="3"/>
      <c r="H9456" s="3"/>
      <c r="I9456" s="3"/>
      <c r="J9456" s="3"/>
    </row>
    <row r="9457" spans="4:10" x14ac:dyDescent="0.25">
      <c r="D9457"/>
      <c r="E9457"/>
      <c r="F9457" s="3"/>
      <c r="G9457" s="3"/>
      <c r="H9457" s="3"/>
      <c r="I9457" s="3"/>
      <c r="J9457" s="3"/>
    </row>
    <row r="9458" spans="4:10" x14ac:dyDescent="0.25">
      <c r="D9458"/>
      <c r="E9458"/>
      <c r="F9458" s="3"/>
      <c r="G9458" s="3"/>
      <c r="H9458" s="3"/>
      <c r="I9458" s="3"/>
      <c r="J9458" s="3"/>
    </row>
    <row r="9459" spans="4:10" x14ac:dyDescent="0.25">
      <c r="D9459"/>
      <c r="E9459"/>
      <c r="F9459" s="3"/>
      <c r="G9459" s="3"/>
      <c r="H9459" s="3"/>
      <c r="I9459" s="3"/>
      <c r="J9459" s="3"/>
    </row>
    <row r="9460" spans="4:10" x14ac:dyDescent="0.25">
      <c r="D9460"/>
      <c r="E9460"/>
      <c r="F9460" s="3"/>
      <c r="G9460" s="3"/>
      <c r="H9460" s="3"/>
      <c r="I9460" s="3"/>
      <c r="J9460" s="3"/>
    </row>
    <row r="9461" spans="4:10" x14ac:dyDescent="0.25">
      <c r="D9461"/>
      <c r="E9461"/>
      <c r="F9461" s="3"/>
      <c r="G9461" s="3"/>
      <c r="H9461" s="3"/>
      <c r="I9461" s="3"/>
      <c r="J9461" s="3"/>
    </row>
    <row r="9462" spans="4:10" x14ac:dyDescent="0.25">
      <c r="D9462"/>
      <c r="E9462"/>
      <c r="F9462" s="3"/>
      <c r="G9462" s="3"/>
      <c r="H9462" s="3"/>
      <c r="I9462" s="3"/>
      <c r="J9462" s="3"/>
    </row>
    <row r="9463" spans="4:10" x14ac:dyDescent="0.25">
      <c r="D9463"/>
      <c r="E9463"/>
      <c r="F9463" s="3"/>
      <c r="G9463" s="3"/>
      <c r="H9463" s="3"/>
      <c r="I9463" s="3"/>
      <c r="J9463" s="3"/>
    </row>
    <row r="9464" spans="4:10" x14ac:dyDescent="0.25">
      <c r="D9464"/>
      <c r="E9464"/>
      <c r="F9464" s="3"/>
      <c r="G9464" s="3"/>
      <c r="H9464" s="3"/>
      <c r="I9464" s="3"/>
      <c r="J9464" s="3"/>
    </row>
    <row r="9465" spans="4:10" x14ac:dyDescent="0.25">
      <c r="D9465"/>
      <c r="E9465"/>
      <c r="F9465" s="3"/>
      <c r="G9465" s="3"/>
      <c r="H9465" s="3"/>
      <c r="I9465" s="3"/>
      <c r="J9465" s="3"/>
    </row>
    <row r="9466" spans="4:10" x14ac:dyDescent="0.25">
      <c r="D9466"/>
      <c r="E9466"/>
      <c r="F9466" s="3"/>
      <c r="G9466" s="3"/>
      <c r="H9466" s="3"/>
      <c r="I9466" s="3"/>
      <c r="J9466" s="3"/>
    </row>
    <row r="9467" spans="4:10" x14ac:dyDescent="0.25">
      <c r="D9467"/>
      <c r="E9467"/>
      <c r="F9467" s="3"/>
      <c r="G9467" s="3"/>
      <c r="H9467" s="3"/>
      <c r="I9467" s="3"/>
      <c r="J9467" s="3"/>
    </row>
    <row r="9468" spans="4:10" x14ac:dyDescent="0.25">
      <c r="D9468"/>
      <c r="E9468"/>
      <c r="F9468" s="3"/>
      <c r="G9468" s="3"/>
      <c r="H9468" s="3"/>
      <c r="I9468" s="3"/>
      <c r="J9468" s="3"/>
    </row>
    <row r="9469" spans="4:10" x14ac:dyDescent="0.25">
      <c r="D9469"/>
      <c r="E9469"/>
      <c r="F9469" s="3"/>
      <c r="G9469" s="3"/>
      <c r="H9469" s="3"/>
      <c r="I9469" s="3"/>
      <c r="J9469" s="3"/>
    </row>
    <row r="9470" spans="4:10" x14ac:dyDescent="0.25">
      <c r="D9470"/>
      <c r="E9470"/>
      <c r="F9470" s="3"/>
      <c r="G9470" s="3"/>
      <c r="H9470" s="3"/>
      <c r="I9470" s="3"/>
      <c r="J9470" s="3"/>
    </row>
    <row r="9471" spans="4:10" x14ac:dyDescent="0.25">
      <c r="D9471"/>
      <c r="E9471"/>
      <c r="F9471" s="3"/>
      <c r="G9471" s="3"/>
      <c r="H9471" s="3"/>
      <c r="I9471" s="3"/>
      <c r="J9471" s="3"/>
    </row>
    <row r="9472" spans="4:10" x14ac:dyDescent="0.25">
      <c r="D9472"/>
      <c r="E9472"/>
      <c r="F9472" s="3"/>
      <c r="G9472" s="3"/>
      <c r="H9472" s="3"/>
      <c r="I9472" s="3"/>
      <c r="J9472" s="3"/>
    </row>
    <row r="9473" spans="4:10" x14ac:dyDescent="0.25">
      <c r="D9473"/>
      <c r="E9473"/>
      <c r="F9473" s="3"/>
      <c r="G9473" s="3"/>
      <c r="H9473" s="3"/>
      <c r="I9473" s="3"/>
      <c r="J9473" s="3"/>
    </row>
    <row r="9474" spans="4:10" x14ac:dyDescent="0.25">
      <c r="D9474"/>
      <c r="E9474"/>
      <c r="F9474" s="3"/>
      <c r="G9474" s="3"/>
      <c r="H9474" s="3"/>
      <c r="I9474" s="3"/>
      <c r="J9474" s="3"/>
    </row>
    <row r="9475" spans="4:10" x14ac:dyDescent="0.25">
      <c r="D9475"/>
      <c r="E9475"/>
      <c r="F9475" s="3"/>
      <c r="G9475" s="3"/>
      <c r="H9475" s="3"/>
      <c r="I9475" s="3"/>
      <c r="J9475" s="3"/>
    </row>
    <row r="9476" spans="4:10" x14ac:dyDescent="0.25">
      <c r="D9476"/>
      <c r="E9476"/>
      <c r="F9476" s="3"/>
      <c r="G9476" s="3"/>
      <c r="H9476" s="3"/>
      <c r="I9476" s="3"/>
      <c r="J9476" s="3"/>
    </row>
    <row r="9477" spans="4:10" x14ac:dyDescent="0.25">
      <c r="D9477"/>
      <c r="E9477"/>
      <c r="F9477" s="3"/>
      <c r="G9477" s="3"/>
      <c r="H9477" s="3"/>
      <c r="I9477" s="3"/>
      <c r="J9477" s="3"/>
    </row>
    <row r="9478" spans="4:10" x14ac:dyDescent="0.25">
      <c r="D9478"/>
      <c r="E9478"/>
      <c r="F9478" s="3"/>
      <c r="G9478" s="3"/>
      <c r="H9478" s="3"/>
      <c r="I9478" s="3"/>
      <c r="J9478" s="3"/>
    </row>
    <row r="9479" spans="4:10" x14ac:dyDescent="0.25">
      <c r="D9479"/>
      <c r="E9479"/>
      <c r="F9479" s="3"/>
      <c r="G9479" s="3"/>
      <c r="H9479" s="3"/>
      <c r="I9479" s="3"/>
      <c r="J9479" s="3"/>
    </row>
    <row r="9480" spans="4:10" x14ac:dyDescent="0.25">
      <c r="D9480"/>
      <c r="E9480"/>
      <c r="F9480" s="3"/>
      <c r="G9480" s="3"/>
      <c r="H9480" s="3"/>
      <c r="I9480" s="3"/>
      <c r="J9480" s="3"/>
    </row>
    <row r="9481" spans="4:10" x14ac:dyDescent="0.25">
      <c r="D9481"/>
      <c r="E9481"/>
      <c r="F9481" s="3"/>
      <c r="G9481" s="3"/>
      <c r="H9481" s="3"/>
      <c r="I9481" s="3"/>
      <c r="J9481" s="3"/>
    </row>
    <row r="9482" spans="4:10" x14ac:dyDescent="0.25">
      <c r="D9482"/>
      <c r="E9482"/>
      <c r="F9482" s="3"/>
      <c r="G9482" s="3"/>
      <c r="H9482" s="3"/>
      <c r="I9482" s="3"/>
      <c r="J9482" s="3"/>
    </row>
    <row r="9483" spans="4:10" x14ac:dyDescent="0.25">
      <c r="D9483"/>
      <c r="E9483"/>
      <c r="F9483" s="3"/>
      <c r="G9483" s="3"/>
      <c r="H9483" s="3"/>
      <c r="I9483" s="3"/>
      <c r="J9483" s="3"/>
    </row>
    <row r="9484" spans="4:10" x14ac:dyDescent="0.25">
      <c r="D9484"/>
      <c r="E9484"/>
      <c r="F9484" s="3"/>
      <c r="G9484" s="3"/>
      <c r="H9484" s="3"/>
      <c r="I9484" s="3"/>
      <c r="J9484" s="3"/>
    </row>
    <row r="9485" spans="4:10" x14ac:dyDescent="0.25">
      <c r="D9485"/>
      <c r="E9485"/>
      <c r="F9485" s="3"/>
      <c r="G9485" s="3"/>
      <c r="H9485" s="3"/>
      <c r="I9485" s="3"/>
      <c r="J9485" s="3"/>
    </row>
    <row r="9486" spans="4:10" x14ac:dyDescent="0.25">
      <c r="D9486"/>
      <c r="E9486"/>
      <c r="F9486" s="3"/>
      <c r="G9486" s="3"/>
      <c r="H9486" s="3"/>
      <c r="I9486" s="3"/>
      <c r="J9486" s="3"/>
    </row>
    <row r="9487" spans="4:10" x14ac:dyDescent="0.25">
      <c r="D9487"/>
      <c r="E9487"/>
      <c r="F9487" s="3"/>
      <c r="G9487" s="3"/>
      <c r="H9487" s="3"/>
      <c r="I9487" s="3"/>
      <c r="J9487" s="3"/>
    </row>
    <row r="9488" spans="4:10" x14ac:dyDescent="0.25">
      <c r="D9488"/>
      <c r="E9488"/>
      <c r="F9488" s="3"/>
      <c r="G9488" s="3"/>
      <c r="H9488" s="3"/>
      <c r="I9488" s="3"/>
      <c r="J9488" s="3"/>
    </row>
    <row r="9489" spans="4:10" x14ac:dyDescent="0.25">
      <c r="D9489"/>
      <c r="E9489"/>
      <c r="F9489" s="3"/>
      <c r="G9489" s="3"/>
      <c r="H9489" s="3"/>
      <c r="I9489" s="3"/>
      <c r="J9489" s="3"/>
    </row>
    <row r="9490" spans="4:10" x14ac:dyDescent="0.25">
      <c r="D9490"/>
      <c r="E9490"/>
      <c r="F9490" s="3"/>
      <c r="G9490" s="3"/>
      <c r="H9490" s="3"/>
      <c r="I9490" s="3"/>
      <c r="J9490" s="3"/>
    </row>
    <row r="9491" spans="4:10" x14ac:dyDescent="0.25">
      <c r="D9491"/>
      <c r="E9491"/>
      <c r="F9491" s="3"/>
      <c r="G9491" s="3"/>
      <c r="H9491" s="3"/>
      <c r="I9491" s="3"/>
      <c r="J9491" s="3"/>
    </row>
    <row r="9492" spans="4:10" x14ac:dyDescent="0.25">
      <c r="D9492"/>
      <c r="E9492"/>
      <c r="F9492" s="3"/>
      <c r="G9492" s="3"/>
      <c r="H9492" s="3"/>
      <c r="I9492" s="3"/>
      <c r="J9492" s="3"/>
    </row>
    <row r="9493" spans="4:10" x14ac:dyDescent="0.25">
      <c r="D9493"/>
      <c r="E9493"/>
      <c r="F9493" s="3"/>
      <c r="G9493" s="3"/>
      <c r="H9493" s="3"/>
      <c r="I9493" s="3"/>
      <c r="J9493" s="3"/>
    </row>
    <row r="9494" spans="4:10" x14ac:dyDescent="0.25">
      <c r="D9494"/>
      <c r="E9494"/>
      <c r="F9494" s="3"/>
      <c r="G9494" s="3"/>
      <c r="H9494" s="3"/>
      <c r="I9494" s="3"/>
      <c r="J9494" s="3"/>
    </row>
    <row r="9495" spans="4:10" x14ac:dyDescent="0.25">
      <c r="D9495"/>
      <c r="E9495"/>
      <c r="F9495" s="3"/>
      <c r="G9495" s="3"/>
      <c r="H9495" s="3"/>
      <c r="I9495" s="3"/>
      <c r="J9495" s="3"/>
    </row>
    <row r="9496" spans="4:10" x14ac:dyDescent="0.25">
      <c r="D9496"/>
      <c r="E9496"/>
      <c r="F9496" s="3"/>
      <c r="G9496" s="3"/>
      <c r="H9496" s="3"/>
      <c r="I9496" s="3"/>
      <c r="J9496" s="3"/>
    </row>
    <row r="9497" spans="4:10" x14ac:dyDescent="0.25">
      <c r="D9497"/>
      <c r="E9497"/>
      <c r="F9497" s="3"/>
      <c r="G9497" s="3"/>
      <c r="H9497" s="3"/>
      <c r="I9497" s="3"/>
      <c r="J9497" s="3"/>
    </row>
    <row r="9498" spans="4:10" x14ac:dyDescent="0.25">
      <c r="D9498"/>
      <c r="E9498"/>
      <c r="F9498" s="3"/>
      <c r="G9498" s="3"/>
      <c r="H9498" s="3"/>
      <c r="I9498" s="3"/>
      <c r="J9498" s="3"/>
    </row>
    <row r="9499" spans="4:10" x14ac:dyDescent="0.25">
      <c r="D9499"/>
      <c r="E9499"/>
      <c r="F9499" s="3"/>
      <c r="G9499" s="3"/>
      <c r="H9499" s="3"/>
      <c r="I9499" s="3"/>
      <c r="J9499" s="3"/>
    </row>
    <row r="9500" spans="4:10" x14ac:dyDescent="0.25">
      <c r="D9500"/>
      <c r="E9500"/>
      <c r="F9500" s="3"/>
      <c r="G9500" s="3"/>
      <c r="H9500" s="3"/>
      <c r="I9500" s="3"/>
      <c r="J9500" s="3"/>
    </row>
    <row r="9501" spans="4:10" x14ac:dyDescent="0.25">
      <c r="D9501"/>
      <c r="E9501"/>
      <c r="F9501" s="3"/>
      <c r="G9501" s="3"/>
      <c r="H9501" s="3"/>
      <c r="I9501" s="3"/>
      <c r="J9501" s="3"/>
    </row>
    <row r="9502" spans="4:10" x14ac:dyDescent="0.25">
      <c r="D9502"/>
      <c r="E9502"/>
      <c r="F9502" s="3"/>
      <c r="G9502" s="3"/>
      <c r="H9502" s="3"/>
      <c r="I9502" s="3"/>
      <c r="J9502" s="3"/>
    </row>
    <row r="9503" spans="4:10" x14ac:dyDescent="0.25">
      <c r="D9503"/>
      <c r="E9503"/>
      <c r="F9503" s="3"/>
      <c r="G9503" s="3"/>
      <c r="H9503" s="3"/>
      <c r="I9503" s="3"/>
      <c r="J9503" s="3"/>
    </row>
    <row r="9504" spans="4:10" x14ac:dyDescent="0.25">
      <c r="D9504"/>
      <c r="E9504"/>
      <c r="F9504" s="3"/>
      <c r="G9504" s="3"/>
      <c r="H9504" s="3"/>
      <c r="I9504" s="3"/>
      <c r="J9504" s="3"/>
    </row>
    <row r="9505" spans="4:10" x14ac:dyDescent="0.25">
      <c r="D9505"/>
      <c r="E9505"/>
      <c r="F9505" s="3"/>
      <c r="G9505" s="3"/>
      <c r="H9505" s="3"/>
      <c r="I9505" s="3"/>
      <c r="J9505" s="3"/>
    </row>
    <row r="9506" spans="4:10" x14ac:dyDescent="0.25">
      <c r="D9506"/>
      <c r="E9506"/>
      <c r="F9506" s="3"/>
      <c r="G9506" s="3"/>
      <c r="H9506" s="3"/>
      <c r="I9506" s="3"/>
      <c r="J9506" s="3"/>
    </row>
    <row r="9507" spans="4:10" x14ac:dyDescent="0.25">
      <c r="D9507"/>
      <c r="E9507"/>
      <c r="F9507" s="3"/>
      <c r="G9507" s="3"/>
      <c r="H9507" s="3"/>
      <c r="I9507" s="3"/>
      <c r="J9507" s="3"/>
    </row>
    <row r="9508" spans="4:10" x14ac:dyDescent="0.25">
      <c r="D9508"/>
      <c r="E9508"/>
      <c r="F9508" s="3"/>
      <c r="G9508" s="3"/>
      <c r="H9508" s="3"/>
      <c r="I9508" s="3"/>
      <c r="J9508" s="3"/>
    </row>
    <row r="9509" spans="4:10" x14ac:dyDescent="0.25">
      <c r="D9509"/>
      <c r="E9509"/>
      <c r="F9509" s="3"/>
      <c r="G9509" s="3"/>
      <c r="H9509" s="3"/>
      <c r="I9509" s="3"/>
      <c r="J9509" s="3"/>
    </row>
    <row r="9510" spans="4:10" x14ac:dyDescent="0.25">
      <c r="D9510"/>
      <c r="E9510"/>
      <c r="F9510" s="3"/>
      <c r="G9510" s="3"/>
      <c r="H9510" s="3"/>
      <c r="I9510" s="3"/>
      <c r="J9510" s="3"/>
    </row>
    <row r="9511" spans="4:10" x14ac:dyDescent="0.25">
      <c r="D9511"/>
      <c r="E9511"/>
      <c r="F9511" s="3"/>
      <c r="G9511" s="3"/>
      <c r="H9511" s="3"/>
      <c r="I9511" s="3"/>
      <c r="J9511" s="3"/>
    </row>
    <row r="9512" spans="4:10" x14ac:dyDescent="0.25">
      <c r="D9512"/>
      <c r="E9512"/>
      <c r="F9512" s="3"/>
      <c r="G9512" s="3"/>
      <c r="H9512" s="3"/>
      <c r="I9512" s="3"/>
      <c r="J9512" s="3"/>
    </row>
    <row r="9513" spans="4:10" x14ac:dyDescent="0.25">
      <c r="D9513"/>
      <c r="E9513"/>
      <c r="F9513" s="3"/>
      <c r="G9513" s="3"/>
      <c r="H9513" s="3"/>
      <c r="I9513" s="3"/>
      <c r="J9513" s="3"/>
    </row>
    <row r="9514" spans="4:10" x14ac:dyDescent="0.25">
      <c r="D9514"/>
      <c r="E9514"/>
      <c r="F9514" s="3"/>
      <c r="G9514" s="3"/>
      <c r="H9514" s="3"/>
      <c r="I9514" s="3"/>
      <c r="J9514" s="3"/>
    </row>
    <row r="9515" spans="4:10" x14ac:dyDescent="0.25">
      <c r="D9515"/>
      <c r="E9515"/>
      <c r="F9515" s="3"/>
      <c r="G9515" s="3"/>
      <c r="H9515" s="3"/>
      <c r="I9515" s="3"/>
      <c r="J9515" s="3"/>
    </row>
    <row r="9516" spans="4:10" x14ac:dyDescent="0.25">
      <c r="D9516"/>
      <c r="E9516"/>
      <c r="F9516" s="3"/>
      <c r="G9516" s="3"/>
      <c r="H9516" s="3"/>
      <c r="I9516" s="3"/>
      <c r="J9516" s="3"/>
    </row>
    <row r="9517" spans="4:10" x14ac:dyDescent="0.25">
      <c r="D9517"/>
      <c r="E9517"/>
      <c r="F9517" s="3"/>
      <c r="G9517" s="3"/>
      <c r="H9517" s="3"/>
      <c r="I9517" s="3"/>
      <c r="J9517" s="3"/>
    </row>
    <row r="9518" spans="4:10" x14ac:dyDescent="0.25">
      <c r="D9518"/>
      <c r="E9518"/>
      <c r="F9518" s="3"/>
      <c r="G9518" s="3"/>
      <c r="H9518" s="3"/>
      <c r="I9518" s="3"/>
      <c r="J9518" s="3"/>
    </row>
    <row r="9519" spans="4:10" x14ac:dyDescent="0.25">
      <c r="D9519"/>
      <c r="E9519"/>
      <c r="F9519" s="3"/>
      <c r="G9519" s="3"/>
      <c r="H9519" s="3"/>
      <c r="I9519" s="3"/>
      <c r="J9519" s="3"/>
    </row>
    <row r="9520" spans="4:10" x14ac:dyDescent="0.25">
      <c r="D9520"/>
      <c r="E9520"/>
      <c r="F9520" s="3"/>
      <c r="G9520" s="3"/>
      <c r="H9520" s="3"/>
      <c r="I9520" s="3"/>
      <c r="J9520" s="3"/>
    </row>
    <row r="9521" spans="4:10" x14ac:dyDescent="0.25">
      <c r="D9521"/>
      <c r="E9521"/>
      <c r="F9521" s="3"/>
      <c r="G9521" s="3"/>
      <c r="H9521" s="3"/>
      <c r="I9521" s="3"/>
      <c r="J9521" s="3"/>
    </row>
    <row r="9522" spans="4:10" x14ac:dyDescent="0.25">
      <c r="D9522"/>
      <c r="E9522"/>
      <c r="F9522" s="3"/>
      <c r="G9522" s="3"/>
      <c r="H9522" s="3"/>
      <c r="I9522" s="3"/>
      <c r="J9522" s="3"/>
    </row>
    <row r="9523" spans="4:10" x14ac:dyDescent="0.25">
      <c r="D9523"/>
      <c r="E9523"/>
      <c r="F9523" s="3"/>
      <c r="G9523" s="3"/>
      <c r="H9523" s="3"/>
      <c r="I9523" s="3"/>
      <c r="J9523" s="3"/>
    </row>
    <row r="9524" spans="4:10" x14ac:dyDescent="0.25">
      <c r="D9524"/>
      <c r="E9524"/>
      <c r="F9524" s="3"/>
      <c r="G9524" s="3"/>
      <c r="H9524" s="3"/>
      <c r="I9524" s="3"/>
      <c r="J9524" s="3"/>
    </row>
    <row r="9525" spans="4:10" x14ac:dyDescent="0.25">
      <c r="D9525"/>
      <c r="E9525"/>
      <c r="F9525" s="3"/>
      <c r="G9525" s="3"/>
      <c r="H9525" s="3"/>
      <c r="I9525" s="3"/>
      <c r="J9525" s="3"/>
    </row>
    <row r="9526" spans="4:10" x14ac:dyDescent="0.25">
      <c r="D9526"/>
      <c r="E9526"/>
      <c r="F9526" s="3"/>
      <c r="G9526" s="3"/>
      <c r="H9526" s="3"/>
      <c r="I9526" s="3"/>
      <c r="J9526" s="3"/>
    </row>
    <row r="9527" spans="4:10" x14ac:dyDescent="0.25">
      <c r="D9527"/>
      <c r="E9527"/>
      <c r="F9527" s="3"/>
      <c r="G9527" s="3"/>
      <c r="H9527" s="3"/>
      <c r="I9527" s="3"/>
      <c r="J9527" s="3"/>
    </row>
    <row r="9528" spans="4:10" x14ac:dyDescent="0.25">
      <c r="D9528"/>
      <c r="E9528"/>
      <c r="F9528" s="3"/>
      <c r="G9528" s="3"/>
      <c r="H9528" s="3"/>
      <c r="I9528" s="3"/>
      <c r="J9528" s="3"/>
    </row>
    <row r="9529" spans="4:10" x14ac:dyDescent="0.25">
      <c r="D9529"/>
      <c r="E9529"/>
      <c r="F9529" s="3"/>
      <c r="G9529" s="3"/>
      <c r="H9529" s="3"/>
      <c r="I9529" s="3"/>
      <c r="J9529" s="3"/>
    </row>
    <row r="9530" spans="4:10" x14ac:dyDescent="0.25">
      <c r="D9530"/>
      <c r="E9530"/>
      <c r="F9530" s="3"/>
      <c r="G9530" s="3"/>
      <c r="H9530" s="3"/>
      <c r="I9530" s="3"/>
      <c r="J9530" s="3"/>
    </row>
    <row r="9531" spans="4:10" x14ac:dyDescent="0.25">
      <c r="D9531"/>
      <c r="E9531"/>
      <c r="F9531" s="3"/>
      <c r="G9531" s="3"/>
      <c r="H9531" s="3"/>
      <c r="I9531" s="3"/>
      <c r="J9531" s="3"/>
    </row>
    <row r="9532" spans="4:10" x14ac:dyDescent="0.25">
      <c r="D9532"/>
      <c r="E9532"/>
      <c r="F9532" s="3"/>
      <c r="G9532" s="3"/>
      <c r="H9532" s="3"/>
      <c r="I9532" s="3"/>
      <c r="J9532" s="3"/>
    </row>
    <row r="9533" spans="4:10" x14ac:dyDescent="0.25">
      <c r="D9533"/>
      <c r="E9533"/>
      <c r="F9533" s="3"/>
      <c r="G9533" s="3"/>
      <c r="H9533" s="3"/>
      <c r="I9533" s="3"/>
      <c r="J9533" s="3"/>
    </row>
    <row r="9534" spans="4:10" x14ac:dyDescent="0.25">
      <c r="D9534"/>
      <c r="E9534"/>
      <c r="F9534" s="3"/>
      <c r="G9534" s="3"/>
      <c r="H9534" s="3"/>
      <c r="I9534" s="3"/>
      <c r="J9534" s="3"/>
    </row>
    <row r="9535" spans="4:10" x14ac:dyDescent="0.25">
      <c r="D9535"/>
      <c r="E9535"/>
      <c r="F9535" s="3"/>
      <c r="G9535" s="3"/>
      <c r="H9535" s="3"/>
      <c r="I9535" s="3"/>
      <c r="J9535" s="3"/>
    </row>
    <row r="9536" spans="4:10" x14ac:dyDescent="0.25">
      <c r="D9536"/>
      <c r="E9536"/>
      <c r="F9536" s="3"/>
      <c r="G9536" s="3"/>
      <c r="H9536" s="3"/>
      <c r="I9536" s="3"/>
      <c r="J9536" s="3"/>
    </row>
    <row r="9537" spans="4:10" x14ac:dyDescent="0.25">
      <c r="D9537"/>
      <c r="E9537"/>
      <c r="F9537" s="3"/>
      <c r="G9537" s="3"/>
      <c r="H9537" s="3"/>
      <c r="I9537" s="3"/>
      <c r="J9537" s="3"/>
    </row>
    <row r="9538" spans="4:10" x14ac:dyDescent="0.25">
      <c r="D9538"/>
      <c r="E9538"/>
      <c r="F9538" s="3"/>
      <c r="G9538" s="3"/>
      <c r="H9538" s="3"/>
      <c r="I9538" s="3"/>
      <c r="J9538" s="3"/>
    </row>
    <row r="9539" spans="4:10" x14ac:dyDescent="0.25">
      <c r="D9539"/>
      <c r="E9539"/>
      <c r="F9539" s="3"/>
      <c r="G9539" s="3"/>
      <c r="H9539" s="3"/>
      <c r="I9539" s="3"/>
      <c r="J9539" s="3"/>
    </row>
    <row r="9540" spans="4:10" x14ac:dyDescent="0.25">
      <c r="D9540"/>
      <c r="E9540"/>
      <c r="F9540" s="3"/>
      <c r="G9540" s="3"/>
      <c r="H9540" s="3"/>
      <c r="I9540" s="3"/>
      <c r="J9540" s="3"/>
    </row>
    <row r="9541" spans="4:10" x14ac:dyDescent="0.25">
      <c r="D9541"/>
      <c r="E9541"/>
      <c r="F9541" s="3"/>
      <c r="G9541" s="3"/>
      <c r="H9541" s="3"/>
      <c r="I9541" s="3"/>
      <c r="J9541" s="3"/>
    </row>
    <row r="9542" spans="4:10" x14ac:dyDescent="0.25">
      <c r="D9542"/>
      <c r="E9542"/>
      <c r="F9542" s="3"/>
      <c r="G9542" s="3"/>
      <c r="H9542" s="3"/>
      <c r="I9542" s="3"/>
      <c r="J9542" s="3"/>
    </row>
    <row r="9543" spans="4:10" x14ac:dyDescent="0.25">
      <c r="D9543"/>
      <c r="E9543"/>
      <c r="F9543" s="3"/>
      <c r="G9543" s="3"/>
      <c r="H9543" s="3"/>
      <c r="I9543" s="3"/>
      <c r="J9543" s="3"/>
    </row>
    <row r="9544" spans="4:10" x14ac:dyDescent="0.25">
      <c r="D9544"/>
      <c r="E9544"/>
      <c r="F9544" s="3"/>
      <c r="G9544" s="3"/>
      <c r="H9544" s="3"/>
      <c r="I9544" s="3"/>
      <c r="J9544" s="3"/>
    </row>
    <row r="9545" spans="4:10" x14ac:dyDescent="0.25">
      <c r="D9545"/>
      <c r="E9545"/>
      <c r="F9545" s="3"/>
      <c r="G9545" s="3"/>
      <c r="H9545" s="3"/>
      <c r="I9545" s="3"/>
      <c r="J9545" s="3"/>
    </row>
    <row r="9546" spans="4:10" x14ac:dyDescent="0.25">
      <c r="D9546"/>
      <c r="E9546"/>
      <c r="F9546" s="3"/>
      <c r="G9546" s="3"/>
      <c r="H9546" s="3"/>
      <c r="I9546" s="3"/>
      <c r="J9546" s="3"/>
    </row>
    <row r="9547" spans="4:10" x14ac:dyDescent="0.25">
      <c r="D9547"/>
      <c r="E9547"/>
      <c r="F9547" s="3"/>
      <c r="G9547" s="3"/>
      <c r="H9547" s="3"/>
      <c r="I9547" s="3"/>
      <c r="J9547" s="3"/>
    </row>
    <row r="9548" spans="4:10" x14ac:dyDescent="0.25">
      <c r="D9548"/>
      <c r="E9548"/>
      <c r="F9548" s="3"/>
      <c r="G9548" s="3"/>
      <c r="H9548" s="3"/>
      <c r="I9548" s="3"/>
      <c r="J9548" s="3"/>
    </row>
    <row r="9549" spans="4:10" x14ac:dyDescent="0.25">
      <c r="D9549"/>
      <c r="E9549"/>
      <c r="F9549" s="3"/>
      <c r="G9549" s="3"/>
      <c r="H9549" s="3"/>
      <c r="I9549" s="3"/>
      <c r="J9549" s="3"/>
    </row>
    <row r="9550" spans="4:10" x14ac:dyDescent="0.25">
      <c r="D9550"/>
      <c r="E9550"/>
      <c r="F9550" s="3"/>
      <c r="G9550" s="3"/>
      <c r="H9550" s="3"/>
      <c r="I9550" s="3"/>
      <c r="J9550" s="3"/>
    </row>
    <row r="9551" spans="4:10" x14ac:dyDescent="0.25">
      <c r="D9551"/>
      <c r="E9551"/>
      <c r="F9551" s="3"/>
      <c r="G9551" s="3"/>
      <c r="H9551" s="3"/>
      <c r="I9551" s="3"/>
      <c r="J9551" s="3"/>
    </row>
    <row r="9552" spans="4:10" x14ac:dyDescent="0.25">
      <c r="D9552"/>
      <c r="E9552"/>
      <c r="F9552" s="3"/>
      <c r="G9552" s="3"/>
      <c r="H9552" s="3"/>
      <c r="I9552" s="3"/>
      <c r="J9552" s="3"/>
    </row>
    <row r="9553" spans="4:10" x14ac:dyDescent="0.25">
      <c r="D9553"/>
      <c r="E9553"/>
      <c r="F9553" s="3"/>
      <c r="G9553" s="3"/>
      <c r="H9553" s="3"/>
      <c r="I9553" s="3"/>
      <c r="J9553" s="3"/>
    </row>
    <row r="9554" spans="4:10" x14ac:dyDescent="0.25">
      <c r="D9554"/>
      <c r="E9554"/>
      <c r="F9554" s="3"/>
      <c r="G9554" s="3"/>
      <c r="H9554" s="3"/>
      <c r="I9554" s="3"/>
      <c r="J9554" s="3"/>
    </row>
    <row r="9555" spans="4:10" x14ac:dyDescent="0.25">
      <c r="D9555"/>
      <c r="E9555"/>
      <c r="F9555" s="3"/>
      <c r="G9555" s="3"/>
      <c r="H9555" s="3"/>
      <c r="I9555" s="3"/>
      <c r="J9555" s="3"/>
    </row>
    <row r="9556" spans="4:10" x14ac:dyDescent="0.25">
      <c r="D9556"/>
      <c r="E9556"/>
      <c r="F9556" s="3"/>
      <c r="G9556" s="3"/>
      <c r="H9556" s="3"/>
      <c r="I9556" s="3"/>
      <c r="J9556" s="3"/>
    </row>
    <row r="9557" spans="4:10" x14ac:dyDescent="0.25">
      <c r="D9557"/>
      <c r="E9557"/>
      <c r="F9557" s="3"/>
      <c r="G9557" s="3"/>
      <c r="H9557" s="3"/>
      <c r="I9557" s="3"/>
      <c r="J9557" s="3"/>
    </row>
    <row r="9558" spans="4:10" x14ac:dyDescent="0.25">
      <c r="D9558"/>
      <c r="E9558"/>
      <c r="F9558" s="3"/>
      <c r="G9558" s="3"/>
      <c r="H9558" s="3"/>
      <c r="I9558" s="3"/>
      <c r="J9558" s="3"/>
    </row>
    <row r="9559" spans="4:10" x14ac:dyDescent="0.25">
      <c r="D9559"/>
      <c r="E9559"/>
      <c r="F9559" s="3"/>
      <c r="G9559" s="3"/>
      <c r="H9559" s="3"/>
      <c r="I9559" s="3"/>
      <c r="J9559" s="3"/>
    </row>
    <row r="9560" spans="4:10" x14ac:dyDescent="0.25">
      <c r="D9560"/>
      <c r="E9560"/>
      <c r="F9560" s="3"/>
      <c r="G9560" s="3"/>
      <c r="H9560" s="3"/>
      <c r="I9560" s="3"/>
      <c r="J9560" s="3"/>
    </row>
    <row r="9561" spans="4:10" x14ac:dyDescent="0.25">
      <c r="D9561"/>
      <c r="E9561"/>
      <c r="F9561" s="3"/>
      <c r="G9561" s="3"/>
      <c r="H9561" s="3"/>
      <c r="I9561" s="3"/>
      <c r="J9561" s="3"/>
    </row>
    <row r="9562" spans="4:10" x14ac:dyDescent="0.25">
      <c r="D9562"/>
      <c r="E9562"/>
      <c r="F9562" s="3"/>
      <c r="G9562" s="3"/>
      <c r="H9562" s="3"/>
      <c r="I9562" s="3"/>
      <c r="J9562" s="3"/>
    </row>
    <row r="9563" spans="4:10" x14ac:dyDescent="0.25">
      <c r="D9563"/>
      <c r="E9563"/>
      <c r="F9563" s="3"/>
      <c r="G9563" s="3"/>
      <c r="H9563" s="3"/>
      <c r="I9563" s="3"/>
      <c r="J9563" s="3"/>
    </row>
    <row r="9564" spans="4:10" x14ac:dyDescent="0.25">
      <c r="D9564"/>
      <c r="E9564"/>
      <c r="F9564" s="3"/>
      <c r="G9564" s="3"/>
      <c r="H9564" s="3"/>
      <c r="I9564" s="3"/>
      <c r="J9564" s="3"/>
    </row>
    <row r="9565" spans="4:10" x14ac:dyDescent="0.25">
      <c r="D9565"/>
      <c r="E9565"/>
      <c r="F9565" s="3"/>
      <c r="G9565" s="3"/>
      <c r="H9565" s="3"/>
      <c r="I9565" s="3"/>
      <c r="J9565" s="3"/>
    </row>
    <row r="9566" spans="4:10" x14ac:dyDescent="0.25">
      <c r="D9566"/>
      <c r="E9566"/>
      <c r="F9566" s="3"/>
      <c r="G9566" s="3"/>
      <c r="H9566" s="3"/>
      <c r="I9566" s="3"/>
      <c r="J9566" s="3"/>
    </row>
    <row r="9567" spans="4:10" x14ac:dyDescent="0.25">
      <c r="D9567"/>
      <c r="E9567"/>
      <c r="F9567" s="3"/>
      <c r="G9567" s="3"/>
      <c r="H9567" s="3"/>
      <c r="I9567" s="3"/>
      <c r="J9567" s="3"/>
    </row>
    <row r="9568" spans="4:10" x14ac:dyDescent="0.25">
      <c r="D9568"/>
      <c r="E9568"/>
      <c r="F9568" s="3"/>
      <c r="G9568" s="3"/>
      <c r="H9568" s="3"/>
      <c r="I9568" s="3"/>
      <c r="J9568" s="3"/>
    </row>
    <row r="9569" spans="4:10" x14ac:dyDescent="0.25">
      <c r="D9569"/>
      <c r="E9569"/>
      <c r="F9569" s="3"/>
      <c r="G9569" s="3"/>
      <c r="H9569" s="3"/>
      <c r="I9569" s="3"/>
      <c r="J9569" s="3"/>
    </row>
    <row r="9570" spans="4:10" x14ac:dyDescent="0.25">
      <c r="D9570"/>
      <c r="E9570"/>
      <c r="F9570" s="3"/>
      <c r="G9570" s="3"/>
      <c r="H9570" s="3"/>
      <c r="I9570" s="3"/>
      <c r="J9570" s="3"/>
    </row>
    <row r="9571" spans="4:10" x14ac:dyDescent="0.25">
      <c r="D9571"/>
      <c r="E9571"/>
      <c r="F9571" s="3"/>
      <c r="G9571" s="3"/>
      <c r="H9571" s="3"/>
      <c r="I9571" s="3"/>
      <c r="J9571" s="3"/>
    </row>
    <row r="9572" spans="4:10" x14ac:dyDescent="0.25">
      <c r="D9572"/>
      <c r="E9572"/>
      <c r="F9572" s="3"/>
      <c r="G9572" s="3"/>
      <c r="H9572" s="3"/>
      <c r="I9572" s="3"/>
      <c r="J9572" s="3"/>
    </row>
    <row r="9573" spans="4:10" x14ac:dyDescent="0.25">
      <c r="D9573"/>
      <c r="E9573"/>
      <c r="F9573" s="3"/>
      <c r="G9573" s="3"/>
      <c r="H9573" s="3"/>
      <c r="I9573" s="3"/>
      <c r="J9573" s="3"/>
    </row>
    <row r="9574" spans="4:10" x14ac:dyDescent="0.25">
      <c r="D9574"/>
      <c r="E9574"/>
      <c r="F9574" s="3"/>
      <c r="G9574" s="3"/>
      <c r="H9574" s="3"/>
      <c r="I9574" s="3"/>
      <c r="J9574" s="3"/>
    </row>
    <row r="9575" spans="4:10" x14ac:dyDescent="0.25">
      <c r="D9575"/>
      <c r="E9575"/>
      <c r="F9575" s="3"/>
      <c r="G9575" s="3"/>
      <c r="H9575" s="3"/>
      <c r="I9575" s="3"/>
      <c r="J9575" s="3"/>
    </row>
    <row r="9576" spans="4:10" x14ac:dyDescent="0.25">
      <c r="D9576"/>
      <c r="E9576"/>
      <c r="F9576" s="3"/>
      <c r="G9576" s="3"/>
      <c r="H9576" s="3"/>
      <c r="I9576" s="3"/>
      <c r="J9576" s="3"/>
    </row>
    <row r="9577" spans="4:10" x14ac:dyDescent="0.25">
      <c r="D9577"/>
      <c r="E9577"/>
      <c r="F9577" s="3"/>
      <c r="G9577" s="3"/>
      <c r="H9577" s="3"/>
      <c r="I9577" s="3"/>
      <c r="J9577" s="3"/>
    </row>
    <row r="9578" spans="4:10" x14ac:dyDescent="0.25">
      <c r="D9578"/>
      <c r="E9578"/>
      <c r="F9578" s="3"/>
      <c r="G9578" s="3"/>
      <c r="H9578" s="3"/>
      <c r="I9578" s="3"/>
      <c r="J9578" s="3"/>
    </row>
    <row r="9579" spans="4:10" x14ac:dyDescent="0.25">
      <c r="D9579"/>
      <c r="E9579"/>
      <c r="F9579" s="3"/>
      <c r="G9579" s="3"/>
      <c r="H9579" s="3"/>
      <c r="I9579" s="3"/>
      <c r="J9579" s="3"/>
    </row>
    <row r="9580" spans="4:10" x14ac:dyDescent="0.25">
      <c r="D9580"/>
      <c r="E9580"/>
      <c r="F9580" s="3"/>
      <c r="G9580" s="3"/>
      <c r="H9580" s="3"/>
      <c r="I9580" s="3"/>
      <c r="J9580" s="3"/>
    </row>
    <row r="9581" spans="4:10" x14ac:dyDescent="0.25">
      <c r="D9581"/>
      <c r="E9581"/>
      <c r="F9581" s="3"/>
      <c r="G9581" s="3"/>
      <c r="H9581" s="3"/>
      <c r="I9581" s="3"/>
      <c r="J9581" s="3"/>
    </row>
    <row r="9582" spans="4:10" x14ac:dyDescent="0.25">
      <c r="D9582"/>
      <c r="E9582"/>
      <c r="F9582" s="3"/>
      <c r="G9582" s="3"/>
      <c r="H9582" s="3"/>
      <c r="I9582" s="3"/>
      <c r="J9582" s="3"/>
    </row>
    <row r="9583" spans="4:10" x14ac:dyDescent="0.25">
      <c r="D9583"/>
      <c r="E9583"/>
      <c r="F9583" s="3"/>
      <c r="G9583" s="3"/>
      <c r="H9583" s="3"/>
      <c r="I9583" s="3"/>
      <c r="J9583" s="3"/>
    </row>
    <row r="9584" spans="4:10" x14ac:dyDescent="0.25">
      <c r="D9584"/>
      <c r="E9584"/>
      <c r="F9584" s="3"/>
      <c r="G9584" s="3"/>
      <c r="H9584" s="3"/>
      <c r="I9584" s="3"/>
      <c r="J9584" s="3"/>
    </row>
    <row r="9585" spans="4:10" x14ac:dyDescent="0.25">
      <c r="D9585"/>
      <c r="E9585"/>
      <c r="F9585" s="3"/>
      <c r="G9585" s="3"/>
      <c r="H9585" s="3"/>
      <c r="I9585" s="3"/>
      <c r="J9585" s="3"/>
    </row>
    <row r="9586" spans="4:10" x14ac:dyDescent="0.25">
      <c r="D9586"/>
      <c r="E9586"/>
      <c r="F9586" s="3"/>
      <c r="G9586" s="3"/>
      <c r="H9586" s="3"/>
      <c r="I9586" s="3"/>
      <c r="J9586" s="3"/>
    </row>
    <row r="9587" spans="4:10" x14ac:dyDescent="0.25">
      <c r="D9587"/>
      <c r="E9587"/>
      <c r="F9587" s="3"/>
      <c r="G9587" s="3"/>
      <c r="H9587" s="3"/>
      <c r="I9587" s="3"/>
      <c r="J9587" s="3"/>
    </row>
    <row r="9588" spans="4:10" x14ac:dyDescent="0.25">
      <c r="D9588"/>
      <c r="E9588"/>
      <c r="F9588" s="3"/>
      <c r="G9588" s="3"/>
      <c r="H9588" s="3"/>
      <c r="I9588" s="3"/>
      <c r="J9588" s="3"/>
    </row>
    <row r="9589" spans="4:10" x14ac:dyDescent="0.25">
      <c r="D9589"/>
      <c r="E9589"/>
      <c r="F9589" s="3"/>
      <c r="G9589" s="3"/>
      <c r="H9589" s="3"/>
      <c r="I9589" s="3"/>
      <c r="J9589" s="3"/>
    </row>
    <row r="9590" spans="4:10" x14ac:dyDescent="0.25">
      <c r="D9590"/>
      <c r="E9590"/>
      <c r="F9590" s="3"/>
      <c r="G9590" s="3"/>
      <c r="H9590" s="3"/>
      <c r="I9590" s="3"/>
      <c r="J9590" s="3"/>
    </row>
    <row r="9591" spans="4:10" x14ac:dyDescent="0.25">
      <c r="D9591"/>
      <c r="E9591"/>
      <c r="F9591" s="3"/>
      <c r="G9591" s="3"/>
      <c r="H9591" s="3"/>
      <c r="I9591" s="3"/>
      <c r="J9591" s="3"/>
    </row>
    <row r="9592" spans="4:10" x14ac:dyDescent="0.25">
      <c r="D9592"/>
      <c r="E9592"/>
      <c r="F9592" s="3"/>
      <c r="G9592" s="3"/>
      <c r="H9592" s="3"/>
      <c r="I9592" s="3"/>
      <c r="J9592" s="3"/>
    </row>
    <row r="9593" spans="4:10" x14ac:dyDescent="0.25">
      <c r="D9593"/>
      <c r="E9593"/>
    </row>
    <row r="9594" spans="4:10" x14ac:dyDescent="0.25">
      <c r="D9594"/>
      <c r="E9594"/>
    </row>
    <row r="9595" spans="4:10" x14ac:dyDescent="0.25">
      <c r="D9595"/>
      <c r="E9595"/>
    </row>
    <row r="9596" spans="4:10" x14ac:dyDescent="0.25">
      <c r="D9596"/>
      <c r="E9596"/>
    </row>
    <row r="9597" spans="4:10" x14ac:dyDescent="0.25">
      <c r="D9597"/>
      <c r="E9597"/>
    </row>
    <row r="9598" spans="4:10" x14ac:dyDescent="0.25">
      <c r="D9598"/>
      <c r="E9598"/>
      <c r="F9598" s="3"/>
      <c r="G9598" s="3"/>
      <c r="H9598" s="3"/>
      <c r="I9598" s="3"/>
      <c r="J9598" s="3"/>
    </row>
    <row r="9599" spans="4:10" x14ac:dyDescent="0.25">
      <c r="D9599"/>
      <c r="E9599"/>
      <c r="F9599" s="3"/>
      <c r="G9599" s="3"/>
      <c r="H9599" s="3"/>
      <c r="I9599" s="3"/>
      <c r="J9599" s="3"/>
    </row>
    <row r="9600" spans="4:10" x14ac:dyDescent="0.25">
      <c r="D9600"/>
      <c r="E9600"/>
      <c r="F9600" s="3"/>
      <c r="G9600" s="3"/>
      <c r="H9600" s="3"/>
      <c r="I9600" s="3"/>
      <c r="J9600" s="3"/>
    </row>
    <row r="9601" spans="4:10" x14ac:dyDescent="0.25">
      <c r="D9601"/>
      <c r="E9601"/>
      <c r="F9601" s="3"/>
      <c r="G9601" s="3"/>
      <c r="H9601" s="3"/>
      <c r="I9601" s="3"/>
      <c r="J9601" s="3"/>
    </row>
    <row r="9602" spans="4:10" x14ac:dyDescent="0.25">
      <c r="D9602"/>
      <c r="E9602"/>
      <c r="F9602" s="3"/>
      <c r="G9602" s="3"/>
      <c r="H9602" s="3"/>
      <c r="I9602" s="3"/>
      <c r="J9602" s="3"/>
    </row>
    <row r="9603" spans="4:10" x14ac:dyDescent="0.25">
      <c r="D9603"/>
      <c r="E9603"/>
      <c r="F9603" s="3"/>
      <c r="G9603" s="3"/>
      <c r="H9603" s="3"/>
      <c r="I9603" s="3"/>
      <c r="J9603" s="3"/>
    </row>
    <row r="9604" spans="4:10" x14ac:dyDescent="0.25">
      <c r="D9604"/>
      <c r="E9604"/>
      <c r="F9604" s="3"/>
      <c r="G9604" s="3"/>
      <c r="H9604" s="3"/>
      <c r="I9604" s="3"/>
      <c r="J9604" s="3"/>
    </row>
    <row r="9605" spans="4:10" x14ac:dyDescent="0.25">
      <c r="D9605"/>
      <c r="E9605"/>
      <c r="F9605" s="3"/>
      <c r="G9605" s="3"/>
      <c r="H9605" s="3"/>
      <c r="I9605" s="3"/>
      <c r="J9605" s="3"/>
    </row>
    <row r="9606" spans="4:10" x14ac:dyDescent="0.25">
      <c r="D9606"/>
      <c r="E9606"/>
      <c r="F9606" s="3"/>
      <c r="G9606" s="3"/>
      <c r="H9606" s="3"/>
      <c r="I9606" s="3"/>
      <c r="J9606" s="3"/>
    </row>
    <row r="9607" spans="4:10" x14ac:dyDescent="0.25">
      <c r="D9607"/>
      <c r="E9607"/>
      <c r="F9607" s="3"/>
      <c r="G9607" s="3"/>
      <c r="H9607" s="3"/>
      <c r="I9607" s="3"/>
      <c r="J9607" s="3"/>
    </row>
    <row r="9608" spans="4:10" x14ac:dyDescent="0.25">
      <c r="D9608"/>
      <c r="E9608"/>
      <c r="F9608" s="3"/>
      <c r="G9608" s="3"/>
      <c r="H9608" s="3"/>
      <c r="I9608" s="3"/>
      <c r="J9608" s="3"/>
    </row>
    <row r="9609" spans="4:10" x14ac:dyDescent="0.25">
      <c r="D9609"/>
      <c r="E9609"/>
      <c r="F9609" s="3"/>
      <c r="G9609" s="3"/>
      <c r="H9609" s="3"/>
      <c r="I9609" s="3"/>
      <c r="J9609" s="3"/>
    </row>
    <row r="9610" spans="4:10" x14ac:dyDescent="0.25">
      <c r="D9610"/>
      <c r="E9610"/>
      <c r="F9610" s="3"/>
      <c r="G9610" s="3"/>
      <c r="H9610" s="3"/>
      <c r="I9610" s="3"/>
      <c r="J9610" s="3"/>
    </row>
    <row r="9611" spans="4:10" x14ac:dyDescent="0.25">
      <c r="D9611"/>
      <c r="E9611"/>
      <c r="F9611" s="3"/>
      <c r="G9611" s="3"/>
      <c r="H9611" s="3"/>
      <c r="I9611" s="3"/>
      <c r="J9611" s="3"/>
    </row>
    <row r="9612" spans="4:10" x14ac:dyDescent="0.25">
      <c r="D9612"/>
      <c r="E9612"/>
      <c r="F9612" s="3"/>
      <c r="G9612" s="3"/>
      <c r="H9612" s="3"/>
      <c r="I9612" s="3"/>
      <c r="J9612" s="3"/>
    </row>
    <row r="9613" spans="4:10" x14ac:dyDescent="0.25">
      <c r="D9613"/>
      <c r="E9613"/>
      <c r="F9613" s="3"/>
      <c r="G9613" s="3"/>
      <c r="H9613" s="3"/>
      <c r="I9613" s="3"/>
      <c r="J9613" s="3"/>
    </row>
    <row r="9614" spans="4:10" x14ac:dyDescent="0.25">
      <c r="D9614"/>
      <c r="E9614"/>
      <c r="F9614" s="3"/>
      <c r="G9614" s="3"/>
      <c r="H9614" s="3"/>
      <c r="I9614" s="3"/>
      <c r="J9614" s="3"/>
    </row>
    <row r="9615" spans="4:10" x14ac:dyDescent="0.25">
      <c r="D9615"/>
      <c r="E9615"/>
      <c r="F9615" s="3"/>
      <c r="G9615" s="3"/>
      <c r="H9615" s="3"/>
      <c r="I9615" s="3"/>
      <c r="J9615" s="3"/>
    </row>
    <row r="9616" spans="4:10" x14ac:dyDescent="0.25">
      <c r="D9616"/>
      <c r="E9616"/>
      <c r="F9616" s="3"/>
      <c r="G9616" s="3"/>
      <c r="H9616" s="3"/>
      <c r="I9616" s="3"/>
      <c r="J9616" s="3"/>
    </row>
    <row r="9617" spans="4:10" x14ac:dyDescent="0.25">
      <c r="D9617"/>
      <c r="E9617"/>
      <c r="F9617" s="3"/>
      <c r="G9617" s="3"/>
      <c r="H9617" s="3"/>
      <c r="I9617" s="3"/>
      <c r="J9617" s="3"/>
    </row>
    <row r="9618" spans="4:10" x14ac:dyDescent="0.25">
      <c r="D9618"/>
      <c r="E9618"/>
      <c r="F9618" s="3"/>
      <c r="G9618" s="3"/>
      <c r="H9618" s="3"/>
      <c r="I9618" s="3"/>
      <c r="J9618" s="3"/>
    </row>
    <row r="9619" spans="4:10" x14ac:dyDescent="0.25">
      <c r="D9619"/>
      <c r="E9619"/>
      <c r="F9619" s="3"/>
      <c r="G9619" s="3"/>
      <c r="H9619" s="3"/>
      <c r="I9619" s="3"/>
      <c r="J9619" s="3"/>
    </row>
    <row r="9620" spans="4:10" x14ac:dyDescent="0.25">
      <c r="D9620"/>
      <c r="E9620"/>
      <c r="F9620" s="3"/>
      <c r="G9620" s="3"/>
      <c r="H9620" s="3"/>
      <c r="I9620" s="3"/>
      <c r="J9620" s="3"/>
    </row>
    <row r="9621" spans="4:10" x14ac:dyDescent="0.25">
      <c r="D9621"/>
      <c r="E9621"/>
      <c r="F9621" s="3"/>
      <c r="G9621" s="3"/>
      <c r="H9621" s="3"/>
      <c r="I9621" s="3"/>
      <c r="J9621" s="3"/>
    </row>
    <row r="9622" spans="4:10" x14ac:dyDescent="0.25">
      <c r="D9622"/>
      <c r="E9622"/>
      <c r="F9622" s="3"/>
      <c r="G9622" s="3"/>
      <c r="H9622" s="3"/>
      <c r="I9622" s="3"/>
      <c r="J9622" s="3"/>
    </row>
    <row r="9623" spans="4:10" x14ac:dyDescent="0.25">
      <c r="D9623"/>
      <c r="E9623"/>
      <c r="F9623" s="3"/>
      <c r="G9623" s="3"/>
      <c r="H9623" s="3"/>
      <c r="I9623" s="3"/>
      <c r="J9623" s="3"/>
    </row>
    <row r="9624" spans="4:10" x14ac:dyDescent="0.25">
      <c r="D9624"/>
      <c r="E9624"/>
      <c r="F9624" s="3"/>
      <c r="G9624" s="3"/>
      <c r="H9624" s="3"/>
      <c r="I9624" s="3"/>
      <c r="J9624" s="3"/>
    </row>
    <row r="9625" spans="4:10" x14ac:dyDescent="0.25">
      <c r="D9625"/>
      <c r="E9625"/>
      <c r="F9625" s="3"/>
      <c r="G9625" s="3"/>
      <c r="H9625" s="3"/>
      <c r="I9625" s="3"/>
      <c r="J9625" s="3"/>
    </row>
    <row r="9626" spans="4:10" x14ac:dyDescent="0.25">
      <c r="D9626"/>
      <c r="E9626"/>
      <c r="F9626" s="3"/>
      <c r="G9626" s="3"/>
      <c r="H9626" s="3"/>
      <c r="I9626" s="3"/>
      <c r="J9626" s="3"/>
    </row>
    <row r="9627" spans="4:10" x14ac:dyDescent="0.25">
      <c r="D9627"/>
      <c r="E9627"/>
      <c r="F9627" s="3"/>
      <c r="G9627" s="3"/>
      <c r="H9627" s="3"/>
      <c r="I9627" s="3"/>
      <c r="J9627" s="3"/>
    </row>
    <row r="9628" spans="4:10" x14ac:dyDescent="0.25">
      <c r="D9628"/>
      <c r="E9628"/>
      <c r="F9628" s="3"/>
      <c r="G9628" s="3"/>
      <c r="H9628" s="3"/>
      <c r="I9628" s="3"/>
      <c r="J9628" s="3"/>
    </row>
    <row r="9629" spans="4:10" x14ac:dyDescent="0.25">
      <c r="D9629"/>
      <c r="E9629"/>
      <c r="F9629" s="3"/>
      <c r="G9629" s="3"/>
      <c r="H9629" s="3"/>
      <c r="I9629" s="3"/>
      <c r="J9629" s="3"/>
    </row>
    <row r="9630" spans="4:10" x14ac:dyDescent="0.25">
      <c r="D9630"/>
      <c r="E9630"/>
      <c r="F9630" s="3"/>
      <c r="G9630" s="3"/>
      <c r="H9630" s="3"/>
      <c r="I9630" s="3"/>
      <c r="J9630" s="3"/>
    </row>
    <row r="9631" spans="4:10" x14ac:dyDescent="0.25">
      <c r="D9631"/>
      <c r="E9631"/>
      <c r="F9631" s="3"/>
      <c r="G9631" s="3"/>
      <c r="H9631" s="3"/>
      <c r="I9631" s="3"/>
      <c r="J9631" s="3"/>
    </row>
    <row r="9632" spans="4:10" x14ac:dyDescent="0.25">
      <c r="D9632"/>
      <c r="E9632"/>
      <c r="F9632" s="3"/>
      <c r="G9632" s="3"/>
      <c r="H9632" s="3"/>
      <c r="I9632" s="3"/>
      <c r="J9632" s="3"/>
    </row>
    <row r="9633" spans="4:10" x14ac:dyDescent="0.25">
      <c r="D9633"/>
      <c r="E9633"/>
      <c r="F9633" s="3"/>
      <c r="G9633" s="3"/>
      <c r="H9633" s="3"/>
      <c r="I9633" s="3"/>
      <c r="J9633" s="3"/>
    </row>
    <row r="9634" spans="4:10" x14ac:dyDescent="0.25">
      <c r="D9634"/>
      <c r="E9634"/>
      <c r="F9634" s="3"/>
      <c r="G9634" s="3"/>
      <c r="H9634" s="3"/>
      <c r="I9634" s="3"/>
      <c r="J9634" s="3"/>
    </row>
    <row r="9635" spans="4:10" x14ac:dyDescent="0.25">
      <c r="D9635"/>
      <c r="E9635"/>
      <c r="F9635" s="3"/>
      <c r="G9635" s="3"/>
      <c r="H9635" s="3"/>
      <c r="I9635" s="3"/>
      <c r="J9635" s="3"/>
    </row>
    <row r="9636" spans="4:10" x14ac:dyDescent="0.25">
      <c r="D9636"/>
      <c r="E9636"/>
      <c r="F9636" s="3"/>
      <c r="G9636" s="3"/>
      <c r="H9636" s="3"/>
      <c r="I9636" s="3"/>
      <c r="J9636" s="3"/>
    </row>
    <row r="9637" spans="4:10" x14ac:dyDescent="0.25">
      <c r="D9637"/>
      <c r="E9637"/>
      <c r="F9637" s="3"/>
      <c r="G9637" s="3"/>
      <c r="H9637" s="3"/>
      <c r="I9637" s="3"/>
      <c r="J9637" s="3"/>
    </row>
    <row r="9638" spans="4:10" x14ac:dyDescent="0.25">
      <c r="D9638"/>
      <c r="E9638"/>
      <c r="F9638" s="3"/>
      <c r="G9638" s="3"/>
      <c r="H9638" s="3"/>
      <c r="I9638" s="3"/>
      <c r="J9638" s="3"/>
    </row>
    <row r="9639" spans="4:10" x14ac:dyDescent="0.25">
      <c r="D9639"/>
      <c r="E9639"/>
      <c r="F9639" s="3"/>
      <c r="G9639" s="3"/>
      <c r="H9639" s="3"/>
      <c r="I9639" s="3"/>
      <c r="J9639" s="3"/>
    </row>
    <row r="9640" spans="4:10" x14ac:dyDescent="0.25">
      <c r="D9640"/>
      <c r="E9640"/>
      <c r="F9640" s="3"/>
      <c r="G9640" s="3"/>
      <c r="H9640" s="3"/>
      <c r="I9640" s="3"/>
      <c r="J9640" s="3"/>
    </row>
    <row r="9641" spans="4:10" x14ac:dyDescent="0.25">
      <c r="D9641"/>
      <c r="E9641"/>
      <c r="F9641" s="3"/>
      <c r="G9641" s="3"/>
      <c r="H9641" s="3"/>
      <c r="I9641" s="3"/>
      <c r="J9641" s="3"/>
    </row>
    <row r="9642" spans="4:10" x14ac:dyDescent="0.25">
      <c r="D9642"/>
      <c r="E9642"/>
      <c r="F9642" s="3"/>
      <c r="G9642" s="3"/>
      <c r="H9642" s="3"/>
      <c r="I9642" s="3"/>
      <c r="J9642" s="3"/>
    </row>
    <row r="9643" spans="4:10" x14ac:dyDescent="0.25">
      <c r="D9643"/>
      <c r="E9643"/>
      <c r="F9643" s="3"/>
      <c r="G9643" s="3"/>
      <c r="H9643" s="3"/>
      <c r="I9643" s="3"/>
      <c r="J9643" s="3"/>
    </row>
    <row r="9644" spans="4:10" x14ac:dyDescent="0.25">
      <c r="D9644"/>
      <c r="E9644"/>
      <c r="F9644" s="3"/>
      <c r="G9644" s="3"/>
      <c r="H9644" s="3"/>
      <c r="I9644" s="3"/>
      <c r="J9644" s="3"/>
    </row>
    <row r="9645" spans="4:10" x14ac:dyDescent="0.25">
      <c r="D9645"/>
      <c r="E9645"/>
      <c r="F9645" s="3"/>
      <c r="G9645" s="3"/>
      <c r="H9645" s="3"/>
      <c r="I9645" s="3"/>
      <c r="J9645" s="3"/>
    </row>
    <row r="9646" spans="4:10" x14ac:dyDescent="0.25">
      <c r="D9646"/>
      <c r="E9646"/>
      <c r="F9646" s="3"/>
      <c r="G9646" s="3"/>
      <c r="H9646" s="3"/>
      <c r="I9646" s="3"/>
      <c r="J9646" s="3"/>
    </row>
    <row r="9647" spans="4:10" x14ac:dyDescent="0.25">
      <c r="D9647"/>
      <c r="E9647"/>
      <c r="F9647" s="3"/>
      <c r="G9647" s="3"/>
      <c r="H9647" s="3"/>
      <c r="I9647" s="3"/>
      <c r="J9647" s="3"/>
    </row>
    <row r="9648" spans="4:10" x14ac:dyDescent="0.25">
      <c r="D9648"/>
      <c r="E9648"/>
      <c r="F9648" s="3"/>
      <c r="G9648" s="3"/>
      <c r="H9648" s="3"/>
      <c r="I9648" s="3"/>
      <c r="J9648" s="3"/>
    </row>
    <row r="9649" spans="4:10" x14ac:dyDescent="0.25">
      <c r="D9649"/>
      <c r="E9649"/>
      <c r="F9649" s="3"/>
      <c r="G9649" s="3"/>
      <c r="H9649" s="3"/>
      <c r="I9649" s="3"/>
      <c r="J9649" s="3"/>
    </row>
    <row r="9650" spans="4:10" x14ac:dyDescent="0.25">
      <c r="D9650"/>
      <c r="E9650"/>
      <c r="F9650" s="3"/>
      <c r="G9650" s="3"/>
      <c r="H9650" s="3"/>
      <c r="I9650" s="3"/>
      <c r="J9650" s="3"/>
    </row>
    <row r="9651" spans="4:10" x14ac:dyDescent="0.25">
      <c r="D9651"/>
      <c r="E9651"/>
      <c r="F9651" s="3"/>
      <c r="G9651" s="3"/>
      <c r="H9651" s="3"/>
      <c r="I9651" s="3"/>
      <c r="J9651" s="3"/>
    </row>
    <row r="9652" spans="4:10" x14ac:dyDescent="0.25">
      <c r="D9652"/>
      <c r="E9652"/>
      <c r="F9652" s="3"/>
      <c r="G9652" s="3"/>
      <c r="H9652" s="3"/>
      <c r="I9652" s="3"/>
      <c r="J9652" s="3"/>
    </row>
    <row r="9653" spans="4:10" x14ac:dyDescent="0.25">
      <c r="D9653"/>
      <c r="E9653"/>
      <c r="F9653" s="3"/>
      <c r="G9653" s="3"/>
      <c r="H9653" s="3"/>
      <c r="I9653" s="3"/>
      <c r="J9653" s="3"/>
    </row>
    <row r="9654" spans="4:10" x14ac:dyDescent="0.25">
      <c r="D9654"/>
      <c r="E9654"/>
      <c r="F9654" s="3"/>
      <c r="G9654" s="3"/>
      <c r="H9654" s="3"/>
      <c r="I9654" s="3"/>
      <c r="J9654" s="3"/>
    </row>
    <row r="9655" spans="4:10" x14ac:dyDescent="0.25">
      <c r="D9655"/>
      <c r="E9655"/>
      <c r="F9655" s="3"/>
      <c r="G9655" s="3"/>
      <c r="H9655" s="3"/>
      <c r="I9655" s="3"/>
      <c r="J9655" s="3"/>
    </row>
    <row r="9656" spans="4:10" x14ac:dyDescent="0.25">
      <c r="D9656"/>
      <c r="E9656"/>
      <c r="F9656" s="3"/>
      <c r="G9656" s="3"/>
      <c r="H9656" s="3"/>
      <c r="I9656" s="3"/>
      <c r="J9656" s="3"/>
    </row>
    <row r="9657" spans="4:10" x14ac:dyDescent="0.25">
      <c r="D9657"/>
      <c r="E9657"/>
      <c r="F9657" s="3"/>
      <c r="G9657" s="3"/>
      <c r="H9657" s="3"/>
      <c r="I9657" s="3"/>
      <c r="J9657" s="3"/>
    </row>
    <row r="9658" spans="4:10" x14ac:dyDescent="0.25">
      <c r="D9658"/>
      <c r="E9658"/>
      <c r="F9658" s="3"/>
      <c r="G9658" s="3"/>
      <c r="H9658" s="3"/>
      <c r="I9658" s="3"/>
      <c r="J9658" s="3"/>
    </row>
    <row r="9659" spans="4:10" x14ac:dyDescent="0.25">
      <c r="D9659"/>
      <c r="E9659"/>
      <c r="F9659" s="3"/>
      <c r="G9659" s="3"/>
      <c r="H9659" s="3"/>
      <c r="I9659" s="3"/>
      <c r="J9659" s="3"/>
    </row>
    <row r="9660" spans="4:10" x14ac:dyDescent="0.25">
      <c r="D9660"/>
      <c r="E9660"/>
      <c r="F9660" s="3"/>
      <c r="G9660" s="3"/>
      <c r="H9660" s="3"/>
      <c r="I9660" s="3"/>
      <c r="J9660" s="3"/>
    </row>
    <row r="9661" spans="4:10" x14ac:dyDescent="0.25">
      <c r="D9661"/>
      <c r="E9661"/>
      <c r="F9661" s="3"/>
      <c r="G9661" s="3"/>
      <c r="H9661" s="3"/>
      <c r="I9661" s="3"/>
      <c r="J9661" s="3"/>
    </row>
    <row r="9662" spans="4:10" x14ac:dyDescent="0.25">
      <c r="D9662"/>
      <c r="E9662"/>
      <c r="F9662" s="3"/>
      <c r="G9662" s="3"/>
      <c r="H9662" s="3"/>
      <c r="I9662" s="3"/>
      <c r="J9662" s="3"/>
    </row>
    <row r="9663" spans="4:10" x14ac:dyDescent="0.25">
      <c r="D9663"/>
      <c r="E9663"/>
      <c r="F9663" s="3"/>
      <c r="G9663" s="3"/>
      <c r="H9663" s="3"/>
      <c r="I9663" s="3"/>
      <c r="J9663" s="3"/>
    </row>
    <row r="9664" spans="4:10" x14ac:dyDescent="0.25">
      <c r="D9664"/>
      <c r="E9664"/>
      <c r="F9664" s="3"/>
      <c r="G9664" s="3"/>
      <c r="H9664" s="3"/>
      <c r="I9664" s="3"/>
      <c r="J9664" s="3"/>
    </row>
    <row r="9665" spans="4:10" x14ac:dyDescent="0.25">
      <c r="D9665"/>
      <c r="E9665"/>
      <c r="F9665" s="3"/>
      <c r="G9665" s="3"/>
      <c r="H9665" s="3"/>
      <c r="I9665" s="3"/>
      <c r="J9665" s="3"/>
    </row>
    <row r="9666" spans="4:10" x14ac:dyDescent="0.25">
      <c r="D9666"/>
      <c r="E9666"/>
      <c r="F9666" s="3"/>
      <c r="G9666" s="3"/>
      <c r="H9666" s="3"/>
      <c r="I9666" s="3"/>
      <c r="J9666" s="3"/>
    </row>
    <row r="9667" spans="4:10" x14ac:dyDescent="0.25">
      <c r="D9667"/>
      <c r="E9667"/>
      <c r="F9667" s="3"/>
      <c r="G9667" s="3"/>
      <c r="H9667" s="3"/>
      <c r="I9667" s="3"/>
      <c r="J9667" s="3"/>
    </row>
    <row r="9668" spans="4:10" x14ac:dyDescent="0.25">
      <c r="D9668"/>
      <c r="E9668"/>
      <c r="F9668" s="3"/>
      <c r="G9668" s="3"/>
      <c r="H9668" s="3"/>
      <c r="I9668" s="3"/>
      <c r="J9668" s="3"/>
    </row>
    <row r="9669" spans="4:10" x14ac:dyDescent="0.25">
      <c r="D9669"/>
      <c r="E9669"/>
      <c r="F9669" s="3"/>
      <c r="G9669" s="3"/>
      <c r="H9669" s="3"/>
      <c r="I9669" s="3"/>
      <c r="J9669" s="3"/>
    </row>
    <row r="9670" spans="4:10" x14ac:dyDescent="0.25">
      <c r="D9670"/>
      <c r="E9670"/>
      <c r="F9670" s="3"/>
      <c r="G9670" s="3"/>
      <c r="H9670" s="3"/>
      <c r="I9670" s="3"/>
      <c r="J9670" s="3"/>
    </row>
    <row r="9671" spans="4:10" x14ac:dyDescent="0.25">
      <c r="D9671"/>
      <c r="E9671"/>
      <c r="F9671" s="3"/>
      <c r="G9671" s="3"/>
      <c r="H9671" s="3"/>
      <c r="I9671" s="3"/>
      <c r="J9671" s="3"/>
    </row>
    <row r="9672" spans="4:10" x14ac:dyDescent="0.25">
      <c r="D9672"/>
      <c r="E9672"/>
      <c r="F9672" s="3"/>
      <c r="G9672" s="3"/>
      <c r="H9672" s="3"/>
      <c r="I9672" s="3"/>
      <c r="J9672" s="3"/>
    </row>
    <row r="9673" spans="4:10" x14ac:dyDescent="0.25">
      <c r="D9673"/>
      <c r="E9673"/>
      <c r="F9673" s="3"/>
      <c r="G9673" s="3"/>
      <c r="H9673" s="3"/>
      <c r="I9673" s="3"/>
      <c r="J9673" s="3"/>
    </row>
    <row r="9674" spans="4:10" x14ac:dyDescent="0.25">
      <c r="D9674"/>
      <c r="E9674"/>
      <c r="F9674" s="3"/>
      <c r="G9674" s="3"/>
      <c r="H9674" s="3"/>
      <c r="I9674" s="3"/>
      <c r="J9674" s="3"/>
    </row>
    <row r="9675" spans="4:10" x14ac:dyDescent="0.25">
      <c r="D9675"/>
      <c r="E9675"/>
      <c r="F9675" s="3"/>
      <c r="G9675" s="3"/>
      <c r="H9675" s="3"/>
      <c r="I9675" s="3"/>
      <c r="J9675" s="3"/>
    </row>
    <row r="9676" spans="4:10" x14ac:dyDescent="0.25">
      <c r="D9676"/>
      <c r="E9676"/>
      <c r="F9676" s="3"/>
      <c r="G9676" s="3"/>
      <c r="H9676" s="3"/>
      <c r="I9676" s="3"/>
      <c r="J9676" s="3"/>
    </row>
    <row r="9677" spans="4:10" x14ac:dyDescent="0.25">
      <c r="D9677"/>
      <c r="E9677"/>
      <c r="F9677" s="3"/>
      <c r="G9677" s="3"/>
      <c r="H9677" s="3"/>
      <c r="I9677" s="3"/>
      <c r="J9677" s="3"/>
    </row>
    <row r="9678" spans="4:10" x14ac:dyDescent="0.25">
      <c r="D9678"/>
      <c r="E9678"/>
      <c r="F9678" s="3"/>
      <c r="G9678" s="3"/>
      <c r="H9678" s="3"/>
      <c r="I9678" s="3"/>
      <c r="J9678" s="3"/>
    </row>
    <row r="9679" spans="4:10" x14ac:dyDescent="0.25">
      <c r="D9679"/>
      <c r="E9679"/>
      <c r="F9679" s="3"/>
      <c r="G9679" s="3"/>
      <c r="H9679" s="3"/>
      <c r="I9679" s="3"/>
      <c r="J9679" s="3"/>
    </row>
    <row r="9680" spans="4:10" x14ac:dyDescent="0.25">
      <c r="D9680"/>
      <c r="E9680"/>
      <c r="F9680" s="3"/>
      <c r="G9680" s="3"/>
      <c r="H9680" s="3"/>
      <c r="I9680" s="3"/>
      <c r="J9680" s="3"/>
    </row>
    <row r="9681" spans="4:10" x14ac:dyDescent="0.25">
      <c r="D9681"/>
      <c r="E9681"/>
      <c r="F9681" s="3"/>
      <c r="G9681" s="3"/>
      <c r="H9681" s="3"/>
      <c r="I9681" s="3"/>
      <c r="J9681" s="3"/>
    </row>
    <row r="9682" spans="4:10" x14ac:dyDescent="0.25">
      <c r="D9682"/>
      <c r="E9682"/>
      <c r="F9682" s="3"/>
      <c r="G9682" s="3"/>
      <c r="H9682" s="3"/>
      <c r="I9682" s="3"/>
      <c r="J9682" s="3"/>
    </row>
    <row r="9683" spans="4:10" x14ac:dyDescent="0.25">
      <c r="D9683"/>
      <c r="E9683"/>
      <c r="F9683" s="3"/>
      <c r="G9683" s="3"/>
      <c r="H9683" s="3"/>
      <c r="I9683" s="3"/>
      <c r="J9683" s="3"/>
    </row>
    <row r="9684" spans="4:10" x14ac:dyDescent="0.25">
      <c r="D9684"/>
      <c r="E9684"/>
      <c r="F9684" s="3"/>
      <c r="G9684" s="3"/>
      <c r="H9684" s="3"/>
      <c r="I9684" s="3"/>
      <c r="J9684" s="3"/>
    </row>
    <row r="9685" spans="4:10" x14ac:dyDescent="0.25">
      <c r="D9685"/>
      <c r="E9685"/>
      <c r="F9685" s="3"/>
      <c r="G9685" s="3"/>
      <c r="H9685" s="3"/>
      <c r="I9685" s="3"/>
      <c r="J9685" s="3"/>
    </row>
    <row r="9686" spans="4:10" x14ac:dyDescent="0.25">
      <c r="D9686"/>
      <c r="E9686"/>
      <c r="F9686" s="3"/>
      <c r="G9686" s="3"/>
      <c r="H9686" s="3"/>
      <c r="I9686" s="3"/>
      <c r="J9686" s="3"/>
    </row>
    <row r="9687" spans="4:10" x14ac:dyDescent="0.25">
      <c r="D9687"/>
      <c r="E9687"/>
      <c r="F9687" s="3"/>
      <c r="G9687" s="3"/>
      <c r="H9687" s="3"/>
      <c r="I9687" s="3"/>
      <c r="J9687" s="3"/>
    </row>
    <row r="9688" spans="4:10" x14ac:dyDescent="0.25">
      <c r="D9688"/>
      <c r="E9688"/>
      <c r="F9688" s="3"/>
      <c r="G9688" s="3"/>
      <c r="H9688" s="3"/>
      <c r="I9688" s="3"/>
      <c r="J9688" s="3"/>
    </row>
    <row r="9689" spans="4:10" x14ac:dyDescent="0.25">
      <c r="D9689"/>
      <c r="E9689"/>
      <c r="F9689" s="3"/>
      <c r="G9689" s="3"/>
      <c r="H9689" s="3"/>
      <c r="I9689" s="3"/>
      <c r="J9689" s="3"/>
    </row>
    <row r="9690" spans="4:10" x14ac:dyDescent="0.25">
      <c r="D9690"/>
      <c r="E9690"/>
      <c r="F9690" s="3"/>
      <c r="G9690" s="3"/>
      <c r="H9690" s="3"/>
      <c r="I9690" s="3"/>
      <c r="J9690" s="3"/>
    </row>
    <row r="9691" spans="4:10" x14ac:dyDescent="0.25">
      <c r="D9691"/>
      <c r="E9691"/>
      <c r="F9691" s="3"/>
      <c r="G9691" s="3"/>
      <c r="H9691" s="3"/>
      <c r="I9691" s="3"/>
      <c r="J9691" s="3"/>
    </row>
    <row r="9692" spans="4:10" x14ac:dyDescent="0.25">
      <c r="D9692"/>
      <c r="E9692"/>
      <c r="F9692" s="3"/>
      <c r="G9692" s="3"/>
      <c r="H9692" s="3"/>
      <c r="I9692" s="3"/>
      <c r="J9692" s="3"/>
    </row>
    <row r="9693" spans="4:10" x14ac:dyDescent="0.25">
      <c r="D9693"/>
      <c r="E9693"/>
      <c r="F9693" s="3"/>
      <c r="G9693" s="3"/>
      <c r="H9693" s="3"/>
      <c r="I9693" s="3"/>
      <c r="J9693" s="3"/>
    </row>
    <row r="9694" spans="4:10" x14ac:dyDescent="0.25">
      <c r="D9694"/>
      <c r="E9694"/>
      <c r="F9694" s="3"/>
      <c r="G9694" s="3"/>
      <c r="H9694" s="3"/>
      <c r="I9694" s="3"/>
      <c r="J9694" s="3"/>
    </row>
    <row r="9695" spans="4:10" x14ac:dyDescent="0.25">
      <c r="D9695"/>
      <c r="E9695"/>
      <c r="F9695" s="3"/>
      <c r="G9695" s="3"/>
      <c r="H9695" s="3"/>
      <c r="I9695" s="3"/>
      <c r="J9695" s="3"/>
    </row>
    <row r="9696" spans="4:10" x14ac:dyDescent="0.25">
      <c r="D9696"/>
      <c r="E9696"/>
      <c r="F9696" s="3"/>
      <c r="G9696" s="3"/>
      <c r="H9696" s="3"/>
      <c r="I9696" s="3"/>
      <c r="J9696" s="3"/>
    </row>
    <row r="9697" spans="4:10" x14ac:dyDescent="0.25">
      <c r="D9697"/>
      <c r="E9697"/>
      <c r="F9697" s="3"/>
      <c r="G9697" s="3"/>
      <c r="H9697" s="3"/>
      <c r="I9697" s="3"/>
      <c r="J9697" s="3"/>
    </row>
    <row r="9698" spans="4:10" x14ac:dyDescent="0.25">
      <c r="D9698"/>
      <c r="E9698"/>
      <c r="F9698" s="3"/>
      <c r="G9698" s="3"/>
      <c r="H9698" s="3"/>
      <c r="I9698" s="3"/>
      <c r="J9698" s="3"/>
    </row>
    <row r="9699" spans="4:10" x14ac:dyDescent="0.25">
      <c r="D9699"/>
      <c r="E9699"/>
      <c r="F9699" s="3"/>
      <c r="G9699" s="3"/>
      <c r="H9699" s="3"/>
      <c r="I9699" s="3"/>
      <c r="J9699" s="3"/>
    </row>
    <row r="9700" spans="4:10" x14ac:dyDescent="0.25">
      <c r="D9700"/>
      <c r="E9700"/>
      <c r="F9700" s="3"/>
      <c r="G9700" s="3"/>
      <c r="H9700" s="3"/>
      <c r="I9700" s="3"/>
      <c r="J9700" s="3"/>
    </row>
    <row r="9701" spans="4:10" x14ac:dyDescent="0.25">
      <c r="D9701"/>
      <c r="E9701"/>
      <c r="F9701" s="3"/>
      <c r="G9701" s="3"/>
      <c r="H9701" s="3"/>
      <c r="I9701" s="3"/>
      <c r="J9701" s="3"/>
    </row>
    <row r="9702" spans="4:10" x14ac:dyDescent="0.25">
      <c r="D9702"/>
      <c r="E9702"/>
      <c r="F9702" s="3"/>
      <c r="G9702" s="3"/>
      <c r="H9702" s="3"/>
      <c r="I9702" s="3"/>
      <c r="J9702" s="3"/>
    </row>
    <row r="9703" spans="4:10" x14ac:dyDescent="0.25">
      <c r="D9703"/>
      <c r="E9703"/>
      <c r="F9703" s="3"/>
      <c r="G9703" s="3"/>
      <c r="H9703" s="3"/>
      <c r="I9703" s="3"/>
      <c r="J9703" s="3"/>
    </row>
    <row r="9704" spans="4:10" x14ac:dyDescent="0.25">
      <c r="D9704"/>
      <c r="E9704"/>
      <c r="F9704" s="3"/>
      <c r="G9704" s="3"/>
      <c r="H9704" s="3"/>
      <c r="I9704" s="3"/>
      <c r="J9704" s="3"/>
    </row>
    <row r="9705" spans="4:10" x14ac:dyDescent="0.25">
      <c r="D9705"/>
      <c r="E9705"/>
      <c r="F9705" s="3"/>
      <c r="G9705" s="3"/>
      <c r="H9705" s="3"/>
      <c r="I9705" s="3"/>
      <c r="J9705" s="3"/>
    </row>
    <row r="9706" spans="4:10" x14ac:dyDescent="0.25">
      <c r="D9706"/>
      <c r="E9706"/>
      <c r="F9706" s="3"/>
      <c r="G9706" s="3"/>
      <c r="H9706" s="3"/>
      <c r="I9706" s="3"/>
      <c r="J9706" s="3"/>
    </row>
    <row r="9707" spans="4:10" x14ac:dyDescent="0.25">
      <c r="D9707"/>
      <c r="E9707"/>
      <c r="F9707" s="3"/>
      <c r="G9707" s="3"/>
      <c r="H9707" s="3"/>
      <c r="I9707" s="3"/>
      <c r="J9707" s="3"/>
    </row>
    <row r="9708" spans="4:10" x14ac:dyDescent="0.25">
      <c r="D9708"/>
      <c r="E9708"/>
      <c r="F9708" s="3"/>
      <c r="G9708" s="3"/>
      <c r="H9708" s="3"/>
      <c r="I9708" s="3"/>
      <c r="J9708" s="3"/>
    </row>
    <row r="9709" spans="4:10" x14ac:dyDescent="0.25">
      <c r="D9709"/>
      <c r="E9709"/>
      <c r="F9709" s="3"/>
      <c r="G9709" s="3"/>
      <c r="H9709" s="3"/>
      <c r="I9709" s="3"/>
      <c r="J9709" s="3"/>
    </row>
    <row r="9710" spans="4:10" x14ac:dyDescent="0.25">
      <c r="D9710"/>
      <c r="E9710"/>
      <c r="F9710" s="3"/>
      <c r="G9710" s="3"/>
      <c r="H9710" s="3"/>
      <c r="I9710" s="3"/>
      <c r="J9710" s="3"/>
    </row>
    <row r="9711" spans="4:10" x14ac:dyDescent="0.25">
      <c r="D9711"/>
      <c r="E9711"/>
      <c r="F9711" s="3"/>
      <c r="G9711" s="3"/>
      <c r="H9711" s="3"/>
      <c r="I9711" s="3"/>
      <c r="J9711" s="3"/>
    </row>
    <row r="9712" spans="4:10" x14ac:dyDescent="0.25">
      <c r="D9712"/>
      <c r="E9712"/>
      <c r="F9712" s="3"/>
      <c r="G9712" s="3"/>
      <c r="H9712" s="3"/>
      <c r="I9712" s="3"/>
      <c r="J9712" s="3"/>
    </row>
    <row r="9713" spans="4:10" x14ac:dyDescent="0.25">
      <c r="D9713"/>
      <c r="E9713"/>
      <c r="F9713" s="3"/>
      <c r="G9713" s="3"/>
      <c r="H9713" s="3"/>
      <c r="I9713" s="3"/>
      <c r="J9713" s="3"/>
    </row>
    <row r="9714" spans="4:10" x14ac:dyDescent="0.25">
      <c r="D9714"/>
      <c r="E9714"/>
      <c r="F9714" s="3"/>
      <c r="G9714" s="3"/>
      <c r="H9714" s="3"/>
      <c r="I9714" s="3"/>
      <c r="J9714" s="3"/>
    </row>
    <row r="9715" spans="4:10" x14ac:dyDescent="0.25">
      <c r="D9715"/>
      <c r="E9715"/>
      <c r="F9715" s="3"/>
      <c r="G9715" s="3"/>
      <c r="H9715" s="3"/>
      <c r="I9715" s="3"/>
      <c r="J9715" s="3"/>
    </row>
    <row r="9716" spans="4:10" x14ac:dyDescent="0.25">
      <c r="D9716"/>
      <c r="E9716"/>
      <c r="F9716" s="3"/>
      <c r="G9716" s="3"/>
      <c r="H9716" s="3"/>
      <c r="I9716" s="3"/>
      <c r="J9716" s="3"/>
    </row>
    <row r="9717" spans="4:10" x14ac:dyDescent="0.25">
      <c r="D9717"/>
      <c r="E9717"/>
      <c r="F9717" s="3"/>
      <c r="G9717" s="3"/>
      <c r="H9717" s="3"/>
      <c r="I9717" s="3"/>
      <c r="J9717" s="3"/>
    </row>
    <row r="9718" spans="4:10" x14ac:dyDescent="0.25">
      <c r="D9718"/>
      <c r="E9718"/>
      <c r="F9718" s="3"/>
      <c r="G9718" s="3"/>
      <c r="H9718" s="3"/>
      <c r="I9718" s="3"/>
      <c r="J9718" s="3"/>
    </row>
    <row r="9719" spans="4:10" x14ac:dyDescent="0.25">
      <c r="D9719"/>
      <c r="E9719"/>
      <c r="F9719" s="3"/>
      <c r="G9719" s="3"/>
      <c r="H9719" s="3"/>
      <c r="I9719" s="3"/>
      <c r="J9719" s="3"/>
    </row>
    <row r="9720" spans="4:10" x14ac:dyDescent="0.25">
      <c r="D9720"/>
      <c r="E9720"/>
      <c r="F9720" s="3"/>
      <c r="G9720" s="3"/>
      <c r="H9720" s="3"/>
      <c r="I9720" s="3"/>
      <c r="J9720" s="3"/>
    </row>
    <row r="9721" spans="4:10" x14ac:dyDescent="0.25">
      <c r="D9721"/>
      <c r="E9721"/>
      <c r="F9721" s="3"/>
      <c r="G9721" s="3"/>
      <c r="H9721" s="3"/>
      <c r="I9721" s="3"/>
      <c r="J9721" s="3"/>
    </row>
    <row r="9722" spans="4:10" x14ac:dyDescent="0.25">
      <c r="D9722"/>
      <c r="E9722"/>
      <c r="F9722" s="3"/>
      <c r="G9722" s="3"/>
      <c r="H9722" s="3"/>
      <c r="I9722" s="3"/>
      <c r="J9722" s="3"/>
    </row>
    <row r="9723" spans="4:10" x14ac:dyDescent="0.25">
      <c r="D9723"/>
      <c r="E9723"/>
      <c r="F9723" s="3"/>
      <c r="G9723" s="3"/>
      <c r="H9723" s="3"/>
      <c r="I9723" s="3"/>
      <c r="J9723" s="3"/>
    </row>
    <row r="9724" spans="4:10" x14ac:dyDescent="0.25">
      <c r="D9724"/>
      <c r="E9724"/>
      <c r="F9724" s="3"/>
      <c r="G9724" s="3"/>
      <c r="H9724" s="3"/>
      <c r="I9724" s="3"/>
      <c r="J9724" s="3"/>
    </row>
    <row r="9725" spans="4:10" x14ac:dyDescent="0.25">
      <c r="D9725"/>
      <c r="E9725"/>
      <c r="F9725" s="3"/>
      <c r="G9725" s="3"/>
      <c r="H9725" s="3"/>
      <c r="I9725" s="3"/>
      <c r="J9725" s="3"/>
    </row>
    <row r="9726" spans="4:10" x14ac:dyDescent="0.25">
      <c r="D9726"/>
      <c r="E9726"/>
      <c r="F9726" s="3"/>
      <c r="G9726" s="3"/>
      <c r="H9726" s="3"/>
      <c r="I9726" s="3"/>
      <c r="J9726" s="3"/>
    </row>
    <row r="9727" spans="4:10" x14ac:dyDescent="0.25">
      <c r="D9727"/>
      <c r="E9727"/>
      <c r="F9727" s="3"/>
      <c r="G9727" s="3"/>
      <c r="H9727" s="3"/>
      <c r="I9727" s="3"/>
      <c r="J9727" s="3"/>
    </row>
    <row r="9728" spans="4:10" x14ac:dyDescent="0.25">
      <c r="D9728"/>
      <c r="E9728"/>
      <c r="F9728" s="3"/>
      <c r="G9728" s="3"/>
      <c r="H9728" s="3"/>
      <c r="I9728" s="3"/>
      <c r="J9728" s="3"/>
    </row>
    <row r="9729" spans="4:10" x14ac:dyDescent="0.25">
      <c r="D9729"/>
      <c r="E9729"/>
      <c r="F9729" s="3"/>
      <c r="G9729" s="3"/>
      <c r="H9729" s="3"/>
      <c r="I9729" s="3"/>
      <c r="J9729" s="3"/>
    </row>
    <row r="9730" spans="4:10" x14ac:dyDescent="0.25">
      <c r="D9730"/>
      <c r="E9730"/>
      <c r="F9730" s="3"/>
      <c r="G9730" s="3"/>
      <c r="H9730" s="3"/>
      <c r="I9730" s="3"/>
      <c r="J9730" s="3"/>
    </row>
    <row r="9731" spans="4:10" x14ac:dyDescent="0.25">
      <c r="D9731"/>
      <c r="E9731"/>
      <c r="F9731" s="3"/>
      <c r="G9731" s="3"/>
      <c r="H9731" s="3"/>
      <c r="I9731" s="3"/>
      <c r="J9731" s="3"/>
    </row>
    <row r="9732" spans="4:10" x14ac:dyDescent="0.25">
      <c r="D9732"/>
      <c r="E9732"/>
      <c r="F9732" s="3"/>
      <c r="G9732" s="3"/>
      <c r="H9732" s="3"/>
      <c r="I9732" s="3"/>
      <c r="J9732" s="3"/>
    </row>
    <row r="9733" spans="4:10" x14ac:dyDescent="0.25">
      <c r="D9733"/>
      <c r="E9733"/>
      <c r="F9733" s="3"/>
      <c r="G9733" s="3"/>
      <c r="H9733" s="3"/>
      <c r="I9733" s="3"/>
      <c r="J9733" s="3"/>
    </row>
    <row r="9734" spans="4:10" x14ac:dyDescent="0.25">
      <c r="D9734"/>
      <c r="E9734"/>
      <c r="F9734" s="3"/>
      <c r="G9734" s="3"/>
      <c r="H9734" s="3"/>
      <c r="I9734" s="3"/>
      <c r="J9734" s="3"/>
    </row>
    <row r="9735" spans="4:10" x14ac:dyDescent="0.25">
      <c r="D9735"/>
      <c r="E9735"/>
      <c r="F9735" s="3"/>
      <c r="G9735" s="3"/>
      <c r="H9735" s="3"/>
      <c r="I9735" s="3"/>
      <c r="J9735" s="3"/>
    </row>
    <row r="9736" spans="4:10" x14ac:dyDescent="0.25">
      <c r="D9736"/>
      <c r="E9736"/>
      <c r="F9736" s="3"/>
      <c r="G9736" s="3"/>
      <c r="H9736" s="3"/>
      <c r="I9736" s="3"/>
      <c r="J9736" s="3"/>
    </row>
    <row r="9737" spans="4:10" x14ac:dyDescent="0.25">
      <c r="D9737"/>
      <c r="E9737"/>
      <c r="F9737" s="3"/>
      <c r="G9737" s="3"/>
      <c r="H9737" s="3"/>
      <c r="I9737" s="3"/>
      <c r="J9737" s="3"/>
    </row>
    <row r="9738" spans="4:10" x14ac:dyDescent="0.25">
      <c r="D9738"/>
      <c r="E9738"/>
      <c r="F9738" s="3"/>
      <c r="G9738" s="3"/>
      <c r="H9738" s="3"/>
      <c r="I9738" s="3"/>
      <c r="J9738" s="3"/>
    </row>
    <row r="9739" spans="4:10" x14ac:dyDescent="0.25">
      <c r="D9739"/>
      <c r="E9739"/>
      <c r="F9739" s="3"/>
      <c r="G9739" s="3"/>
      <c r="H9739" s="3"/>
      <c r="I9739" s="3"/>
      <c r="J9739" s="3"/>
    </row>
    <row r="9740" spans="4:10" x14ac:dyDescent="0.25">
      <c r="D9740"/>
      <c r="E9740"/>
      <c r="F9740" s="3"/>
      <c r="G9740" s="3"/>
      <c r="H9740" s="3"/>
      <c r="I9740" s="3"/>
      <c r="J9740" s="3"/>
    </row>
    <row r="9741" spans="4:10" x14ac:dyDescent="0.25">
      <c r="D9741"/>
      <c r="E9741"/>
      <c r="F9741" s="3"/>
      <c r="G9741" s="3"/>
      <c r="H9741" s="3"/>
      <c r="I9741" s="3"/>
      <c r="J9741" s="3"/>
    </row>
    <row r="9742" spans="4:10" x14ac:dyDescent="0.25">
      <c r="D9742"/>
      <c r="E9742"/>
      <c r="F9742" s="3"/>
      <c r="G9742" s="3"/>
      <c r="H9742" s="3"/>
      <c r="I9742" s="3"/>
      <c r="J9742" s="3"/>
    </row>
    <row r="9743" spans="4:10" x14ac:dyDescent="0.25">
      <c r="D9743"/>
      <c r="E9743"/>
      <c r="F9743" s="3"/>
      <c r="G9743" s="3"/>
      <c r="H9743" s="3"/>
      <c r="I9743" s="3"/>
      <c r="J9743" s="3"/>
    </row>
    <row r="9744" spans="4:10" x14ac:dyDescent="0.25">
      <c r="D9744"/>
      <c r="E9744"/>
      <c r="F9744" s="3"/>
      <c r="G9744" s="3"/>
      <c r="H9744" s="3"/>
      <c r="I9744" s="3"/>
      <c r="J9744" s="3"/>
    </row>
    <row r="9745" spans="4:10" x14ac:dyDescent="0.25">
      <c r="D9745"/>
      <c r="E9745"/>
      <c r="F9745" s="3"/>
      <c r="G9745" s="3"/>
      <c r="H9745" s="3"/>
      <c r="I9745" s="3"/>
      <c r="J9745" s="3"/>
    </row>
    <row r="9746" spans="4:10" x14ac:dyDescent="0.25">
      <c r="D9746"/>
      <c r="E9746"/>
      <c r="F9746" s="3"/>
      <c r="G9746" s="3"/>
      <c r="H9746" s="3"/>
      <c r="I9746" s="3"/>
      <c r="J9746" s="3"/>
    </row>
    <row r="9747" spans="4:10" x14ac:dyDescent="0.25">
      <c r="D9747"/>
      <c r="E9747"/>
      <c r="F9747" s="3"/>
      <c r="G9747" s="3"/>
      <c r="H9747" s="3"/>
      <c r="I9747" s="3"/>
      <c r="J9747" s="3"/>
    </row>
    <row r="9748" spans="4:10" x14ac:dyDescent="0.25">
      <c r="D9748"/>
      <c r="E9748"/>
      <c r="F9748" s="3"/>
      <c r="G9748" s="3"/>
      <c r="H9748" s="3"/>
      <c r="I9748" s="3"/>
      <c r="J9748" s="3"/>
    </row>
    <row r="9749" spans="4:10" x14ac:dyDescent="0.25">
      <c r="D9749"/>
      <c r="E9749"/>
      <c r="F9749" s="3"/>
      <c r="G9749" s="3"/>
      <c r="H9749" s="3"/>
      <c r="I9749" s="3"/>
      <c r="J9749" s="3"/>
    </row>
    <row r="9750" spans="4:10" x14ac:dyDescent="0.25">
      <c r="D9750"/>
      <c r="E9750"/>
      <c r="F9750" s="3"/>
      <c r="G9750" s="3"/>
      <c r="H9750" s="3"/>
      <c r="I9750" s="3"/>
      <c r="J9750" s="3"/>
    </row>
    <row r="9751" spans="4:10" x14ac:dyDescent="0.25">
      <c r="D9751"/>
      <c r="E9751"/>
      <c r="F9751" s="3"/>
      <c r="G9751" s="3"/>
      <c r="H9751" s="3"/>
      <c r="I9751" s="3"/>
      <c r="J9751" s="3"/>
    </row>
    <row r="9752" spans="4:10" x14ac:dyDescent="0.25">
      <c r="D9752"/>
      <c r="E9752"/>
      <c r="F9752" s="3"/>
      <c r="G9752" s="3"/>
      <c r="H9752" s="3"/>
      <c r="I9752" s="3"/>
      <c r="J9752" s="3"/>
    </row>
    <row r="9753" spans="4:10" x14ac:dyDescent="0.25">
      <c r="D9753"/>
      <c r="E9753"/>
      <c r="F9753" s="3"/>
      <c r="G9753" s="3"/>
      <c r="H9753" s="3"/>
      <c r="I9753" s="3"/>
      <c r="J9753" s="3"/>
    </row>
    <row r="9754" spans="4:10" x14ac:dyDescent="0.25">
      <c r="D9754"/>
      <c r="E9754"/>
      <c r="F9754" s="3"/>
      <c r="G9754" s="3"/>
      <c r="H9754" s="3"/>
      <c r="I9754" s="3"/>
      <c r="J9754" s="3"/>
    </row>
    <row r="9755" spans="4:10" x14ac:dyDescent="0.25">
      <c r="D9755"/>
      <c r="E9755"/>
      <c r="F9755" s="3"/>
      <c r="G9755" s="3"/>
      <c r="H9755" s="3"/>
      <c r="I9755" s="3"/>
      <c r="J9755" s="3"/>
    </row>
    <row r="9756" spans="4:10" x14ac:dyDescent="0.25">
      <c r="D9756"/>
      <c r="E9756"/>
      <c r="F9756" s="3"/>
      <c r="G9756" s="3"/>
      <c r="H9756" s="3"/>
      <c r="I9756" s="3"/>
      <c r="J9756" s="3"/>
    </row>
    <row r="9757" spans="4:10" x14ac:dyDescent="0.25">
      <c r="D9757"/>
      <c r="E9757"/>
      <c r="F9757" s="3"/>
      <c r="G9757" s="3"/>
      <c r="H9757" s="3"/>
      <c r="I9757" s="3"/>
      <c r="J9757" s="3"/>
    </row>
    <row r="9758" spans="4:10" x14ac:dyDescent="0.25">
      <c r="D9758"/>
      <c r="E9758"/>
      <c r="F9758" s="3"/>
      <c r="G9758" s="3"/>
      <c r="H9758" s="3"/>
      <c r="I9758" s="3"/>
      <c r="J9758" s="3"/>
    </row>
    <row r="9759" spans="4:10" x14ac:dyDescent="0.25">
      <c r="D9759"/>
      <c r="E9759"/>
      <c r="F9759" s="3"/>
      <c r="G9759" s="3"/>
      <c r="H9759" s="3"/>
      <c r="I9759" s="3"/>
      <c r="J9759" s="3"/>
    </row>
    <row r="9760" spans="4:10" x14ac:dyDescent="0.25">
      <c r="D9760"/>
      <c r="E9760"/>
      <c r="F9760" s="3"/>
      <c r="G9760" s="3"/>
      <c r="H9760" s="3"/>
      <c r="I9760" s="3"/>
      <c r="J9760" s="3"/>
    </row>
    <row r="9761" spans="4:10" x14ac:dyDescent="0.25">
      <c r="D9761"/>
      <c r="E9761"/>
      <c r="F9761" s="3"/>
      <c r="G9761" s="3"/>
      <c r="H9761" s="3"/>
      <c r="I9761" s="3"/>
      <c r="J9761" s="3"/>
    </row>
    <row r="9762" spans="4:10" x14ac:dyDescent="0.25">
      <c r="D9762"/>
      <c r="E9762"/>
      <c r="F9762" s="3"/>
      <c r="G9762" s="3"/>
      <c r="H9762" s="3"/>
      <c r="I9762" s="3"/>
      <c r="J9762" s="3"/>
    </row>
    <row r="9763" spans="4:10" x14ac:dyDescent="0.25">
      <c r="D9763"/>
      <c r="E9763"/>
      <c r="F9763" s="3"/>
      <c r="G9763" s="3"/>
      <c r="H9763" s="3"/>
      <c r="I9763" s="3"/>
      <c r="J9763" s="3"/>
    </row>
    <row r="9764" spans="4:10" x14ac:dyDescent="0.25">
      <c r="D9764"/>
      <c r="E9764"/>
      <c r="F9764" s="3"/>
      <c r="G9764" s="3"/>
      <c r="H9764" s="3"/>
      <c r="I9764" s="3"/>
      <c r="J9764" s="3"/>
    </row>
    <row r="9765" spans="4:10" x14ac:dyDescent="0.25">
      <c r="D9765"/>
      <c r="E9765"/>
      <c r="F9765" s="3"/>
      <c r="G9765" s="3"/>
      <c r="H9765" s="3"/>
      <c r="I9765" s="3"/>
      <c r="J9765" s="3"/>
    </row>
    <row r="9766" spans="4:10" x14ac:dyDescent="0.25">
      <c r="D9766"/>
      <c r="E9766"/>
      <c r="F9766" s="3"/>
      <c r="G9766" s="3"/>
      <c r="H9766" s="3"/>
      <c r="I9766" s="3"/>
      <c r="J9766" s="3"/>
    </row>
    <row r="9767" spans="4:10" x14ac:dyDescent="0.25">
      <c r="D9767"/>
      <c r="E9767"/>
      <c r="F9767" s="3"/>
      <c r="G9767" s="3"/>
      <c r="H9767" s="3"/>
      <c r="I9767" s="3"/>
      <c r="J9767" s="3"/>
    </row>
    <row r="9768" spans="4:10" x14ac:dyDescent="0.25">
      <c r="D9768"/>
      <c r="E9768"/>
      <c r="F9768" s="3"/>
      <c r="G9768" s="3"/>
      <c r="H9768" s="3"/>
      <c r="I9768" s="3"/>
      <c r="J9768" s="3"/>
    </row>
    <row r="9769" spans="4:10" x14ac:dyDescent="0.25">
      <c r="D9769"/>
      <c r="E9769"/>
      <c r="F9769" s="3"/>
      <c r="G9769" s="3"/>
      <c r="H9769" s="3"/>
      <c r="I9769" s="3"/>
      <c r="J9769" s="3"/>
    </row>
    <row r="9770" spans="4:10" x14ac:dyDescent="0.25">
      <c r="D9770"/>
      <c r="E9770"/>
      <c r="F9770" s="3"/>
      <c r="G9770" s="3"/>
      <c r="H9770" s="3"/>
      <c r="I9770" s="3"/>
      <c r="J9770" s="3"/>
    </row>
    <row r="9771" spans="4:10" x14ac:dyDescent="0.25">
      <c r="D9771"/>
      <c r="E9771"/>
      <c r="F9771" s="3"/>
      <c r="G9771" s="3"/>
      <c r="H9771" s="3"/>
      <c r="I9771" s="3"/>
      <c r="J9771" s="3"/>
    </row>
    <row r="9772" spans="4:10" x14ac:dyDescent="0.25">
      <c r="D9772"/>
      <c r="E9772"/>
      <c r="F9772" s="3"/>
      <c r="G9772" s="3"/>
      <c r="H9772" s="3"/>
      <c r="I9772" s="3"/>
      <c r="J9772" s="3"/>
    </row>
    <row r="9773" spans="4:10" x14ac:dyDescent="0.25">
      <c r="D9773"/>
      <c r="E9773"/>
      <c r="F9773" s="3"/>
      <c r="G9773" s="3"/>
      <c r="H9773" s="3"/>
      <c r="I9773" s="3"/>
      <c r="J9773" s="3"/>
    </row>
    <row r="9774" spans="4:10" x14ac:dyDescent="0.25">
      <c r="D9774"/>
      <c r="E9774"/>
      <c r="F9774" s="3"/>
      <c r="G9774" s="3"/>
      <c r="H9774" s="3"/>
      <c r="I9774" s="3"/>
      <c r="J9774" s="3"/>
    </row>
    <row r="9775" spans="4:10" x14ac:dyDescent="0.25">
      <c r="D9775"/>
      <c r="E9775"/>
      <c r="F9775" s="3"/>
      <c r="G9775" s="3"/>
      <c r="H9775" s="3"/>
      <c r="I9775" s="3"/>
      <c r="J9775" s="3"/>
    </row>
    <row r="9776" spans="4:10" x14ac:dyDescent="0.25">
      <c r="D9776"/>
      <c r="E9776"/>
      <c r="F9776" s="3"/>
      <c r="G9776" s="3"/>
      <c r="H9776" s="3"/>
      <c r="I9776" s="3"/>
      <c r="J9776" s="3"/>
    </row>
    <row r="9777" spans="4:10" x14ac:dyDescent="0.25">
      <c r="D9777"/>
      <c r="E9777"/>
      <c r="F9777" s="3"/>
      <c r="G9777" s="3"/>
      <c r="H9777" s="3"/>
      <c r="I9777" s="3"/>
      <c r="J9777" s="3"/>
    </row>
    <row r="9778" spans="4:10" x14ac:dyDescent="0.25">
      <c r="D9778"/>
      <c r="E9778"/>
      <c r="F9778" s="3"/>
      <c r="G9778" s="3"/>
      <c r="H9778" s="3"/>
      <c r="I9778" s="3"/>
      <c r="J9778" s="3"/>
    </row>
    <row r="9779" spans="4:10" x14ac:dyDescent="0.25">
      <c r="D9779"/>
      <c r="E9779"/>
      <c r="F9779" s="3"/>
      <c r="G9779" s="3"/>
      <c r="H9779" s="3"/>
      <c r="I9779" s="3"/>
      <c r="J9779" s="3"/>
    </row>
    <row r="9780" spans="4:10" x14ac:dyDescent="0.25">
      <c r="D9780"/>
      <c r="E9780"/>
      <c r="F9780" s="3"/>
      <c r="G9780" s="3"/>
      <c r="H9780" s="3"/>
      <c r="I9780" s="3"/>
      <c r="J9780" s="3"/>
    </row>
    <row r="9781" spans="4:10" x14ac:dyDescent="0.25">
      <c r="D9781"/>
      <c r="E9781"/>
      <c r="F9781" s="3"/>
      <c r="G9781" s="3"/>
      <c r="H9781" s="3"/>
      <c r="I9781" s="3"/>
      <c r="J9781" s="3"/>
    </row>
    <row r="9782" spans="4:10" x14ac:dyDescent="0.25">
      <c r="D9782"/>
      <c r="E9782"/>
      <c r="F9782" s="3"/>
      <c r="G9782" s="3"/>
      <c r="H9782" s="3"/>
      <c r="I9782" s="3"/>
      <c r="J9782" s="3"/>
    </row>
    <row r="9783" spans="4:10" x14ac:dyDescent="0.25">
      <c r="D9783"/>
      <c r="E9783"/>
      <c r="F9783" s="3"/>
      <c r="G9783" s="3"/>
      <c r="H9783" s="3"/>
      <c r="I9783" s="3"/>
      <c r="J9783" s="3"/>
    </row>
    <row r="9784" spans="4:10" x14ac:dyDescent="0.25">
      <c r="D9784"/>
      <c r="E9784"/>
      <c r="F9784" s="3"/>
      <c r="G9784" s="3"/>
      <c r="H9784" s="3"/>
      <c r="I9784" s="3"/>
      <c r="J9784" s="3"/>
    </row>
    <row r="9785" spans="4:10" x14ac:dyDescent="0.25">
      <c r="D9785"/>
      <c r="E9785"/>
      <c r="F9785" s="3"/>
      <c r="G9785" s="3"/>
      <c r="H9785" s="3"/>
      <c r="I9785" s="3"/>
      <c r="J9785" s="3"/>
    </row>
    <row r="9786" spans="4:10" x14ac:dyDescent="0.25">
      <c r="D9786"/>
      <c r="E9786"/>
      <c r="F9786" s="3"/>
      <c r="G9786" s="3"/>
      <c r="H9786" s="3"/>
      <c r="I9786" s="3"/>
      <c r="J9786" s="3"/>
    </row>
    <row r="9787" spans="4:10" x14ac:dyDescent="0.25">
      <c r="D9787"/>
      <c r="E9787"/>
      <c r="F9787" s="3"/>
      <c r="G9787" s="3"/>
      <c r="H9787" s="3"/>
      <c r="I9787" s="3"/>
      <c r="J9787" s="3"/>
    </row>
    <row r="9788" spans="4:10" x14ac:dyDescent="0.25">
      <c r="D9788"/>
      <c r="E9788"/>
      <c r="F9788" s="3"/>
      <c r="G9788" s="3"/>
      <c r="H9788" s="3"/>
      <c r="I9788" s="3"/>
      <c r="J9788" s="3"/>
    </row>
    <row r="9789" spans="4:10" x14ac:dyDescent="0.25">
      <c r="D9789"/>
      <c r="E9789"/>
      <c r="F9789" s="3"/>
      <c r="G9789" s="3"/>
      <c r="H9789" s="3"/>
      <c r="I9789" s="3"/>
      <c r="J9789" s="3"/>
    </row>
    <row r="9790" spans="4:10" x14ac:dyDescent="0.25">
      <c r="D9790"/>
      <c r="E9790"/>
      <c r="F9790" s="3"/>
      <c r="G9790" s="3"/>
      <c r="H9790" s="3"/>
      <c r="I9790" s="3"/>
      <c r="J9790" s="3"/>
    </row>
    <row r="9791" spans="4:10" x14ac:dyDescent="0.25">
      <c r="D9791"/>
      <c r="E9791"/>
      <c r="F9791" s="3"/>
      <c r="G9791" s="3"/>
      <c r="H9791" s="3"/>
      <c r="I9791" s="3"/>
      <c r="J9791" s="3"/>
    </row>
    <row r="9792" spans="4:10" x14ac:dyDescent="0.25">
      <c r="D9792"/>
      <c r="E9792"/>
      <c r="F9792" s="3"/>
      <c r="G9792" s="3"/>
      <c r="H9792" s="3"/>
      <c r="I9792" s="3"/>
      <c r="J9792" s="3"/>
    </row>
    <row r="9793" spans="4:10" x14ac:dyDescent="0.25">
      <c r="D9793"/>
      <c r="E9793"/>
      <c r="F9793" s="3"/>
      <c r="G9793" s="3"/>
      <c r="H9793" s="3"/>
      <c r="I9793" s="3"/>
      <c r="J9793" s="3"/>
    </row>
    <row r="9794" spans="4:10" x14ac:dyDescent="0.25">
      <c r="D9794"/>
      <c r="E9794"/>
      <c r="F9794" s="3"/>
      <c r="G9794" s="3"/>
      <c r="H9794" s="3"/>
      <c r="I9794" s="3"/>
      <c r="J9794" s="3"/>
    </row>
    <row r="9795" spans="4:10" x14ac:dyDescent="0.25">
      <c r="D9795"/>
      <c r="E9795"/>
      <c r="F9795" s="3"/>
      <c r="G9795" s="3"/>
      <c r="H9795" s="3"/>
      <c r="I9795" s="3"/>
      <c r="J9795" s="3"/>
    </row>
    <row r="9796" spans="4:10" x14ac:dyDescent="0.25">
      <c r="D9796"/>
      <c r="E9796"/>
      <c r="F9796" s="3"/>
      <c r="G9796" s="3"/>
      <c r="H9796" s="3"/>
      <c r="I9796" s="3"/>
      <c r="J9796" s="3"/>
    </row>
    <row r="9797" spans="4:10" x14ac:dyDescent="0.25">
      <c r="D9797"/>
      <c r="E9797"/>
      <c r="F9797" s="3"/>
      <c r="G9797" s="3"/>
      <c r="H9797" s="3"/>
      <c r="I9797" s="3"/>
      <c r="J9797" s="3"/>
    </row>
    <row r="9798" spans="4:10" x14ac:dyDescent="0.25">
      <c r="D9798"/>
      <c r="E9798"/>
      <c r="F9798" s="3"/>
      <c r="G9798" s="3"/>
      <c r="H9798" s="3"/>
      <c r="I9798" s="3"/>
      <c r="J9798" s="3"/>
    </row>
    <row r="9799" spans="4:10" x14ac:dyDescent="0.25">
      <c r="D9799"/>
      <c r="E9799"/>
      <c r="F9799" s="3"/>
      <c r="G9799" s="3"/>
      <c r="H9799" s="3"/>
      <c r="I9799" s="3"/>
      <c r="J9799" s="3"/>
    </row>
    <row r="9800" spans="4:10" x14ac:dyDescent="0.25">
      <c r="D9800"/>
      <c r="E9800"/>
      <c r="F9800" s="3"/>
      <c r="G9800" s="3"/>
      <c r="H9800" s="3"/>
      <c r="I9800" s="3"/>
      <c r="J9800" s="3"/>
    </row>
    <row r="9801" spans="4:10" x14ac:dyDescent="0.25">
      <c r="D9801"/>
      <c r="E9801"/>
      <c r="F9801" s="3"/>
      <c r="G9801" s="3"/>
      <c r="H9801" s="3"/>
      <c r="I9801" s="3"/>
      <c r="J9801" s="3"/>
    </row>
    <row r="9802" spans="4:10" x14ac:dyDescent="0.25">
      <c r="D9802"/>
      <c r="E9802"/>
      <c r="F9802" s="3"/>
      <c r="G9802" s="3"/>
      <c r="H9802" s="3"/>
      <c r="I9802" s="3"/>
      <c r="J9802" s="3"/>
    </row>
    <row r="9803" spans="4:10" x14ac:dyDescent="0.25">
      <c r="D9803"/>
      <c r="E9803"/>
      <c r="F9803" s="3"/>
      <c r="G9803" s="3"/>
      <c r="H9803" s="3"/>
      <c r="I9803" s="3"/>
      <c r="J9803" s="3"/>
    </row>
    <row r="9804" spans="4:10" x14ac:dyDescent="0.25">
      <c r="D9804"/>
      <c r="E9804"/>
      <c r="F9804" s="3"/>
      <c r="G9804" s="3"/>
      <c r="H9804" s="3"/>
      <c r="I9804" s="3"/>
      <c r="J9804" s="3"/>
    </row>
    <row r="9805" spans="4:10" x14ac:dyDescent="0.25">
      <c r="D9805"/>
      <c r="E9805"/>
      <c r="F9805" s="3"/>
      <c r="G9805" s="3"/>
      <c r="H9805" s="3"/>
      <c r="I9805" s="3"/>
      <c r="J9805" s="3"/>
    </row>
    <row r="9806" spans="4:10" x14ac:dyDescent="0.25">
      <c r="D9806"/>
      <c r="E9806"/>
      <c r="F9806" s="3"/>
      <c r="G9806" s="3"/>
      <c r="H9806" s="3"/>
      <c r="I9806" s="3"/>
      <c r="J9806" s="3"/>
    </row>
    <row r="9807" spans="4:10" x14ac:dyDescent="0.25">
      <c r="D9807"/>
      <c r="E9807"/>
      <c r="F9807" s="3"/>
      <c r="G9807" s="3"/>
      <c r="H9807" s="3"/>
      <c r="I9807" s="3"/>
      <c r="J9807" s="3"/>
    </row>
    <row r="9808" spans="4:10" x14ac:dyDescent="0.25">
      <c r="D9808"/>
      <c r="E9808"/>
      <c r="F9808" s="3"/>
      <c r="G9808" s="3"/>
      <c r="H9808" s="3"/>
      <c r="I9808" s="3"/>
      <c r="J9808" s="3"/>
    </row>
    <row r="9809" spans="4:10" x14ac:dyDescent="0.25">
      <c r="D9809"/>
      <c r="E9809"/>
      <c r="F9809" s="3"/>
      <c r="G9809" s="3"/>
      <c r="H9809" s="3"/>
      <c r="I9809" s="3"/>
      <c r="J9809" s="3"/>
    </row>
    <row r="9810" spans="4:10" x14ac:dyDescent="0.25">
      <c r="D9810"/>
      <c r="E9810"/>
      <c r="F9810" s="3"/>
      <c r="G9810" s="3"/>
      <c r="H9810" s="3"/>
      <c r="I9810" s="3"/>
      <c r="J9810" s="3"/>
    </row>
    <row r="9811" spans="4:10" x14ac:dyDescent="0.25">
      <c r="D9811"/>
      <c r="E9811"/>
      <c r="F9811" s="3"/>
      <c r="G9811" s="3"/>
      <c r="H9811" s="3"/>
      <c r="I9811" s="3"/>
      <c r="J9811" s="3"/>
    </row>
    <row r="9812" spans="4:10" x14ac:dyDescent="0.25">
      <c r="D9812"/>
      <c r="E9812"/>
      <c r="F9812" s="3"/>
      <c r="G9812" s="3"/>
      <c r="H9812" s="3"/>
      <c r="I9812" s="3"/>
      <c r="J9812" s="3"/>
    </row>
    <row r="9813" spans="4:10" x14ac:dyDescent="0.25">
      <c r="D9813"/>
      <c r="E9813"/>
      <c r="F9813" s="3"/>
      <c r="G9813" s="3"/>
      <c r="H9813" s="3"/>
      <c r="I9813" s="3"/>
      <c r="J9813" s="3"/>
    </row>
    <row r="9814" spans="4:10" x14ac:dyDescent="0.25">
      <c r="D9814"/>
      <c r="E9814"/>
      <c r="F9814" s="3"/>
      <c r="G9814" s="3"/>
      <c r="H9814" s="3"/>
      <c r="I9814" s="3"/>
      <c r="J9814" s="3"/>
    </row>
    <row r="9815" spans="4:10" x14ac:dyDescent="0.25">
      <c r="D9815"/>
      <c r="E9815"/>
      <c r="F9815" s="3"/>
      <c r="G9815" s="3"/>
      <c r="H9815" s="3"/>
      <c r="I9815" s="3"/>
      <c r="J9815" s="3"/>
    </row>
    <row r="9816" spans="4:10" x14ac:dyDescent="0.25">
      <c r="D9816"/>
      <c r="E9816"/>
      <c r="F9816" s="3"/>
      <c r="G9816" s="3"/>
      <c r="H9816" s="3"/>
      <c r="I9816" s="3"/>
      <c r="J9816" s="3"/>
    </row>
    <row r="9817" spans="4:10" x14ac:dyDescent="0.25">
      <c r="D9817"/>
      <c r="E9817"/>
      <c r="F9817" s="3"/>
      <c r="G9817" s="3"/>
      <c r="H9817" s="3"/>
      <c r="I9817" s="3"/>
      <c r="J9817" s="3"/>
    </row>
    <row r="9818" spans="4:10" x14ac:dyDescent="0.25">
      <c r="D9818"/>
      <c r="E9818"/>
      <c r="F9818" s="3"/>
      <c r="G9818" s="3"/>
      <c r="H9818" s="3"/>
      <c r="I9818" s="3"/>
      <c r="J9818" s="3"/>
    </row>
    <row r="9819" spans="4:10" x14ac:dyDescent="0.25">
      <c r="D9819"/>
      <c r="E9819"/>
      <c r="F9819" s="3"/>
      <c r="G9819" s="3"/>
      <c r="H9819" s="3"/>
      <c r="I9819" s="3"/>
      <c r="J9819" s="3"/>
    </row>
    <row r="9820" spans="4:10" x14ac:dyDescent="0.25">
      <c r="D9820"/>
      <c r="E9820"/>
      <c r="F9820" s="3"/>
      <c r="G9820" s="3"/>
      <c r="H9820" s="3"/>
      <c r="I9820" s="3"/>
      <c r="J9820" s="3"/>
    </row>
    <row r="9821" spans="4:10" x14ac:dyDescent="0.25">
      <c r="D9821"/>
      <c r="E9821"/>
      <c r="F9821" s="3"/>
      <c r="G9821" s="3"/>
      <c r="H9821" s="3"/>
      <c r="I9821" s="3"/>
      <c r="J9821" s="3"/>
    </row>
    <row r="9822" spans="4:10" x14ac:dyDescent="0.25">
      <c r="D9822"/>
      <c r="E9822"/>
      <c r="F9822" s="3"/>
      <c r="G9822" s="3"/>
      <c r="H9822" s="3"/>
      <c r="I9822" s="3"/>
      <c r="J9822" s="3"/>
    </row>
    <row r="9823" spans="4:10" x14ac:dyDescent="0.25">
      <c r="D9823"/>
      <c r="E9823"/>
      <c r="F9823" s="3"/>
      <c r="G9823" s="3"/>
      <c r="H9823" s="3"/>
      <c r="I9823" s="3"/>
      <c r="J9823" s="3"/>
    </row>
    <row r="9824" spans="4:10" x14ac:dyDescent="0.25">
      <c r="D9824"/>
      <c r="E9824"/>
      <c r="F9824" s="3"/>
      <c r="G9824" s="3"/>
      <c r="H9824" s="3"/>
      <c r="I9824" s="3"/>
      <c r="J9824" s="3"/>
    </row>
    <row r="9825" spans="4:10" x14ac:dyDescent="0.25">
      <c r="D9825"/>
      <c r="E9825"/>
      <c r="F9825" s="3"/>
      <c r="G9825" s="3"/>
      <c r="H9825" s="3"/>
      <c r="I9825" s="3"/>
      <c r="J9825" s="3"/>
    </row>
    <row r="9826" spans="4:10" x14ac:dyDescent="0.25">
      <c r="D9826"/>
      <c r="E9826"/>
      <c r="F9826" s="3"/>
      <c r="G9826" s="3"/>
      <c r="H9826" s="3"/>
      <c r="I9826" s="3"/>
      <c r="J9826" s="3"/>
    </row>
    <row r="9827" spans="4:10" x14ac:dyDescent="0.25">
      <c r="D9827"/>
      <c r="E9827"/>
      <c r="F9827" s="3"/>
      <c r="G9827" s="3"/>
      <c r="H9827" s="3"/>
      <c r="I9827" s="3"/>
      <c r="J9827" s="3"/>
    </row>
    <row r="9828" spans="4:10" x14ac:dyDescent="0.25">
      <c r="D9828"/>
      <c r="E9828"/>
      <c r="F9828" s="3"/>
      <c r="G9828" s="3"/>
      <c r="H9828" s="3"/>
      <c r="I9828" s="3"/>
      <c r="J9828" s="3"/>
    </row>
    <row r="9829" spans="4:10" x14ac:dyDescent="0.25">
      <c r="D9829"/>
      <c r="E9829"/>
      <c r="F9829" s="3"/>
      <c r="G9829" s="3"/>
      <c r="H9829" s="3"/>
      <c r="I9829" s="3"/>
      <c r="J9829" s="3"/>
    </row>
    <row r="9830" spans="4:10" x14ac:dyDescent="0.25">
      <c r="D9830"/>
      <c r="E9830"/>
      <c r="F9830" s="3"/>
      <c r="G9830" s="3"/>
      <c r="H9830" s="3"/>
      <c r="I9830" s="3"/>
      <c r="J9830" s="3"/>
    </row>
    <row r="9831" spans="4:10" x14ac:dyDescent="0.25">
      <c r="D9831"/>
      <c r="E9831"/>
      <c r="F9831" s="3"/>
      <c r="G9831" s="3"/>
      <c r="H9831" s="3"/>
      <c r="I9831" s="3"/>
      <c r="J9831" s="3"/>
    </row>
    <row r="9832" spans="4:10" x14ac:dyDescent="0.25">
      <c r="D9832"/>
      <c r="E9832"/>
      <c r="F9832" s="3"/>
      <c r="G9832" s="3"/>
      <c r="H9832" s="3"/>
      <c r="I9832" s="3"/>
      <c r="J9832" s="3"/>
    </row>
    <row r="9833" spans="4:10" x14ac:dyDescent="0.25">
      <c r="D9833"/>
      <c r="E9833"/>
      <c r="F9833" s="3"/>
      <c r="G9833" s="3"/>
      <c r="H9833" s="3"/>
      <c r="I9833" s="3"/>
      <c r="J9833" s="3"/>
    </row>
    <row r="9834" spans="4:10" x14ac:dyDescent="0.25">
      <c r="D9834"/>
      <c r="E9834"/>
      <c r="F9834" s="3"/>
      <c r="G9834" s="3"/>
      <c r="H9834" s="3"/>
      <c r="I9834" s="3"/>
      <c r="J9834" s="3"/>
    </row>
    <row r="9835" spans="4:10" x14ac:dyDescent="0.25">
      <c r="D9835"/>
      <c r="E9835"/>
      <c r="F9835" s="3"/>
      <c r="G9835" s="3"/>
      <c r="H9835" s="3"/>
      <c r="I9835" s="3"/>
      <c r="J9835" s="3"/>
    </row>
    <row r="9836" spans="4:10" x14ac:dyDescent="0.25">
      <c r="D9836"/>
      <c r="E9836"/>
      <c r="F9836" s="3"/>
      <c r="G9836" s="3"/>
      <c r="H9836" s="3"/>
      <c r="I9836" s="3"/>
      <c r="J9836" s="3"/>
    </row>
    <row r="9837" spans="4:10" x14ac:dyDescent="0.25">
      <c r="D9837"/>
      <c r="E9837"/>
      <c r="F9837" s="3"/>
      <c r="G9837" s="3"/>
      <c r="H9837" s="3"/>
      <c r="I9837" s="3"/>
      <c r="J9837" s="3"/>
    </row>
    <row r="9838" spans="4:10" x14ac:dyDescent="0.25">
      <c r="D9838"/>
      <c r="E9838"/>
      <c r="F9838" s="3"/>
      <c r="G9838" s="3"/>
      <c r="H9838" s="3"/>
      <c r="I9838" s="3"/>
      <c r="J9838" s="3"/>
    </row>
    <row r="9839" spans="4:10" x14ac:dyDescent="0.25">
      <c r="D9839"/>
      <c r="E9839"/>
      <c r="F9839" s="3"/>
      <c r="G9839" s="3"/>
      <c r="H9839" s="3"/>
      <c r="I9839" s="3"/>
      <c r="J9839" s="3"/>
    </row>
    <row r="9840" spans="4:10" x14ac:dyDescent="0.25">
      <c r="D9840"/>
      <c r="E9840"/>
      <c r="F9840" s="3"/>
      <c r="G9840" s="3"/>
      <c r="H9840" s="3"/>
      <c r="I9840" s="3"/>
      <c r="J9840" s="3"/>
    </row>
    <row r="9841" spans="4:10" x14ac:dyDescent="0.25">
      <c r="D9841"/>
      <c r="E9841"/>
      <c r="F9841" s="3"/>
      <c r="G9841" s="3"/>
      <c r="H9841" s="3"/>
      <c r="I9841" s="3"/>
      <c r="J9841" s="3"/>
    </row>
    <row r="9842" spans="4:10" x14ac:dyDescent="0.25">
      <c r="D9842"/>
      <c r="E9842"/>
      <c r="F9842" s="3"/>
      <c r="G9842" s="3"/>
      <c r="H9842" s="3"/>
      <c r="I9842" s="3"/>
      <c r="J9842" s="3"/>
    </row>
    <row r="9843" spans="4:10" x14ac:dyDescent="0.25">
      <c r="D9843"/>
      <c r="E9843"/>
      <c r="F9843" s="3"/>
      <c r="G9843" s="3"/>
      <c r="H9843" s="3"/>
      <c r="I9843" s="3"/>
      <c r="J9843" s="3"/>
    </row>
    <row r="9844" spans="4:10" x14ac:dyDescent="0.25">
      <c r="D9844"/>
      <c r="E9844"/>
      <c r="F9844" s="3"/>
      <c r="G9844" s="3"/>
      <c r="H9844" s="3"/>
      <c r="I9844" s="3"/>
      <c r="J9844" s="3"/>
    </row>
    <row r="9845" spans="4:10" x14ac:dyDescent="0.25">
      <c r="D9845"/>
      <c r="E9845"/>
      <c r="F9845" s="3"/>
      <c r="G9845" s="3"/>
      <c r="H9845" s="3"/>
      <c r="I9845" s="3"/>
      <c r="J9845" s="3"/>
    </row>
    <row r="9846" spans="4:10" x14ac:dyDescent="0.25">
      <c r="D9846"/>
      <c r="E9846"/>
      <c r="F9846" s="3"/>
      <c r="G9846" s="3"/>
      <c r="H9846" s="3"/>
      <c r="I9846" s="3"/>
      <c r="J9846" s="3"/>
    </row>
    <row r="9847" spans="4:10" x14ac:dyDescent="0.25">
      <c r="D9847"/>
      <c r="E9847"/>
      <c r="F9847" s="3"/>
      <c r="G9847" s="3"/>
      <c r="H9847" s="3"/>
      <c r="I9847" s="3"/>
      <c r="J9847" s="3"/>
    </row>
    <row r="9848" spans="4:10" x14ac:dyDescent="0.25">
      <c r="D9848"/>
      <c r="E9848"/>
      <c r="F9848" s="3"/>
      <c r="G9848" s="3"/>
      <c r="H9848" s="3"/>
      <c r="I9848" s="3"/>
      <c r="J9848" s="3"/>
    </row>
    <row r="9849" spans="4:10" x14ac:dyDescent="0.25">
      <c r="D9849"/>
      <c r="E9849"/>
      <c r="F9849" s="3"/>
      <c r="G9849" s="3"/>
      <c r="H9849" s="3"/>
      <c r="I9849" s="3"/>
      <c r="J9849" s="3"/>
    </row>
    <row r="9850" spans="4:10" x14ac:dyDescent="0.25">
      <c r="D9850"/>
      <c r="E9850"/>
      <c r="F9850" s="3"/>
      <c r="G9850" s="3"/>
      <c r="H9850" s="3"/>
      <c r="I9850" s="3"/>
      <c r="J9850" s="3"/>
    </row>
    <row r="9851" spans="4:10" x14ac:dyDescent="0.25">
      <c r="D9851"/>
      <c r="E9851"/>
      <c r="F9851" s="3"/>
      <c r="G9851" s="3"/>
      <c r="H9851" s="3"/>
      <c r="I9851" s="3"/>
      <c r="J9851" s="3"/>
    </row>
    <row r="9852" spans="4:10" x14ac:dyDescent="0.25">
      <c r="D9852"/>
      <c r="E9852"/>
      <c r="F9852" s="3"/>
      <c r="G9852" s="3"/>
      <c r="H9852" s="3"/>
      <c r="I9852" s="3"/>
      <c r="J9852" s="3"/>
    </row>
    <row r="9853" spans="4:10" x14ac:dyDescent="0.25">
      <c r="D9853"/>
      <c r="E9853"/>
      <c r="F9853" s="3"/>
      <c r="G9853" s="3"/>
      <c r="H9853" s="3"/>
      <c r="I9853" s="3"/>
      <c r="J9853" s="3"/>
    </row>
    <row r="9854" spans="4:10" x14ac:dyDescent="0.25">
      <c r="D9854"/>
      <c r="E9854"/>
      <c r="F9854" s="3"/>
      <c r="G9854" s="3"/>
      <c r="H9854" s="3"/>
      <c r="I9854" s="3"/>
      <c r="J9854" s="3"/>
    </row>
    <row r="9855" spans="4:10" x14ac:dyDescent="0.25">
      <c r="D9855"/>
      <c r="E9855"/>
      <c r="F9855" s="3"/>
      <c r="G9855" s="3"/>
      <c r="H9855" s="3"/>
      <c r="I9855" s="3"/>
      <c r="J9855" s="3"/>
    </row>
    <row r="9856" spans="4:10" x14ac:dyDescent="0.25">
      <c r="D9856"/>
      <c r="E9856"/>
      <c r="F9856" s="3"/>
      <c r="G9856" s="3"/>
      <c r="H9856" s="3"/>
      <c r="I9856" s="3"/>
      <c r="J9856" s="3"/>
    </row>
    <row r="9857" spans="4:10" x14ac:dyDescent="0.25">
      <c r="D9857"/>
      <c r="E9857"/>
      <c r="F9857" s="3"/>
      <c r="G9857" s="3"/>
      <c r="H9857" s="3"/>
      <c r="I9857" s="3"/>
      <c r="J9857" s="3"/>
    </row>
    <row r="9858" spans="4:10" x14ac:dyDescent="0.25">
      <c r="D9858"/>
      <c r="E9858"/>
      <c r="F9858" s="3"/>
      <c r="G9858" s="3"/>
      <c r="H9858" s="3"/>
      <c r="I9858" s="3"/>
      <c r="J9858" s="3"/>
    </row>
    <row r="9859" spans="4:10" x14ac:dyDescent="0.25">
      <c r="D9859"/>
      <c r="E9859"/>
      <c r="F9859" s="3"/>
      <c r="G9859" s="3"/>
      <c r="H9859" s="3"/>
      <c r="I9859" s="3"/>
      <c r="J9859" s="3"/>
    </row>
    <row r="9860" spans="4:10" x14ac:dyDescent="0.25">
      <c r="D9860"/>
      <c r="E9860"/>
      <c r="F9860" s="3"/>
      <c r="G9860" s="3"/>
      <c r="H9860" s="3"/>
      <c r="I9860" s="3"/>
      <c r="J9860" s="3"/>
    </row>
    <row r="9861" spans="4:10" x14ac:dyDescent="0.25">
      <c r="D9861"/>
      <c r="E9861"/>
      <c r="F9861" s="3"/>
      <c r="G9861" s="3"/>
      <c r="H9861" s="3"/>
      <c r="I9861" s="3"/>
      <c r="J9861" s="3"/>
    </row>
    <row r="9862" spans="4:10" x14ac:dyDescent="0.25">
      <c r="D9862"/>
      <c r="E9862"/>
      <c r="F9862" s="3"/>
      <c r="G9862" s="3"/>
      <c r="H9862" s="3"/>
      <c r="I9862" s="3"/>
      <c r="J9862" s="3"/>
    </row>
    <row r="9863" spans="4:10" x14ac:dyDescent="0.25">
      <c r="D9863"/>
      <c r="E9863"/>
      <c r="F9863" s="3"/>
      <c r="G9863" s="3"/>
      <c r="H9863" s="3"/>
      <c r="I9863" s="3"/>
      <c r="J9863" s="3"/>
    </row>
    <row r="9864" spans="4:10" x14ac:dyDescent="0.25">
      <c r="D9864"/>
      <c r="E9864"/>
      <c r="F9864" s="3"/>
      <c r="G9864" s="3"/>
      <c r="H9864" s="3"/>
      <c r="I9864" s="3"/>
      <c r="J9864" s="3"/>
    </row>
    <row r="9865" spans="4:10" x14ac:dyDescent="0.25">
      <c r="D9865"/>
      <c r="E9865"/>
      <c r="F9865" s="3"/>
      <c r="G9865" s="3"/>
      <c r="H9865" s="3"/>
      <c r="I9865" s="3"/>
      <c r="J9865" s="3"/>
    </row>
    <row r="9866" spans="4:10" x14ac:dyDescent="0.25">
      <c r="D9866"/>
      <c r="E9866"/>
      <c r="F9866" s="3"/>
      <c r="G9866" s="3"/>
      <c r="H9866" s="3"/>
      <c r="I9866" s="3"/>
      <c r="J9866" s="3"/>
    </row>
    <row r="9867" spans="4:10" x14ac:dyDescent="0.25">
      <c r="D9867"/>
      <c r="E9867"/>
      <c r="F9867" s="3"/>
      <c r="G9867" s="3"/>
      <c r="H9867" s="3"/>
      <c r="I9867" s="3"/>
      <c r="J9867" s="3"/>
    </row>
    <row r="9868" spans="4:10" x14ac:dyDescent="0.25">
      <c r="D9868"/>
      <c r="E9868"/>
      <c r="F9868" s="3"/>
      <c r="G9868" s="3"/>
      <c r="H9868" s="3"/>
      <c r="I9868" s="3"/>
      <c r="J9868" s="3"/>
    </row>
    <row r="9869" spans="4:10" x14ac:dyDescent="0.25">
      <c r="D9869"/>
      <c r="E9869"/>
      <c r="F9869" s="3"/>
      <c r="G9869" s="3"/>
      <c r="H9869" s="3"/>
      <c r="I9869" s="3"/>
      <c r="J9869" s="3"/>
    </row>
    <row r="9870" spans="4:10" x14ac:dyDescent="0.25">
      <c r="D9870"/>
      <c r="E9870"/>
      <c r="F9870" s="3"/>
      <c r="G9870" s="3"/>
      <c r="H9870" s="3"/>
      <c r="I9870" s="3"/>
      <c r="J9870" s="3"/>
    </row>
    <row r="9871" spans="4:10" x14ac:dyDescent="0.25">
      <c r="D9871"/>
      <c r="E9871"/>
      <c r="F9871" s="3"/>
      <c r="G9871" s="3"/>
      <c r="H9871" s="3"/>
      <c r="I9871" s="3"/>
      <c r="J9871" s="3"/>
    </row>
    <row r="9872" spans="4:10" x14ac:dyDescent="0.25">
      <c r="D9872"/>
      <c r="E9872"/>
      <c r="F9872" s="3"/>
      <c r="G9872" s="3"/>
      <c r="H9872" s="3"/>
      <c r="I9872" s="3"/>
      <c r="J9872" s="3"/>
    </row>
    <row r="9873" spans="4:10" x14ac:dyDescent="0.25">
      <c r="D9873"/>
      <c r="E9873"/>
      <c r="F9873" s="3"/>
      <c r="G9873" s="3"/>
      <c r="H9873" s="3"/>
      <c r="I9873" s="3"/>
      <c r="J9873" s="3"/>
    </row>
    <row r="9874" spans="4:10" x14ac:dyDescent="0.25">
      <c r="D9874"/>
      <c r="E9874"/>
      <c r="F9874" s="3"/>
      <c r="G9874" s="3"/>
      <c r="H9874" s="3"/>
      <c r="I9874" s="3"/>
      <c r="J9874" s="3"/>
    </row>
    <row r="9875" spans="4:10" x14ac:dyDescent="0.25">
      <c r="D9875"/>
      <c r="E9875"/>
      <c r="F9875" s="3"/>
      <c r="G9875" s="3"/>
      <c r="H9875" s="3"/>
      <c r="I9875" s="3"/>
      <c r="J9875" s="3"/>
    </row>
    <row r="9876" spans="4:10" x14ac:dyDescent="0.25">
      <c r="D9876"/>
      <c r="E9876"/>
      <c r="F9876" s="3"/>
      <c r="G9876" s="3"/>
      <c r="H9876" s="3"/>
      <c r="I9876" s="3"/>
      <c r="J9876" s="3"/>
    </row>
    <row r="9877" spans="4:10" x14ac:dyDescent="0.25">
      <c r="D9877"/>
      <c r="E9877"/>
      <c r="F9877" s="3"/>
      <c r="G9877" s="3"/>
      <c r="H9877" s="3"/>
      <c r="I9877" s="3"/>
      <c r="J9877" s="3"/>
    </row>
    <row r="9878" spans="4:10" x14ac:dyDescent="0.25">
      <c r="D9878"/>
      <c r="E9878"/>
      <c r="F9878" s="3"/>
      <c r="G9878" s="3"/>
      <c r="H9878" s="3"/>
      <c r="I9878" s="3"/>
      <c r="J9878" s="3"/>
    </row>
    <row r="9879" spans="4:10" x14ac:dyDescent="0.25">
      <c r="D9879"/>
      <c r="E9879"/>
      <c r="F9879" s="3"/>
      <c r="G9879" s="3"/>
      <c r="H9879" s="3"/>
      <c r="I9879" s="3"/>
      <c r="J9879" s="3"/>
    </row>
    <row r="9880" spans="4:10" x14ac:dyDescent="0.25">
      <c r="D9880"/>
      <c r="E9880"/>
      <c r="F9880" s="3"/>
      <c r="G9880" s="3"/>
      <c r="H9880" s="3"/>
      <c r="I9880" s="3"/>
      <c r="J9880" s="3"/>
    </row>
    <row r="9881" spans="4:10" x14ac:dyDescent="0.25">
      <c r="D9881"/>
      <c r="E9881"/>
      <c r="F9881" s="3"/>
      <c r="G9881" s="3"/>
      <c r="H9881" s="3"/>
      <c r="I9881" s="3"/>
      <c r="J9881" s="3"/>
    </row>
    <row r="9882" spans="4:10" x14ac:dyDescent="0.25">
      <c r="D9882"/>
      <c r="E9882"/>
      <c r="F9882" s="3"/>
      <c r="G9882" s="3"/>
      <c r="H9882" s="3"/>
      <c r="I9882" s="3"/>
      <c r="J9882" s="3"/>
    </row>
    <row r="9883" spans="4:10" x14ac:dyDescent="0.25">
      <c r="D9883"/>
      <c r="E9883"/>
      <c r="F9883" s="3"/>
      <c r="G9883" s="3"/>
      <c r="H9883" s="3"/>
      <c r="I9883" s="3"/>
      <c r="J9883" s="3"/>
    </row>
    <row r="9884" spans="4:10" x14ac:dyDescent="0.25">
      <c r="D9884"/>
      <c r="E9884"/>
      <c r="F9884" s="3"/>
      <c r="G9884" s="3"/>
      <c r="H9884" s="3"/>
      <c r="I9884" s="3"/>
      <c r="J9884" s="3"/>
    </row>
    <row r="9885" spans="4:10" x14ac:dyDescent="0.25">
      <c r="D9885"/>
      <c r="E9885"/>
      <c r="F9885" s="3"/>
      <c r="G9885" s="3"/>
      <c r="H9885" s="3"/>
      <c r="I9885" s="3"/>
      <c r="J9885" s="3"/>
    </row>
    <row r="9886" spans="4:10" x14ac:dyDescent="0.25">
      <c r="D9886"/>
      <c r="E9886"/>
      <c r="F9886" s="3"/>
      <c r="G9886" s="3"/>
      <c r="H9886" s="3"/>
      <c r="I9886" s="3"/>
      <c r="J9886" s="3"/>
    </row>
    <row r="9887" spans="4:10" x14ac:dyDescent="0.25">
      <c r="D9887"/>
      <c r="E9887"/>
      <c r="F9887" s="3"/>
      <c r="G9887" s="3"/>
      <c r="H9887" s="3"/>
      <c r="I9887" s="3"/>
      <c r="J9887" s="3"/>
    </row>
    <row r="9888" spans="4:10" x14ac:dyDescent="0.25">
      <c r="D9888"/>
      <c r="E9888"/>
      <c r="F9888" s="3"/>
      <c r="G9888" s="3"/>
      <c r="H9888" s="3"/>
      <c r="I9888" s="3"/>
      <c r="J9888" s="3"/>
    </row>
    <row r="9889" spans="4:10" x14ac:dyDescent="0.25">
      <c r="D9889"/>
      <c r="E9889"/>
      <c r="F9889" s="3"/>
      <c r="G9889" s="3"/>
      <c r="H9889" s="3"/>
      <c r="I9889" s="3"/>
      <c r="J9889" s="3"/>
    </row>
    <row r="9890" spans="4:10" x14ac:dyDescent="0.25">
      <c r="D9890"/>
      <c r="E9890"/>
      <c r="F9890" s="3"/>
      <c r="G9890" s="3"/>
      <c r="H9890" s="3"/>
      <c r="I9890" s="3"/>
      <c r="J9890" s="3"/>
    </row>
    <row r="9891" spans="4:10" x14ac:dyDescent="0.25">
      <c r="D9891"/>
      <c r="E9891"/>
      <c r="F9891" s="3"/>
      <c r="G9891" s="3"/>
      <c r="H9891" s="3"/>
      <c r="I9891" s="3"/>
      <c r="J9891" s="3"/>
    </row>
    <row r="9892" spans="4:10" x14ac:dyDescent="0.25">
      <c r="D9892"/>
      <c r="E9892"/>
      <c r="F9892" s="3"/>
      <c r="G9892" s="3"/>
      <c r="H9892" s="3"/>
      <c r="I9892" s="3"/>
      <c r="J9892" s="3"/>
    </row>
    <row r="9893" spans="4:10" x14ac:dyDescent="0.25">
      <c r="D9893"/>
      <c r="E9893"/>
      <c r="F9893" s="3"/>
      <c r="G9893" s="3"/>
      <c r="H9893" s="3"/>
      <c r="I9893" s="3"/>
      <c r="J9893" s="3"/>
    </row>
    <row r="9894" spans="4:10" x14ac:dyDescent="0.25">
      <c r="D9894"/>
      <c r="E9894"/>
      <c r="F9894" s="3"/>
      <c r="G9894" s="3"/>
      <c r="H9894" s="3"/>
      <c r="I9894" s="3"/>
      <c r="J9894" s="3"/>
    </row>
    <row r="9895" spans="4:10" x14ac:dyDescent="0.25">
      <c r="D9895"/>
      <c r="E9895"/>
      <c r="F9895" s="3"/>
      <c r="G9895" s="3"/>
      <c r="H9895" s="3"/>
      <c r="I9895" s="3"/>
      <c r="J9895" s="3"/>
    </row>
    <row r="9896" spans="4:10" x14ac:dyDescent="0.25">
      <c r="D9896"/>
      <c r="E9896"/>
      <c r="F9896" s="3"/>
      <c r="G9896" s="3"/>
      <c r="H9896" s="3"/>
      <c r="I9896" s="3"/>
      <c r="J9896" s="3"/>
    </row>
    <row r="9897" spans="4:10" x14ac:dyDescent="0.25">
      <c r="D9897"/>
      <c r="E9897"/>
      <c r="F9897" s="3"/>
      <c r="G9897" s="3"/>
      <c r="H9897" s="3"/>
      <c r="I9897" s="3"/>
      <c r="J9897" s="3"/>
    </row>
    <row r="9898" spans="4:10" x14ac:dyDescent="0.25">
      <c r="D9898"/>
      <c r="E9898"/>
      <c r="F9898" s="3"/>
      <c r="G9898" s="3"/>
      <c r="H9898" s="3"/>
      <c r="I9898" s="3"/>
      <c r="J9898" s="3"/>
    </row>
    <row r="9899" spans="4:10" x14ac:dyDescent="0.25">
      <c r="D9899"/>
      <c r="E9899"/>
      <c r="F9899" s="3"/>
      <c r="G9899" s="3"/>
      <c r="H9899" s="3"/>
      <c r="I9899" s="3"/>
      <c r="J9899" s="3"/>
    </row>
    <row r="9900" spans="4:10" x14ac:dyDescent="0.25">
      <c r="D9900"/>
      <c r="E9900"/>
      <c r="F9900" s="3"/>
      <c r="G9900" s="3"/>
      <c r="H9900" s="3"/>
      <c r="I9900" s="3"/>
      <c r="J9900" s="3"/>
    </row>
    <row r="9901" spans="4:10" x14ac:dyDescent="0.25">
      <c r="D9901"/>
      <c r="E9901"/>
      <c r="F9901" s="3"/>
      <c r="G9901" s="3"/>
      <c r="H9901" s="3"/>
      <c r="I9901" s="3"/>
      <c r="J9901" s="3"/>
    </row>
    <row r="9902" spans="4:10" x14ac:dyDescent="0.25">
      <c r="D9902"/>
      <c r="E9902"/>
      <c r="F9902" s="3"/>
      <c r="G9902" s="3"/>
      <c r="H9902" s="3"/>
      <c r="I9902" s="3"/>
      <c r="J9902" s="3"/>
    </row>
    <row r="9903" spans="4:10" x14ac:dyDescent="0.25">
      <c r="D9903"/>
      <c r="E9903"/>
      <c r="F9903" s="3"/>
      <c r="G9903" s="3"/>
      <c r="H9903" s="3"/>
      <c r="I9903" s="3"/>
      <c r="J9903" s="3"/>
    </row>
    <row r="9904" spans="4:10" x14ac:dyDescent="0.25">
      <c r="D9904"/>
      <c r="E9904"/>
      <c r="F9904" s="3"/>
      <c r="G9904" s="3"/>
      <c r="H9904" s="3"/>
      <c r="I9904" s="3"/>
      <c r="J9904" s="3"/>
    </row>
    <row r="9905" spans="4:10" x14ac:dyDescent="0.25">
      <c r="D9905"/>
      <c r="E9905"/>
      <c r="F9905" s="3"/>
      <c r="G9905" s="3"/>
      <c r="H9905" s="3"/>
      <c r="I9905" s="3"/>
      <c r="J9905" s="3"/>
    </row>
    <row r="9906" spans="4:10" x14ac:dyDescent="0.25">
      <c r="D9906"/>
      <c r="E9906"/>
      <c r="F9906" s="3"/>
      <c r="G9906" s="3"/>
      <c r="H9906" s="3"/>
      <c r="I9906" s="3"/>
      <c r="J9906" s="3"/>
    </row>
    <row r="9907" spans="4:10" x14ac:dyDescent="0.25">
      <c r="D9907"/>
      <c r="E9907"/>
      <c r="F9907" s="3"/>
      <c r="G9907" s="3"/>
      <c r="H9907" s="3"/>
      <c r="I9907" s="3"/>
      <c r="J9907" s="3"/>
    </row>
    <row r="9908" spans="4:10" x14ac:dyDescent="0.25">
      <c r="D9908"/>
      <c r="E9908"/>
      <c r="F9908" s="3"/>
      <c r="G9908" s="3"/>
      <c r="H9908" s="3"/>
      <c r="I9908" s="3"/>
      <c r="J9908" s="3"/>
    </row>
    <row r="9909" spans="4:10" x14ac:dyDescent="0.25">
      <c r="D9909"/>
      <c r="E9909"/>
      <c r="F9909" s="3"/>
      <c r="G9909" s="3"/>
      <c r="H9909" s="3"/>
      <c r="I9909" s="3"/>
      <c r="J9909" s="3"/>
    </row>
    <row r="9910" spans="4:10" x14ac:dyDescent="0.25">
      <c r="D9910"/>
      <c r="E9910"/>
      <c r="F9910" s="3"/>
      <c r="G9910" s="3"/>
      <c r="H9910" s="3"/>
      <c r="I9910" s="3"/>
      <c r="J9910" s="3"/>
    </row>
    <row r="9911" spans="4:10" x14ac:dyDescent="0.25">
      <c r="D9911"/>
      <c r="E9911"/>
      <c r="F9911" s="3"/>
      <c r="G9911" s="3"/>
      <c r="H9911" s="3"/>
      <c r="I9911" s="3"/>
      <c r="J9911" s="3"/>
    </row>
    <row r="9912" spans="4:10" x14ac:dyDescent="0.25">
      <c r="D9912"/>
      <c r="E9912"/>
      <c r="F9912" s="3"/>
      <c r="G9912" s="3"/>
      <c r="H9912" s="3"/>
      <c r="I9912" s="3"/>
      <c r="J9912" s="3"/>
    </row>
    <row r="9913" spans="4:10" x14ac:dyDescent="0.25">
      <c r="D9913"/>
      <c r="E9913"/>
      <c r="F9913" s="3"/>
      <c r="G9913" s="3"/>
      <c r="H9913" s="3"/>
      <c r="I9913" s="3"/>
      <c r="J9913" s="3"/>
    </row>
    <row r="9914" spans="4:10" x14ac:dyDescent="0.25">
      <c r="D9914"/>
      <c r="E9914"/>
      <c r="F9914" s="3"/>
      <c r="G9914" s="3"/>
      <c r="H9914" s="3"/>
      <c r="I9914" s="3"/>
      <c r="J9914" s="3"/>
    </row>
    <row r="9915" spans="4:10" x14ac:dyDescent="0.25">
      <c r="D9915"/>
      <c r="E9915"/>
      <c r="F9915" s="3"/>
      <c r="G9915" s="3"/>
      <c r="H9915" s="3"/>
      <c r="I9915" s="3"/>
      <c r="J9915" s="3"/>
    </row>
    <row r="9916" spans="4:10" x14ac:dyDescent="0.25">
      <c r="D9916"/>
      <c r="E9916"/>
      <c r="F9916" s="3"/>
      <c r="G9916" s="3"/>
      <c r="H9916" s="3"/>
      <c r="I9916" s="3"/>
      <c r="J9916" s="3"/>
    </row>
    <row r="9917" spans="4:10" x14ac:dyDescent="0.25">
      <c r="D9917"/>
      <c r="E9917"/>
      <c r="F9917" s="3"/>
      <c r="G9917" s="3"/>
      <c r="H9917" s="3"/>
      <c r="I9917" s="3"/>
      <c r="J9917" s="3"/>
    </row>
    <row r="9918" spans="4:10" x14ac:dyDescent="0.25">
      <c r="D9918"/>
      <c r="E9918"/>
      <c r="F9918" s="3"/>
      <c r="G9918" s="3"/>
      <c r="H9918" s="3"/>
      <c r="I9918" s="3"/>
      <c r="J9918" s="3"/>
    </row>
    <row r="9919" spans="4:10" x14ac:dyDescent="0.25">
      <c r="D9919"/>
      <c r="E9919"/>
      <c r="F9919" s="3"/>
      <c r="G9919" s="3"/>
      <c r="H9919" s="3"/>
      <c r="I9919" s="3"/>
      <c r="J9919" s="3"/>
    </row>
    <row r="9920" spans="4:10" x14ac:dyDescent="0.25">
      <c r="D9920"/>
      <c r="E9920"/>
      <c r="F9920" s="3"/>
      <c r="G9920" s="3"/>
      <c r="H9920" s="3"/>
      <c r="I9920" s="3"/>
      <c r="J9920" s="3"/>
    </row>
    <row r="9921" spans="4:10" x14ac:dyDescent="0.25">
      <c r="D9921"/>
      <c r="E9921"/>
      <c r="F9921" s="3"/>
      <c r="G9921" s="3"/>
      <c r="H9921" s="3"/>
      <c r="I9921" s="3"/>
      <c r="J9921" s="3"/>
    </row>
    <row r="9922" spans="4:10" x14ac:dyDescent="0.25">
      <c r="D9922"/>
      <c r="E9922"/>
      <c r="F9922" s="3"/>
      <c r="G9922" s="3"/>
      <c r="H9922" s="3"/>
      <c r="I9922" s="3"/>
      <c r="J9922" s="3"/>
    </row>
    <row r="9923" spans="4:10" x14ac:dyDescent="0.25">
      <c r="D9923"/>
      <c r="E9923"/>
      <c r="F9923" s="3"/>
      <c r="G9923" s="3"/>
      <c r="H9923" s="3"/>
      <c r="I9923" s="3"/>
      <c r="J9923" s="3"/>
    </row>
    <row r="9924" spans="4:10" x14ac:dyDescent="0.25">
      <c r="D9924"/>
      <c r="E9924"/>
      <c r="F9924" s="3"/>
      <c r="G9924" s="3"/>
      <c r="H9924" s="3"/>
      <c r="I9924" s="3"/>
      <c r="J9924" s="3"/>
    </row>
    <row r="9925" spans="4:10" x14ac:dyDescent="0.25">
      <c r="D9925"/>
      <c r="E9925"/>
      <c r="F9925" s="3"/>
      <c r="G9925" s="3"/>
      <c r="H9925" s="3"/>
      <c r="I9925" s="3"/>
      <c r="J9925" s="3"/>
    </row>
    <row r="9926" spans="4:10" x14ac:dyDescent="0.25">
      <c r="D9926"/>
      <c r="E9926"/>
      <c r="F9926" s="3"/>
      <c r="G9926" s="3"/>
      <c r="H9926" s="3"/>
      <c r="I9926" s="3"/>
      <c r="J9926" s="3"/>
    </row>
    <row r="9927" spans="4:10" x14ac:dyDescent="0.25">
      <c r="D9927"/>
      <c r="E9927"/>
      <c r="F9927" s="3"/>
      <c r="G9927" s="3"/>
      <c r="H9927" s="3"/>
      <c r="I9927" s="3"/>
      <c r="J9927" s="3"/>
    </row>
    <row r="9928" spans="4:10" x14ac:dyDescent="0.25">
      <c r="D9928"/>
      <c r="E9928"/>
      <c r="F9928" s="3"/>
      <c r="G9928" s="3"/>
      <c r="H9928" s="3"/>
      <c r="I9928" s="3"/>
      <c r="J9928" s="3"/>
    </row>
    <row r="9929" spans="4:10" x14ac:dyDescent="0.25">
      <c r="D9929"/>
      <c r="E9929"/>
      <c r="F9929" s="3"/>
      <c r="G9929" s="3"/>
      <c r="H9929" s="3"/>
      <c r="I9929" s="3"/>
      <c r="J9929" s="3"/>
    </row>
    <row r="9930" spans="4:10" x14ac:dyDescent="0.25">
      <c r="D9930"/>
      <c r="E9930"/>
      <c r="F9930" s="3"/>
      <c r="G9930" s="3"/>
      <c r="H9930" s="3"/>
      <c r="I9930" s="3"/>
      <c r="J9930" s="3"/>
    </row>
    <row r="9931" spans="4:10" x14ac:dyDescent="0.25">
      <c r="D9931"/>
      <c r="E9931"/>
      <c r="F9931" s="3"/>
      <c r="G9931" s="3"/>
      <c r="H9931" s="3"/>
      <c r="I9931" s="3"/>
      <c r="J9931" s="3"/>
    </row>
    <row r="9932" spans="4:10" x14ac:dyDescent="0.25">
      <c r="D9932"/>
      <c r="E9932"/>
      <c r="F9932" s="3"/>
      <c r="G9932" s="3"/>
      <c r="H9932" s="3"/>
      <c r="I9932" s="3"/>
      <c r="J9932" s="3"/>
    </row>
    <row r="9933" spans="4:10" x14ac:dyDescent="0.25">
      <c r="D9933"/>
      <c r="E9933"/>
      <c r="F9933" s="3"/>
      <c r="G9933" s="3"/>
      <c r="H9933" s="3"/>
      <c r="I9933" s="3"/>
      <c r="J9933" s="3"/>
    </row>
    <row r="9934" spans="4:10" x14ac:dyDescent="0.25">
      <c r="D9934"/>
      <c r="E9934"/>
      <c r="F9934" s="3"/>
      <c r="G9934" s="3"/>
      <c r="H9934" s="3"/>
      <c r="I9934" s="3"/>
      <c r="J9934" s="3"/>
    </row>
    <row r="9935" spans="4:10" x14ac:dyDescent="0.25">
      <c r="D9935"/>
      <c r="E9935"/>
      <c r="F9935" s="3"/>
      <c r="G9935" s="3"/>
      <c r="H9935" s="3"/>
      <c r="I9935" s="3"/>
      <c r="J9935" s="3"/>
    </row>
    <row r="9936" spans="4:10" x14ac:dyDescent="0.25">
      <c r="D9936"/>
      <c r="E9936"/>
      <c r="F9936" s="3"/>
      <c r="G9936" s="3"/>
      <c r="H9936" s="3"/>
      <c r="I9936" s="3"/>
      <c r="J9936" s="3"/>
    </row>
    <row r="9937" spans="4:10" x14ac:dyDescent="0.25">
      <c r="D9937"/>
      <c r="E9937"/>
      <c r="F9937" s="3"/>
      <c r="G9937" s="3"/>
      <c r="H9937" s="3"/>
      <c r="I9937" s="3"/>
      <c r="J9937" s="3"/>
    </row>
    <row r="9938" spans="4:10" x14ac:dyDescent="0.25">
      <c r="D9938"/>
      <c r="E9938"/>
      <c r="F9938" s="3"/>
      <c r="G9938" s="3"/>
      <c r="H9938" s="3"/>
      <c r="I9938" s="3"/>
      <c r="J9938" s="3"/>
    </row>
    <row r="9939" spans="4:10" x14ac:dyDescent="0.25">
      <c r="D9939"/>
      <c r="E9939"/>
      <c r="F9939" s="3"/>
      <c r="G9939" s="3"/>
      <c r="H9939" s="3"/>
      <c r="I9939" s="3"/>
      <c r="J9939" s="3"/>
    </row>
    <row r="9940" spans="4:10" x14ac:dyDescent="0.25">
      <c r="D9940"/>
      <c r="E9940"/>
      <c r="F9940" s="3"/>
      <c r="G9940" s="3"/>
      <c r="H9940" s="3"/>
      <c r="I9940" s="3"/>
      <c r="J9940" s="3"/>
    </row>
    <row r="9941" spans="4:10" x14ac:dyDescent="0.25">
      <c r="D9941"/>
      <c r="E9941"/>
      <c r="F9941" s="3"/>
      <c r="G9941" s="3"/>
      <c r="H9941" s="3"/>
      <c r="I9941" s="3"/>
      <c r="J9941" s="3"/>
    </row>
    <row r="9942" spans="4:10" x14ac:dyDescent="0.25">
      <c r="D9942"/>
      <c r="E9942"/>
      <c r="F9942" s="3"/>
      <c r="G9942" s="3"/>
      <c r="H9942" s="3"/>
      <c r="I9942" s="3"/>
      <c r="J9942" s="3"/>
    </row>
    <row r="9943" spans="4:10" x14ac:dyDescent="0.25">
      <c r="D9943"/>
      <c r="E9943"/>
      <c r="F9943" s="3"/>
      <c r="G9943" s="3"/>
      <c r="H9943" s="3"/>
      <c r="I9943" s="3"/>
      <c r="J9943" s="3"/>
    </row>
    <row r="9944" spans="4:10" x14ac:dyDescent="0.25">
      <c r="D9944"/>
      <c r="E9944"/>
      <c r="F9944" s="3"/>
      <c r="G9944" s="3"/>
      <c r="H9944" s="3"/>
      <c r="I9944" s="3"/>
      <c r="J9944" s="3"/>
    </row>
    <row r="9945" spans="4:10" x14ac:dyDescent="0.25">
      <c r="D9945"/>
      <c r="E9945"/>
      <c r="F9945" s="3"/>
      <c r="G9945" s="3"/>
      <c r="H9945" s="3"/>
      <c r="I9945" s="3"/>
      <c r="J9945" s="3"/>
    </row>
    <row r="9946" spans="4:10" x14ac:dyDescent="0.25">
      <c r="D9946"/>
      <c r="E9946"/>
      <c r="F9946" s="3"/>
      <c r="G9946" s="3"/>
      <c r="H9946" s="3"/>
      <c r="I9946" s="3"/>
      <c r="J9946" s="3"/>
    </row>
    <row r="9947" spans="4:10" x14ac:dyDescent="0.25">
      <c r="D9947"/>
      <c r="E9947"/>
      <c r="F9947" s="3"/>
      <c r="G9947" s="3"/>
      <c r="H9947" s="3"/>
      <c r="I9947" s="3"/>
      <c r="J9947" s="3"/>
    </row>
    <row r="9948" spans="4:10" x14ac:dyDescent="0.25">
      <c r="D9948"/>
      <c r="E9948"/>
    </row>
    <row r="9949" spans="4:10" x14ac:dyDescent="0.25">
      <c r="D9949"/>
      <c r="E9949"/>
    </row>
    <row r="9950" spans="4:10" x14ac:dyDescent="0.25">
      <c r="D9950"/>
      <c r="E9950"/>
    </row>
    <row r="9951" spans="4:10" x14ac:dyDescent="0.25">
      <c r="D9951"/>
      <c r="E9951"/>
    </row>
    <row r="9952" spans="4:10" x14ac:dyDescent="0.25">
      <c r="D9952"/>
      <c r="E9952"/>
    </row>
    <row r="9953" spans="4:10" x14ac:dyDescent="0.25">
      <c r="D9953"/>
      <c r="E9953"/>
      <c r="F9953" s="3"/>
      <c r="G9953" s="3"/>
      <c r="H9953" s="3"/>
      <c r="I9953" s="3"/>
      <c r="J9953" s="3"/>
    </row>
    <row r="9954" spans="4:10" x14ac:dyDescent="0.25">
      <c r="D9954"/>
      <c r="E9954"/>
      <c r="F9954" s="3"/>
      <c r="G9954" s="3"/>
      <c r="H9954" s="3"/>
      <c r="I9954" s="3"/>
      <c r="J9954" s="3"/>
    </row>
    <row r="9955" spans="4:10" x14ac:dyDescent="0.25">
      <c r="D9955"/>
      <c r="E9955"/>
      <c r="F9955" s="3"/>
      <c r="G9955" s="3"/>
      <c r="H9955" s="3"/>
      <c r="I9955" s="3"/>
      <c r="J9955" s="3"/>
    </row>
    <row r="9956" spans="4:10" x14ac:dyDescent="0.25">
      <c r="D9956"/>
      <c r="E9956"/>
      <c r="F9956" s="3"/>
      <c r="G9956" s="3"/>
      <c r="H9956" s="3"/>
      <c r="I9956" s="3"/>
      <c r="J9956" s="3"/>
    </row>
    <row r="9957" spans="4:10" x14ac:dyDescent="0.25">
      <c r="D9957"/>
      <c r="E9957"/>
      <c r="F9957" s="3"/>
      <c r="G9957" s="3"/>
      <c r="H9957" s="3"/>
      <c r="I9957" s="3"/>
      <c r="J9957" s="3"/>
    </row>
    <row r="9958" spans="4:10" x14ac:dyDescent="0.25">
      <c r="D9958"/>
      <c r="E9958"/>
      <c r="F9958" s="3"/>
      <c r="G9958" s="3"/>
      <c r="H9958" s="3"/>
      <c r="I9958" s="3"/>
      <c r="J9958" s="3"/>
    </row>
    <row r="9959" spans="4:10" x14ac:dyDescent="0.25">
      <c r="D9959"/>
      <c r="E9959"/>
      <c r="F9959" s="3"/>
      <c r="G9959" s="3"/>
      <c r="H9959" s="3"/>
      <c r="I9959" s="3"/>
      <c r="J9959" s="3"/>
    </row>
    <row r="9960" spans="4:10" x14ac:dyDescent="0.25">
      <c r="D9960"/>
      <c r="E9960"/>
      <c r="F9960" s="3"/>
      <c r="G9960" s="3"/>
      <c r="H9960" s="3"/>
      <c r="I9960" s="3"/>
      <c r="J9960" s="3"/>
    </row>
    <row r="9961" spans="4:10" x14ac:dyDescent="0.25">
      <c r="D9961"/>
      <c r="E9961"/>
      <c r="F9961" s="3"/>
      <c r="G9961" s="3"/>
      <c r="H9961" s="3"/>
      <c r="I9961" s="3"/>
      <c r="J9961" s="3"/>
    </row>
    <row r="9962" spans="4:10" x14ac:dyDescent="0.25">
      <c r="D9962"/>
      <c r="E9962"/>
      <c r="F9962" s="3"/>
      <c r="G9962" s="3"/>
      <c r="H9962" s="3"/>
      <c r="I9962" s="3"/>
      <c r="J9962" s="3"/>
    </row>
    <row r="9963" spans="4:10" x14ac:dyDescent="0.25">
      <c r="D9963"/>
      <c r="E9963"/>
      <c r="F9963" s="3"/>
      <c r="G9963" s="3"/>
      <c r="H9963" s="3"/>
      <c r="I9963" s="3"/>
      <c r="J9963" s="3"/>
    </row>
    <row r="9964" spans="4:10" x14ac:dyDescent="0.25">
      <c r="D9964"/>
      <c r="E9964"/>
      <c r="F9964" s="3"/>
      <c r="G9964" s="3"/>
      <c r="H9964" s="3"/>
      <c r="I9964" s="3"/>
      <c r="J9964" s="3"/>
    </row>
    <row r="9965" spans="4:10" x14ac:dyDescent="0.25">
      <c r="D9965"/>
      <c r="E9965"/>
      <c r="F9965" s="3"/>
      <c r="G9965" s="3"/>
      <c r="H9965" s="3"/>
      <c r="I9965" s="3"/>
      <c r="J9965" s="3"/>
    </row>
    <row r="9966" spans="4:10" x14ac:dyDescent="0.25">
      <c r="D9966"/>
      <c r="E9966"/>
      <c r="F9966" s="3"/>
      <c r="G9966" s="3"/>
      <c r="H9966" s="3"/>
      <c r="I9966" s="3"/>
      <c r="J9966" s="3"/>
    </row>
    <row r="9967" spans="4:10" x14ac:dyDescent="0.25">
      <c r="D9967"/>
      <c r="E9967"/>
      <c r="F9967" s="3"/>
      <c r="G9967" s="3"/>
      <c r="H9967" s="3"/>
      <c r="I9967" s="3"/>
      <c r="J9967" s="3"/>
    </row>
    <row r="9968" spans="4:10" x14ac:dyDescent="0.25">
      <c r="D9968"/>
      <c r="E9968"/>
      <c r="F9968" s="3"/>
      <c r="G9968" s="3"/>
      <c r="H9968" s="3"/>
      <c r="I9968" s="3"/>
      <c r="J9968" s="3"/>
    </row>
    <row r="9969" spans="4:10" x14ac:dyDescent="0.25">
      <c r="D9969"/>
      <c r="E9969"/>
      <c r="F9969" s="3"/>
      <c r="G9969" s="3"/>
      <c r="H9969" s="3"/>
      <c r="I9969" s="3"/>
      <c r="J9969" s="3"/>
    </row>
    <row r="9970" spans="4:10" x14ac:dyDescent="0.25">
      <c r="D9970"/>
      <c r="E9970"/>
      <c r="F9970" s="3"/>
      <c r="G9970" s="3"/>
      <c r="H9970" s="3"/>
      <c r="I9970" s="3"/>
      <c r="J9970" s="3"/>
    </row>
    <row r="9971" spans="4:10" x14ac:dyDescent="0.25">
      <c r="D9971"/>
      <c r="E9971"/>
      <c r="F9971" s="3"/>
      <c r="G9971" s="3"/>
      <c r="H9971" s="3"/>
      <c r="I9971" s="3"/>
      <c r="J9971" s="3"/>
    </row>
    <row r="9972" spans="4:10" x14ac:dyDescent="0.25">
      <c r="D9972"/>
      <c r="E9972"/>
      <c r="F9972" s="3"/>
      <c r="G9972" s="3"/>
      <c r="H9972" s="3"/>
      <c r="I9972" s="3"/>
      <c r="J9972" s="3"/>
    </row>
    <row r="9973" spans="4:10" x14ac:dyDescent="0.25">
      <c r="D9973"/>
      <c r="E9973"/>
      <c r="F9973" s="3"/>
      <c r="G9973" s="3"/>
      <c r="H9973" s="3"/>
      <c r="I9973" s="3"/>
      <c r="J9973" s="3"/>
    </row>
    <row r="9974" spans="4:10" x14ac:dyDescent="0.25">
      <c r="D9974"/>
      <c r="E9974"/>
      <c r="F9974" s="3"/>
      <c r="G9974" s="3"/>
      <c r="H9974" s="3"/>
      <c r="I9974" s="3"/>
      <c r="J9974" s="3"/>
    </row>
    <row r="9975" spans="4:10" x14ac:dyDescent="0.25">
      <c r="D9975"/>
      <c r="E9975"/>
      <c r="F9975" s="3"/>
      <c r="G9975" s="3"/>
      <c r="H9975" s="3"/>
      <c r="I9975" s="3"/>
      <c r="J9975" s="3"/>
    </row>
    <row r="9976" spans="4:10" x14ac:dyDescent="0.25">
      <c r="D9976"/>
      <c r="E9976"/>
      <c r="F9976" s="3"/>
      <c r="G9976" s="3"/>
      <c r="H9976" s="3"/>
      <c r="I9976" s="3"/>
      <c r="J9976" s="3"/>
    </row>
    <row r="9977" spans="4:10" x14ac:dyDescent="0.25">
      <c r="D9977"/>
      <c r="E9977"/>
      <c r="F9977" s="3"/>
      <c r="G9977" s="3"/>
      <c r="H9977" s="3"/>
      <c r="I9977" s="3"/>
      <c r="J9977" s="3"/>
    </row>
    <row r="9978" spans="4:10" x14ac:dyDescent="0.25">
      <c r="D9978"/>
      <c r="E9978"/>
      <c r="F9978" s="3"/>
      <c r="G9978" s="3"/>
      <c r="H9978" s="3"/>
      <c r="I9978" s="3"/>
      <c r="J9978" s="3"/>
    </row>
    <row r="9979" spans="4:10" x14ac:dyDescent="0.25">
      <c r="D9979"/>
      <c r="E9979"/>
      <c r="F9979" s="3"/>
      <c r="G9979" s="3"/>
      <c r="H9979" s="3"/>
      <c r="I9979" s="3"/>
      <c r="J9979" s="3"/>
    </row>
    <row r="9980" spans="4:10" x14ac:dyDescent="0.25">
      <c r="D9980"/>
      <c r="E9980"/>
      <c r="F9980" s="3"/>
      <c r="G9980" s="3"/>
      <c r="H9980" s="3"/>
      <c r="I9980" s="3"/>
      <c r="J9980" s="3"/>
    </row>
    <row r="9981" spans="4:10" x14ac:dyDescent="0.25">
      <c r="D9981"/>
      <c r="E9981"/>
      <c r="F9981" s="3"/>
      <c r="G9981" s="3"/>
      <c r="H9981" s="3"/>
      <c r="I9981" s="3"/>
      <c r="J9981" s="3"/>
    </row>
    <row r="9982" spans="4:10" x14ac:dyDescent="0.25">
      <c r="D9982"/>
      <c r="E9982"/>
      <c r="F9982" s="3"/>
      <c r="G9982" s="3"/>
      <c r="H9982" s="3"/>
      <c r="I9982" s="3"/>
      <c r="J9982" s="3"/>
    </row>
    <row r="9983" spans="4:10" x14ac:dyDescent="0.25">
      <c r="D9983"/>
      <c r="E9983"/>
      <c r="F9983" s="3"/>
      <c r="G9983" s="3"/>
      <c r="H9983" s="3"/>
      <c r="I9983" s="3"/>
      <c r="J9983" s="3"/>
    </row>
    <row r="9984" spans="4:10" x14ac:dyDescent="0.25">
      <c r="D9984"/>
      <c r="E9984"/>
      <c r="F9984" s="3"/>
      <c r="G9984" s="3"/>
      <c r="H9984" s="3"/>
      <c r="I9984" s="3"/>
      <c r="J9984" s="3"/>
    </row>
    <row r="9985" spans="4:10" x14ac:dyDescent="0.25">
      <c r="D9985"/>
      <c r="E9985"/>
      <c r="F9985" s="3"/>
      <c r="G9985" s="3"/>
      <c r="H9985" s="3"/>
      <c r="I9985" s="3"/>
      <c r="J9985" s="3"/>
    </row>
    <row r="9986" spans="4:10" x14ac:dyDescent="0.25">
      <c r="D9986"/>
      <c r="E9986"/>
      <c r="F9986" s="3"/>
      <c r="G9986" s="3"/>
      <c r="H9986" s="3"/>
      <c r="I9986" s="3"/>
      <c r="J9986" s="3"/>
    </row>
    <row r="9987" spans="4:10" x14ac:dyDescent="0.25">
      <c r="D9987"/>
      <c r="E9987"/>
      <c r="F9987" s="3"/>
      <c r="G9987" s="3"/>
      <c r="H9987" s="3"/>
      <c r="I9987" s="3"/>
      <c r="J9987" s="3"/>
    </row>
    <row r="9988" spans="4:10" x14ac:dyDescent="0.25">
      <c r="D9988"/>
      <c r="E9988"/>
      <c r="F9988" s="3"/>
      <c r="G9988" s="3"/>
      <c r="H9988" s="3"/>
      <c r="I9988" s="3"/>
      <c r="J9988" s="3"/>
    </row>
    <row r="9989" spans="4:10" x14ac:dyDescent="0.25">
      <c r="D9989"/>
      <c r="E9989"/>
      <c r="F9989" s="3"/>
      <c r="G9989" s="3"/>
      <c r="H9989" s="3"/>
      <c r="I9989" s="3"/>
      <c r="J9989" s="3"/>
    </row>
    <row r="9990" spans="4:10" x14ac:dyDescent="0.25">
      <c r="D9990"/>
      <c r="E9990"/>
      <c r="F9990" s="3"/>
      <c r="G9990" s="3"/>
      <c r="H9990" s="3"/>
      <c r="I9990" s="3"/>
      <c r="J9990" s="3"/>
    </row>
    <row r="9991" spans="4:10" x14ac:dyDescent="0.25">
      <c r="D9991"/>
      <c r="E9991"/>
      <c r="F9991" s="3"/>
      <c r="G9991" s="3"/>
      <c r="H9991" s="3"/>
      <c r="I9991" s="3"/>
      <c r="J9991" s="3"/>
    </row>
    <row r="9992" spans="4:10" x14ac:dyDescent="0.25">
      <c r="D9992"/>
      <c r="E9992"/>
      <c r="F9992" s="3"/>
      <c r="G9992" s="3"/>
      <c r="H9992" s="3"/>
      <c r="I9992" s="3"/>
      <c r="J9992" s="3"/>
    </row>
    <row r="9993" spans="4:10" x14ac:dyDescent="0.25">
      <c r="D9993"/>
      <c r="E9993"/>
      <c r="F9993" s="3"/>
      <c r="G9993" s="3"/>
      <c r="H9993" s="3"/>
      <c r="I9993" s="3"/>
      <c r="J9993" s="3"/>
    </row>
    <row r="9994" spans="4:10" x14ac:dyDescent="0.25">
      <c r="D9994"/>
      <c r="E9994"/>
      <c r="F9994" s="3"/>
      <c r="G9994" s="3"/>
      <c r="H9994" s="3"/>
      <c r="I9994" s="3"/>
      <c r="J9994" s="3"/>
    </row>
    <row r="9995" spans="4:10" x14ac:dyDescent="0.25">
      <c r="D9995"/>
      <c r="E9995"/>
      <c r="F9995" s="3"/>
      <c r="G9995" s="3"/>
      <c r="H9995" s="3"/>
      <c r="I9995" s="3"/>
      <c r="J9995" s="3"/>
    </row>
    <row r="9996" spans="4:10" x14ac:dyDescent="0.25">
      <c r="D9996"/>
      <c r="E9996"/>
      <c r="F9996" s="3"/>
      <c r="G9996" s="3"/>
      <c r="H9996" s="3"/>
      <c r="I9996" s="3"/>
      <c r="J9996" s="3"/>
    </row>
    <row r="9997" spans="4:10" x14ac:dyDescent="0.25">
      <c r="D9997"/>
      <c r="E9997"/>
      <c r="F9997" s="3"/>
      <c r="G9997" s="3"/>
      <c r="H9997" s="3"/>
      <c r="I9997" s="3"/>
      <c r="J9997" s="3"/>
    </row>
    <row r="9998" spans="4:10" x14ac:dyDescent="0.25">
      <c r="D9998"/>
      <c r="E9998"/>
      <c r="F9998" s="3"/>
      <c r="G9998" s="3"/>
      <c r="H9998" s="3"/>
      <c r="I9998" s="3"/>
      <c r="J9998" s="3"/>
    </row>
    <row r="9999" spans="4:10" x14ac:dyDescent="0.25">
      <c r="D9999"/>
      <c r="E9999"/>
      <c r="F9999" s="3"/>
      <c r="G9999" s="3"/>
      <c r="H9999" s="3"/>
      <c r="I9999" s="3"/>
      <c r="J9999" s="3"/>
    </row>
    <row r="10000" spans="4:10" x14ac:dyDescent="0.25">
      <c r="D10000"/>
      <c r="E10000"/>
      <c r="F10000" s="3"/>
      <c r="G10000" s="3"/>
      <c r="H10000" s="3"/>
      <c r="I10000" s="3"/>
      <c r="J10000" s="3"/>
    </row>
    <row r="10001" spans="3:10" x14ac:dyDescent="0.25">
      <c r="D10001"/>
      <c r="E10001"/>
      <c r="F10001" s="3"/>
      <c r="G10001" s="3"/>
      <c r="H10001" s="3"/>
      <c r="I10001" s="3"/>
      <c r="J10001" s="3"/>
    </row>
    <row r="10002" spans="3:10" x14ac:dyDescent="0.25">
      <c r="D10002"/>
      <c r="E10002"/>
      <c r="F10002" s="3"/>
      <c r="G10002" s="3"/>
      <c r="H10002" s="3"/>
      <c r="I10002" s="3"/>
      <c r="J10002" s="3"/>
    </row>
    <row r="10003" spans="3:10" x14ac:dyDescent="0.25">
      <c r="D10003"/>
      <c r="E10003"/>
      <c r="F10003" s="3"/>
      <c r="G10003" s="3"/>
      <c r="H10003" s="3"/>
      <c r="I10003" s="3"/>
      <c r="J10003" s="3"/>
    </row>
    <row r="10004" spans="3:10" x14ac:dyDescent="0.25">
      <c r="D10004"/>
      <c r="E10004"/>
      <c r="F10004" s="3"/>
      <c r="G10004" s="3"/>
      <c r="H10004" s="3"/>
      <c r="I10004" s="3"/>
      <c r="J10004" s="3"/>
    </row>
    <row r="10005" spans="3:10" x14ac:dyDescent="0.25">
      <c r="D10005"/>
      <c r="E10005"/>
      <c r="F10005" s="3"/>
      <c r="G10005" s="3"/>
      <c r="H10005" s="3"/>
      <c r="I10005" s="3"/>
      <c r="J10005" s="3"/>
    </row>
    <row r="10006" spans="3:10" x14ac:dyDescent="0.25">
      <c r="D10006"/>
      <c r="E10006"/>
      <c r="F10006" s="3"/>
      <c r="G10006" s="3"/>
      <c r="H10006" s="3"/>
      <c r="I10006" s="3"/>
      <c r="J10006" s="3"/>
    </row>
    <row r="10007" spans="3:10" x14ac:dyDescent="0.25">
      <c r="D10007"/>
      <c r="E10007"/>
      <c r="F10007" s="3"/>
      <c r="G10007" s="3"/>
      <c r="H10007" s="3"/>
      <c r="I10007" s="3"/>
      <c r="J10007" s="3"/>
    </row>
    <row r="10008" spans="3:10" x14ac:dyDescent="0.25">
      <c r="D10008"/>
      <c r="E10008"/>
      <c r="F10008" s="3"/>
      <c r="G10008" s="3"/>
      <c r="H10008" s="3"/>
      <c r="I10008" s="3"/>
      <c r="J10008" s="3"/>
    </row>
    <row r="10009" spans="3:10" x14ac:dyDescent="0.25">
      <c r="D10009"/>
      <c r="E10009"/>
      <c r="F10009" s="3"/>
      <c r="G10009" s="3"/>
      <c r="H10009" s="3"/>
      <c r="I10009" s="3"/>
      <c r="J10009" s="3"/>
    </row>
    <row r="10010" spans="3:10" x14ac:dyDescent="0.25">
      <c r="D10010"/>
      <c r="E10010"/>
      <c r="F10010" s="3"/>
      <c r="G10010" s="3"/>
      <c r="H10010" s="3"/>
      <c r="I10010" s="3"/>
      <c r="J10010" s="3"/>
    </row>
    <row r="10011" spans="3:10" x14ac:dyDescent="0.25">
      <c r="D10011"/>
      <c r="E10011"/>
      <c r="F10011" s="3"/>
      <c r="G10011" s="3"/>
      <c r="H10011" s="3"/>
      <c r="I10011" s="3"/>
      <c r="J10011" s="3"/>
    </row>
    <row r="10012" spans="3:10" x14ac:dyDescent="0.25">
      <c r="D10012"/>
      <c r="E10012"/>
      <c r="F10012" s="3"/>
      <c r="G10012" s="3"/>
      <c r="H10012" s="3"/>
      <c r="I10012" s="3"/>
      <c r="J10012" s="3"/>
    </row>
    <row r="10013" spans="3:10" x14ac:dyDescent="0.25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5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5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5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5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5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5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5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5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5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5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5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5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5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5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5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5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5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5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5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5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5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5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5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5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5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5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5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5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5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5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5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5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5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5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5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5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5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5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5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5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5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5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5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5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5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5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5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5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5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5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5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5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5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5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5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5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5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5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5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5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5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5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5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5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5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5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5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5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5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5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5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5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5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5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5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5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5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5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5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5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5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5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5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5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5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5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5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5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5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5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5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5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5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5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5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5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5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5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5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5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5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5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5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5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5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5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5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5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5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5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5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5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5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5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5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5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5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5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5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5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5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5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5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5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5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5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5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5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5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5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5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5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5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5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5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5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5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5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5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5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5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5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5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5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5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5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5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5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5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5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5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5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5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5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5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5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5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5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5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5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5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5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5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5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5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5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5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5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5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5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5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5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5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5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5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5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5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5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5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5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5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5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5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5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5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5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5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5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5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5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5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5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5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5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5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5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5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5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5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5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5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5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5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5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5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5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5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5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5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5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5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5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5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5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5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5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5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5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5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5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5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5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5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5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5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5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5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5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5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5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5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5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5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5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5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5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5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5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5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5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5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5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5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5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5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5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5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5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5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5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5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5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5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5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5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5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5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5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5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5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5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5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5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5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5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5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5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5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5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5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5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5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5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5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5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5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5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5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5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5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5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5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5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5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5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5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5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5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5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5">
      <c r="D10303">
        <v>6.8599999999999994E-2</v>
      </c>
      <c r="E10303" s="4">
        <v>2.1700000000000001E-20</v>
      </c>
    </row>
    <row r="10304" spans="4:10" x14ac:dyDescent="0.25">
      <c r="D10304">
        <v>6.88E-2</v>
      </c>
      <c r="E10304" s="4">
        <v>2.1700000000000001E-20</v>
      </c>
    </row>
    <row r="10305" spans="4:10" x14ac:dyDescent="0.25">
      <c r="D10305">
        <v>6.9099999999999995E-2</v>
      </c>
      <c r="E10305" s="4">
        <v>2.1700000000000001E-20</v>
      </c>
    </row>
    <row r="10306" spans="4:10" x14ac:dyDescent="0.25">
      <c r="D10306">
        <v>6.93E-2</v>
      </c>
      <c r="E10306" s="4">
        <v>2.1700000000000001E-20</v>
      </c>
    </row>
    <row r="10307" spans="4:10" x14ac:dyDescent="0.25">
      <c r="D10307">
        <v>6.9500000000000006E-2</v>
      </c>
      <c r="E10307" s="4">
        <v>2.1700000000000001E-20</v>
      </c>
    </row>
    <row r="10308" spans="4:10" x14ac:dyDescent="0.25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5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5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5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5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5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5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5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5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5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5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5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5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5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5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5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5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5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5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5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5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5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5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5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5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5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5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5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5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5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5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5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5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5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5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5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5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5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5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5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5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5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5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5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5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5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5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5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5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5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5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5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5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5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5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5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5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5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5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5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5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5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5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5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5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5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5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5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5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5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5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5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5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5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5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5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5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5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5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5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5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5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5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5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5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5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5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5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5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5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5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5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5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5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5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5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5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5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5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5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5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5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5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5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5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5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5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5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5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5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5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5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5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5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5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5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5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5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5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5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5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5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5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5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5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5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5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5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5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5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5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5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5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5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5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5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5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5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5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5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5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5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5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5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5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5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5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5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5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5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5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5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5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5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5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5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5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5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5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5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5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5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5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5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5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5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5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5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5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5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5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5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5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5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5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5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5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5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5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5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5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5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5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5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5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5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5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5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5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5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5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5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5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5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5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5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5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5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5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5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5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5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5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5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5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5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5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5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5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5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5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5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5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5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5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5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5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5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5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5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5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5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5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5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5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5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5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5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5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5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5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5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5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5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5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5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5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5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5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5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5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5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5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5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5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5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5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5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5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5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5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5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5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5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5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5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5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5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5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5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5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5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5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5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5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5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5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5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5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5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5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5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5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5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5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5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5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5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5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5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5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5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5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5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5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5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5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5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5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5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5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5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5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5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5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5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5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5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5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5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5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5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5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5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5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5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5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5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5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5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5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5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5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5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5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5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5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5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5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5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5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5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5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5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5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5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5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5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5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5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5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5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5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5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5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5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5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5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5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5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5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5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5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5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5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5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5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5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5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5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5">
      <c r="D10658">
        <v>0.15260000000000001</v>
      </c>
      <c r="E10658" s="4">
        <v>2.1700000000000001E-20</v>
      </c>
    </row>
    <row r="10659" spans="4:10" x14ac:dyDescent="0.25">
      <c r="D10659">
        <v>0.15279999999999999</v>
      </c>
      <c r="E10659" s="4">
        <v>2.1700000000000001E-20</v>
      </c>
    </row>
    <row r="10660" spans="4:10" x14ac:dyDescent="0.25">
      <c r="D10660">
        <v>0.153</v>
      </c>
      <c r="E10660" s="4">
        <v>2.1700000000000001E-20</v>
      </c>
    </row>
    <row r="10661" spans="4:10" x14ac:dyDescent="0.25">
      <c r="D10661">
        <v>0.15329999999999999</v>
      </c>
      <c r="E10661" s="4">
        <v>2.1700000000000001E-20</v>
      </c>
    </row>
    <row r="10662" spans="4:10" x14ac:dyDescent="0.25">
      <c r="D10662">
        <v>0.1535</v>
      </c>
      <c r="E10662" s="4">
        <v>2.1700000000000001E-20</v>
      </c>
    </row>
    <row r="10663" spans="4:10" x14ac:dyDescent="0.25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5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5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5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5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5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5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5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5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5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5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5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5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5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5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5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5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5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5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5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5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5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5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5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5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5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5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5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5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5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5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5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5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5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5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5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5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5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5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5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5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5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5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5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5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5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5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5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5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5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5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5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5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5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5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5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5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5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5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5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5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5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5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5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5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5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5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5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5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5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5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5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5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5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5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5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5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5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5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5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5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5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5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5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5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5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5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5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5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5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5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5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5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5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5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5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5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5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5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5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5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5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5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5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5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5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5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5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5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5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5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5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5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5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5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5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5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5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5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5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5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5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5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5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5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5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5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5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5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5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5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5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5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5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5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5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5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5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5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5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5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5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5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5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5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5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5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5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5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5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5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5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5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5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5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5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5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5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5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5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5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5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5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5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5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5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5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5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5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5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5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5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5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5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5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5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5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5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5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5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5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5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5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5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5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5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5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5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5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5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5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5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5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5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5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5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5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5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5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5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5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5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5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5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5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5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5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5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5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5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5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5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5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5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5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5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5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5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5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5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5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5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5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5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5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5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5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5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5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5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5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5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5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5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5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5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5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5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5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5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5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5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5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5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5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5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5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5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5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5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5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5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5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5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5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5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5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5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5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5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5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5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5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5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5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5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5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5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5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5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5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5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5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5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5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5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5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5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5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5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5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5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5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5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5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5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5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5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5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5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5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5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5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5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5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5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5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5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5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5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5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5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5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5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5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5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5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5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5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5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5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5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5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5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5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5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5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5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5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5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5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5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5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5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5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5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5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5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5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5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5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5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5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5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5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5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5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5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5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5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5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5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5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5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5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5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5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5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5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5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5">
      <c r="D11013">
        <v>0.23649999999999999</v>
      </c>
      <c r="E11013" s="4">
        <v>2.1700000000000001E-20</v>
      </c>
    </row>
    <row r="11014" spans="4:10" x14ac:dyDescent="0.25">
      <c r="D11014">
        <v>0.23680000000000001</v>
      </c>
      <c r="E11014" s="4">
        <v>2.1700000000000001E-20</v>
      </c>
    </row>
    <row r="11015" spans="4:10" x14ac:dyDescent="0.25">
      <c r="D11015">
        <v>0.23699999999999999</v>
      </c>
      <c r="E11015" s="4">
        <v>2.1700000000000001E-20</v>
      </c>
    </row>
    <row r="11016" spans="4:10" x14ac:dyDescent="0.25">
      <c r="D11016">
        <v>0.23719999999999999</v>
      </c>
      <c r="E11016" s="4">
        <v>2.1700000000000001E-20</v>
      </c>
    </row>
    <row r="11017" spans="4:10" x14ac:dyDescent="0.25">
      <c r="D11017">
        <v>0.23749999999999999</v>
      </c>
      <c r="E11017" s="4">
        <v>2.1700000000000001E-20</v>
      </c>
    </row>
    <row r="11018" spans="4:10" x14ac:dyDescent="0.25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5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5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5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5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5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5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5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5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5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5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5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5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5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5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5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5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5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5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5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5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5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5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5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5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5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5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5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5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5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5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5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5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5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5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5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5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5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5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5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5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5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5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5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5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5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5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5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5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5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5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5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5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5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5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5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5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5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5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5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5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5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5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5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5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5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5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5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5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5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5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5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5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5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5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5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5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5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5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5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5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5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5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5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5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5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5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5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5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5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5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5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5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5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5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5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5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5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5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5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5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5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5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5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5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5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5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5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5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5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5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5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5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5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5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5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5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5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5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5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5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5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5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5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5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5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5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5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5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5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5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5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5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5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5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5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5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5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5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5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5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5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5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5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5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5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5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5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5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5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5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5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5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5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5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5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5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5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5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5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5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5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5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5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5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5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5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5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5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5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5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5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5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5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5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5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5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5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5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5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5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5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5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5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5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5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5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5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5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5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5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5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5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5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5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5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5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5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5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5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5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5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5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5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5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5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5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5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5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5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5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5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5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5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5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5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5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5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5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5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5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5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5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5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5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5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5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5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5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5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5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5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5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5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5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5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5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5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5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5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5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5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5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5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5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5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5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5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5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5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5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5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5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5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5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5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5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5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5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5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5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5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5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5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5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5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5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5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5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5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5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5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5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5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5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5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5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5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5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5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5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5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5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5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5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5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5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5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5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5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5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5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5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5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5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5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5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5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5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5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5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5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5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5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5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5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5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5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5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5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5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5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5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5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5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5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5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5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5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5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5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5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5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5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5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5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5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5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5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5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5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5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5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5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5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5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5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5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5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5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5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5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5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5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5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5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5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5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5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5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5">
      <c r="D11368">
        <v>0.32050000000000001</v>
      </c>
      <c r="E11368" s="4">
        <v>2.1700000000000001E-20</v>
      </c>
    </row>
    <row r="11369" spans="4:10" x14ac:dyDescent="0.25">
      <c r="D11369">
        <v>0.32069999999999999</v>
      </c>
      <c r="E11369" s="4">
        <v>2.1700000000000001E-20</v>
      </c>
    </row>
    <row r="11370" spans="4:10" x14ac:dyDescent="0.25">
      <c r="D11370">
        <v>0.32100000000000001</v>
      </c>
      <c r="E11370" s="4">
        <v>2.1700000000000001E-20</v>
      </c>
    </row>
    <row r="11371" spans="4:10" x14ac:dyDescent="0.25">
      <c r="D11371">
        <v>0.32119999999999999</v>
      </c>
      <c r="E11371" s="4">
        <v>2.1700000000000001E-20</v>
      </c>
    </row>
    <row r="11372" spans="4:10" x14ac:dyDescent="0.25">
      <c r="D11372">
        <v>0.32140000000000002</v>
      </c>
      <c r="E11372" s="4">
        <v>2.1700000000000001E-20</v>
      </c>
    </row>
    <row r="11373" spans="4:10" x14ac:dyDescent="0.25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5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5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5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5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5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5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5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5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5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5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5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5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5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5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5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5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5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5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5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5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5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5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5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5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5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5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5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5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5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5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5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5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5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5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5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5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5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5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5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5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5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5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5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5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5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5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5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5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5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5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5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5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5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5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5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5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5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5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5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5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5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5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5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5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5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5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5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5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5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5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5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5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5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5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5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5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5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5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5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5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5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5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5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5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5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5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5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5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5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5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5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5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5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5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5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5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5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5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5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5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5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5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5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5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5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5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5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5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5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5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5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5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5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5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5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5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5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5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5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5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5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5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5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5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5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5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5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5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5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5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5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5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5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5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5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5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5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5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5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5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5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5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5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5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5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5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5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5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5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5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5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5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5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5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5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5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5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5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5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5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5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5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5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5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5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5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5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5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5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5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5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5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5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5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5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5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5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5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5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5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5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5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5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5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5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5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5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5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5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5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5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5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5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5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5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5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5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5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5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5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5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5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5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5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5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5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5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5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5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5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5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5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5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5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5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5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5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5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5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5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5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5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5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5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5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5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5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5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5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5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5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5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5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5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5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5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5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5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5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5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5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5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5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5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5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5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5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5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5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5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5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5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5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5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5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5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5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5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5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5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5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5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5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5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5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5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5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5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5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5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5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5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5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5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5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5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5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5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5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5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5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5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5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5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5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5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5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5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5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5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5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5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5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5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5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5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5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5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5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5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5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5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5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5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5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5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5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5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5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5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5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5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5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5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5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5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5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5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5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5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5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5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5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5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5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5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5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5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5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5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5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5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5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5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5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5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5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5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5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5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5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5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5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5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5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5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5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5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5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5">
      <c r="D11723">
        <v>0.40439999999999998</v>
      </c>
      <c r="E11723" s="4">
        <v>2.1700000000000001E-20</v>
      </c>
    </row>
    <row r="11724" spans="4:10" x14ac:dyDescent="0.25">
      <c r="D11724">
        <v>0.4047</v>
      </c>
      <c r="E11724" s="4">
        <v>2.1700000000000001E-20</v>
      </c>
    </row>
    <row r="11725" spans="4:10" x14ac:dyDescent="0.25">
      <c r="D11725">
        <v>0.40489999999999998</v>
      </c>
      <c r="E11725" s="4">
        <v>2.1700000000000001E-20</v>
      </c>
    </row>
    <row r="11726" spans="4:10" x14ac:dyDescent="0.25">
      <c r="D11726">
        <v>0.4052</v>
      </c>
      <c r="E11726" s="4">
        <v>2.1700000000000001E-20</v>
      </c>
    </row>
    <row r="11727" spans="4:10" x14ac:dyDescent="0.25">
      <c r="D11727">
        <v>0.40539999999999998</v>
      </c>
      <c r="E11727" s="4">
        <v>2.1700000000000001E-20</v>
      </c>
    </row>
    <row r="11728" spans="4:10" x14ac:dyDescent="0.25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5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5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5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5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5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5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5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5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5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5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5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5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5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5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5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5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5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5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5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5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5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5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5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5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5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5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5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5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5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5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5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5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5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5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5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5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5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5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5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5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5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5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5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5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5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5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5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5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5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5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5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5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5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5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5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5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5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5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5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5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5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5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5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5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5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5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5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5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5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5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5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5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5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5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5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5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5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5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5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5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5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5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5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5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5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5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5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5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5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5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5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5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5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5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5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5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5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5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5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5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5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5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5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5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5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5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5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5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5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5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5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5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5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5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5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5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5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5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5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5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5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5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5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5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5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5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5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5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5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5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5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5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5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5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5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5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5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5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5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5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5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5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5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5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5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5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5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5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5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5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5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5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5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5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5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5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5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5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5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5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5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5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5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5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5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5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5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5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5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5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5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5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5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5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5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5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5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5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5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5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5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5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5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5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5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5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5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5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5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5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5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5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5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5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5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5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5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5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5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5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5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5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5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5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5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5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5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5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5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5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5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5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5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5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5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5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5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5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5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5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5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5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5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5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5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5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5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5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5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5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5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5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5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5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5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5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5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5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5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5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5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5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5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5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5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5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5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5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5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5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5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5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5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5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5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5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5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5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5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5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5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5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5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5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5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5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5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5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5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5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5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5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5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5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5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5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5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5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5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5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5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5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5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5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5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5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5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5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5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5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5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5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5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5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5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5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5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5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5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5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5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5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5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5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5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5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5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5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5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5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5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5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5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5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5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5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5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5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5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5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5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5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5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5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5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5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5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5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5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5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5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5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5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5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5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5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5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5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5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5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5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5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5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5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5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5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5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5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5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5">
      <c r="D12078">
        <v>0.4884</v>
      </c>
      <c r="E12078" s="4">
        <v>2.1700000000000001E-20</v>
      </c>
    </row>
    <row r="12079" spans="4:10" x14ac:dyDescent="0.25">
      <c r="D12079">
        <v>0.48859999999999998</v>
      </c>
      <c r="E12079" s="4">
        <v>2.1700000000000001E-20</v>
      </c>
    </row>
    <row r="12080" spans="4:10" x14ac:dyDescent="0.25">
      <c r="D12080">
        <v>0.4889</v>
      </c>
      <c r="E12080" s="4">
        <v>2.1700000000000001E-20</v>
      </c>
    </row>
    <row r="12081" spans="4:10" x14ac:dyDescent="0.25">
      <c r="D12081">
        <v>0.48909999999999998</v>
      </c>
      <c r="E12081" s="4">
        <v>2.1700000000000001E-20</v>
      </c>
    </row>
    <row r="12082" spans="4:10" x14ac:dyDescent="0.25">
      <c r="D12082">
        <v>0.4894</v>
      </c>
      <c r="E12082" s="4">
        <v>2.1700000000000001E-20</v>
      </c>
    </row>
    <row r="12083" spans="4:10" x14ac:dyDescent="0.25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5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5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5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5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5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5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5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5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5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5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5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5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5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5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5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5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5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5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5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5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5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5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5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5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5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5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5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5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5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5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5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5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5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5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5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5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5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5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5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5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5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5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5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5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5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5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5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5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5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5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5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5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5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5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5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5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5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5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5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5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5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5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5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5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5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5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5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5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5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5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5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5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5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5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5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5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5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5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5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5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5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5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5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5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5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5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5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5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5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5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5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5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5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5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5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5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5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5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5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5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5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5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5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5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5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5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5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5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5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5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5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5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5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5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5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5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5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5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5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5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5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5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5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5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5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5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5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5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5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5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5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5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5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5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5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5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5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5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5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5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5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5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5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5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5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5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5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5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5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5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5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5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5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5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5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5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5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5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5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5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5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5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5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5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5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5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5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5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5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5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5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5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5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5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5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5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5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5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5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5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5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5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5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5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5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5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5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5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5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5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5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5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5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5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5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5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5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5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5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5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5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5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5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5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5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5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5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5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5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5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5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5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5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5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5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5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5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5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5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5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5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5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5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5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5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5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5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5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5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5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5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5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5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5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5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5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5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5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5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5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5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5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5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5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5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5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5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5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5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5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5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5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5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5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5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5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5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5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5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5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5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5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5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5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5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5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5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5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5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5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5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5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5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5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5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5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5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5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5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5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5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5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5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5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5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5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5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5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5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5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5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5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5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5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5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5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5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5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5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5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5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5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5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5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5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5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5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5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5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5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5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5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5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5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5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5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5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5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5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5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5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5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5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5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5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5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5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5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5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5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5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5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5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5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5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5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5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5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5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5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5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5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5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5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5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5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5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5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5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5">
      <c r="D12433">
        <v>0.57240000000000002</v>
      </c>
      <c r="E12433" s="4">
        <v>2.1700000000000001E-20</v>
      </c>
    </row>
    <row r="12434" spans="4:10" x14ac:dyDescent="0.25">
      <c r="D12434">
        <v>0.5726</v>
      </c>
      <c r="E12434" s="4">
        <v>2.1700000000000001E-20</v>
      </c>
    </row>
    <row r="12435" spans="4:10" x14ac:dyDescent="0.25">
      <c r="D12435">
        <v>0.57279999999999998</v>
      </c>
      <c r="E12435" s="4">
        <v>2.1700000000000001E-20</v>
      </c>
    </row>
    <row r="12436" spans="4:10" x14ac:dyDescent="0.25">
      <c r="D12436">
        <v>0.57310000000000005</v>
      </c>
      <c r="E12436" s="4">
        <v>2.1700000000000001E-20</v>
      </c>
    </row>
    <row r="12437" spans="4:10" x14ac:dyDescent="0.25">
      <c r="D12437">
        <v>0.57330000000000003</v>
      </c>
      <c r="E12437" s="4">
        <v>2.1700000000000001E-20</v>
      </c>
    </row>
    <row r="12438" spans="4:10" x14ac:dyDescent="0.25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5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5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5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5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5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5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5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5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5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5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5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5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5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5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5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5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5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5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5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5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5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5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5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5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5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5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5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5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5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5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5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5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5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5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5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5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5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5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5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5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5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5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5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5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5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5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5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5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5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5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5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5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5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5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5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5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5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5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5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5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5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5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5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5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5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5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5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5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5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5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5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5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5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5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5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5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5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5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5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5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5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5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5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5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5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5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5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5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5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5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5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5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5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5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5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5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5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5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5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5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5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5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5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5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5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5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5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5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5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5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5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5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5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5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5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5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5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5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5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5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5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5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5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5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5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5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5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5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5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5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5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5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5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5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5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5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5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5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5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5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5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5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5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5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5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5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5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5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5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5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5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5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5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5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5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5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5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5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5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5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5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5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5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5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5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5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5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5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5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5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5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5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5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5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5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5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5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5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5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5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5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5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5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5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5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5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5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5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5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5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5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5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5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5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5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5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5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5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5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5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5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5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5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5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5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5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5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5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5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5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5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5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5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5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5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5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5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5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5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5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5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5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5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5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5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5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5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5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5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5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5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5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5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5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5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5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5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5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5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5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5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5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5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5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5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5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5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5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5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5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5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5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5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5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5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5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5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5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5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5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5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5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5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5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5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5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5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5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5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5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5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5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5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5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5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5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5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5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5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5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5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5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5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5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5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5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5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5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5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5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5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5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5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5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5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5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5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5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5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5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5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5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5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5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5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5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5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5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5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5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5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5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5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5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5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5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5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5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5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5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5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5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5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5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5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5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5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5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5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5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5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5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5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5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5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5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5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5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5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5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5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5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5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5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5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5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5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5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5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5">
      <c r="D12788">
        <v>0.65629999999999999</v>
      </c>
      <c r="E12788" s="4">
        <v>2.1700000000000001E-20</v>
      </c>
    </row>
    <row r="12789" spans="4:10" x14ac:dyDescent="0.25">
      <c r="D12789">
        <v>0.65659999999999996</v>
      </c>
      <c r="E12789" s="4">
        <v>2.1700000000000001E-20</v>
      </c>
    </row>
    <row r="12790" spans="4:10" x14ac:dyDescent="0.25">
      <c r="D12790">
        <v>0.65680000000000005</v>
      </c>
      <c r="E12790" s="4">
        <v>2.1700000000000001E-20</v>
      </c>
    </row>
    <row r="12791" spans="4:10" x14ac:dyDescent="0.25">
      <c r="D12791">
        <v>0.65700000000000003</v>
      </c>
      <c r="E12791" s="4">
        <v>2.1700000000000001E-20</v>
      </c>
    </row>
    <row r="12792" spans="4:10" x14ac:dyDescent="0.25">
      <c r="D12792">
        <v>0.6573</v>
      </c>
      <c r="E12792" s="4">
        <v>2.1700000000000001E-20</v>
      </c>
    </row>
    <row r="12793" spans="4:10" x14ac:dyDescent="0.25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5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5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5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5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5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5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5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5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5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5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5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5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5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5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5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5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5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5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5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5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5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5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5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5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5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5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5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5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5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5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5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5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5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5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5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5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5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5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5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5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5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5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5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5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5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5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5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5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5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5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5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5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5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5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5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5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5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5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5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5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5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5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5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5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5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5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5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5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5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5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5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5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5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5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5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5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5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5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5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5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5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5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5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5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5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5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5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5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5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5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5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5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5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5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5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5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5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5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5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5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5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5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5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5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5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5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5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5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5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5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5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5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5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5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5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5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5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5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5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5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5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5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5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5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5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5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5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5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5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5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5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5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5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5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5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5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5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5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5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5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5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5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5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5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5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5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5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5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5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5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5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5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5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5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5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5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5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5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5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5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5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5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5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5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5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5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5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5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5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5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5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5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5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5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5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5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5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5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5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5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5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5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5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5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5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5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5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5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5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5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5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5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5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5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5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5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5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5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5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5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5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5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5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5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5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5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5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5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5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5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5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5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5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5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5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5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5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5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5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5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5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5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5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5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5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5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5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5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5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5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5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5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5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5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5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5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5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5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5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5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5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5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5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5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5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5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5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5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5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5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5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5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5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5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5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5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5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5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5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5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5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5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5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5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5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5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5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5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5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5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5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5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5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5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5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5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5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5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5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5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5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5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5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5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5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5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5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5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5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5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5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5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5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5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5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5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5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5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5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5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5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5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5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5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5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5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5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5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5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5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5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5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5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5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5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5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5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5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5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5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5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5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5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5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5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5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5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5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5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5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5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5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5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5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5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5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5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5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5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5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5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5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5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5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5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5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5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5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5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5">
      <c r="D13143">
        <v>0.74029999999999996</v>
      </c>
      <c r="E13143" s="4">
        <v>2.1700000000000001E-20</v>
      </c>
    </row>
    <row r="13144" spans="4:10" x14ac:dyDescent="0.25">
      <c r="D13144">
        <v>0.74050000000000005</v>
      </c>
      <c r="E13144" s="4">
        <v>2.1700000000000001E-20</v>
      </c>
    </row>
    <row r="13145" spans="4:10" x14ac:dyDescent="0.25">
      <c r="D13145">
        <v>0.74080000000000001</v>
      </c>
      <c r="E13145" s="4">
        <v>2.1700000000000001E-20</v>
      </c>
    </row>
    <row r="13146" spans="4:10" x14ac:dyDescent="0.25">
      <c r="D13146">
        <v>0.74099999999999999</v>
      </c>
      <c r="E13146" s="4">
        <v>2.1700000000000001E-20</v>
      </c>
    </row>
    <row r="13147" spans="4:10" x14ac:dyDescent="0.25">
      <c r="D13147">
        <v>0.74119999999999997</v>
      </c>
      <c r="E13147" s="4">
        <v>2.1700000000000001E-20</v>
      </c>
    </row>
    <row r="13148" spans="4:10" x14ac:dyDescent="0.25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5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5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5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5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5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5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5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5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5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5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5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5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5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5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5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5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5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5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5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5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5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5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5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5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5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5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5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5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5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5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5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5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5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5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5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5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5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5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5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5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5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5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5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5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5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5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5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5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5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5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5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5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5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5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5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5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5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5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5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5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5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5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5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5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5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5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5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5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5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5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5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5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5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5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5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5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5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5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5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5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5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5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5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5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5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5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5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5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5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5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5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5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5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5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5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5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5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5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5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5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5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5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5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5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5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5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5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5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5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5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5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5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5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5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5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5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5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5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5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5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5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5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5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5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5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5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5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5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5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5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5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5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5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5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5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5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5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5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5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5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5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5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5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5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5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5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5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5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5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5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5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5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5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5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5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5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5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5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5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5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5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5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5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5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5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5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5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5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5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5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5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5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5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5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5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5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5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5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5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5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5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5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5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5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5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5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5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5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5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5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5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5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5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5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5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5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5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5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5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5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5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5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5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5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5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5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5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5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5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5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5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5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5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5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5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5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5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5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5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5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5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5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5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5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5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5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5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5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5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5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5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5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5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5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5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5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5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5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5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5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5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5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5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5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5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5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5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5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5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5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5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5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5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5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5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5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5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5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5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5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5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5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5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5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5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5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5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5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5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5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5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5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5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5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5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5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5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5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5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5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5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5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5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5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5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5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5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5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5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5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5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5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5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5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5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5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5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5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5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5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5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5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5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5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5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5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5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5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5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5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5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5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5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5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5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5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5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5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5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5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5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5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5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5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5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5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5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5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5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5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5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5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5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5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5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5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5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5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5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5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5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5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5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5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5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5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5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5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5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5">
      <c r="D13498">
        <v>0.82430000000000003</v>
      </c>
      <c r="E13498" s="4">
        <v>2.1700000000000001E-20</v>
      </c>
    </row>
    <row r="13499" spans="4:10" x14ac:dyDescent="0.25">
      <c r="D13499">
        <v>0.82450000000000001</v>
      </c>
      <c r="E13499" s="4">
        <v>2.1700000000000001E-20</v>
      </c>
    </row>
    <row r="13500" spans="4:10" x14ac:dyDescent="0.25">
      <c r="D13500">
        <v>0.82469999999999999</v>
      </c>
      <c r="E13500" s="4">
        <v>2.1700000000000001E-20</v>
      </c>
    </row>
    <row r="13501" spans="4:10" x14ac:dyDescent="0.25">
      <c r="D13501">
        <v>0.82499999999999996</v>
      </c>
      <c r="E13501" s="4">
        <v>2.1700000000000001E-20</v>
      </c>
    </row>
    <row r="13502" spans="4:10" x14ac:dyDescent="0.25">
      <c r="D13502">
        <v>0.82520000000000004</v>
      </c>
      <c r="E13502" s="4">
        <v>2.1700000000000001E-20</v>
      </c>
    </row>
    <row r="13503" spans="4:10" x14ac:dyDescent="0.25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5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5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5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5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5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5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5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5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5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5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5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5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5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5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5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5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5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5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5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5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5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5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5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5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5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5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5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5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5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5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5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5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5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5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5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5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5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5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5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5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5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5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5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5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5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5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5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5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5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5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5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5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5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5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5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5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5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5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5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5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5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5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5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5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5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5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5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5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5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5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5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5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5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5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5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5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5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5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5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5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5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5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5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5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5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5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5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5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5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5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5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5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5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5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5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5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5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5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5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5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5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5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5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5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5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5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5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5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5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5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5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5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5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5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5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5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5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5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5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5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5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5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5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5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5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5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5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5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5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5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5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5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5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5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5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5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5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5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5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5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5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5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5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5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5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5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5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5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5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5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5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5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5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5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5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5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5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5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5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5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5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5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5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5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5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5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5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5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5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5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5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5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5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5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5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5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5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5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5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5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5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5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5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5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5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5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5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5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5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5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5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5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5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5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5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5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5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5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5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5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5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5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5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5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5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5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5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5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5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5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5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5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5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5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5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5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5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5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5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5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5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5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5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5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5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5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5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5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5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5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5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5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5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5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5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5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5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5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5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5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5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5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5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5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5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5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5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5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5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5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5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5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5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5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5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5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5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5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5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5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5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5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5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5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5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5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5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5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5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5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5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5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5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5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5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5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5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5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5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5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5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5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5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5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5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5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5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5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5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5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5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5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5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5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5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5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5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5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5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5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5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5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5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5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5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5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5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5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5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5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5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5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5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5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5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5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5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5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5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5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5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5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5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5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5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5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5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5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5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5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5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5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5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5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5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5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5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5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5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5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5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5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5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5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5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5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5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5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5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5">
      <c r="D13853">
        <v>0.90820000000000001</v>
      </c>
      <c r="E13853" s="4">
        <v>2.1700000000000001E-20</v>
      </c>
    </row>
    <row r="13854" spans="4:10" x14ac:dyDescent="0.25">
      <c r="D13854">
        <v>0.90849999999999997</v>
      </c>
      <c r="E13854" s="4">
        <v>2.1700000000000001E-20</v>
      </c>
    </row>
    <row r="13855" spans="4:10" x14ac:dyDescent="0.25">
      <c r="D13855">
        <v>0.90869999999999995</v>
      </c>
      <c r="E13855" s="4">
        <v>2.1700000000000001E-20</v>
      </c>
    </row>
    <row r="13856" spans="4:10" x14ac:dyDescent="0.25">
      <c r="D13856">
        <v>0.90890000000000004</v>
      </c>
      <c r="E13856" s="4">
        <v>2.1700000000000001E-20</v>
      </c>
    </row>
    <row r="13857" spans="4:10" x14ac:dyDescent="0.25">
      <c r="D13857">
        <v>0.90920000000000001</v>
      </c>
      <c r="E13857" s="4">
        <v>2.1700000000000001E-20</v>
      </c>
    </row>
    <row r="13858" spans="4:10" x14ac:dyDescent="0.25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5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5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5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5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5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5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5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5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5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5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5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5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5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5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5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5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5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5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5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5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5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5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5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5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5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5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5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5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5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5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5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5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5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5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5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5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5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5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5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5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5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5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5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5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5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5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5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5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5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5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5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5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5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5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5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5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5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5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5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5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5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5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5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5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5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5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5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5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5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5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5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5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5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5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5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5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5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5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5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5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5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5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5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5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5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5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5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5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5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5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5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5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5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5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5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5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5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5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5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5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5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5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5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5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5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5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5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5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5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5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5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5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5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5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5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5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5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5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5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5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5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5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5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5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5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5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5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5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5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5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5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5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5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5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5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5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5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5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5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5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5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5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5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5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5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5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5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5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5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5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5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5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5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5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5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5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5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5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5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5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5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5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5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5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5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5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5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5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5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5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5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5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5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5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5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5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5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5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5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5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5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5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5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5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5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5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5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5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5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5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5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5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5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5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5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5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5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5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5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5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5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5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5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5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5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5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5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5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5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5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5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5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5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5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5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5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5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5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5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5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5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5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5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5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5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5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5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5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5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5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5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5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5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5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5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5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5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5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5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5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5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5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5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5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5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5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5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5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5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5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5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5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5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5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5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5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5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5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5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5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5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5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5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5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5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5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5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5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5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5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5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5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5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5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5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5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5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5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5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5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5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5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5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5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5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5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5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5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5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5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5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5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5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5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5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5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5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5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5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5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5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5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5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5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5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5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5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5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5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5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5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5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5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5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5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5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5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5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5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5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5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5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5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5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5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5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5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5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5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5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5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5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5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5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5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5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5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5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5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5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5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5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5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5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5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5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5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5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5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5">
      <c r="D14208">
        <v>0.99219999999999997</v>
      </c>
      <c r="E14208" s="4">
        <v>2.1700000000000001E-20</v>
      </c>
    </row>
    <row r="14209" spans="4:10" x14ac:dyDescent="0.25">
      <c r="D14209">
        <v>0.99239999999999995</v>
      </c>
      <c r="E14209" s="4">
        <v>2.1700000000000001E-20</v>
      </c>
    </row>
    <row r="14210" spans="4:10" x14ac:dyDescent="0.25">
      <c r="D14210">
        <v>0.99270000000000003</v>
      </c>
      <c r="E14210" s="4">
        <v>2.1700000000000001E-20</v>
      </c>
    </row>
    <row r="14211" spans="4:10" x14ac:dyDescent="0.25">
      <c r="D14211">
        <v>0.9929</v>
      </c>
      <c r="E14211" s="4">
        <v>2.1700000000000001E-20</v>
      </c>
    </row>
    <row r="14212" spans="4:10" x14ac:dyDescent="0.25">
      <c r="D14212">
        <v>0.99309999999999998</v>
      </c>
      <c r="E14212" s="4">
        <v>2.1700000000000001E-20</v>
      </c>
    </row>
    <row r="14213" spans="4:10" x14ac:dyDescent="0.25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5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5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5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5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5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5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5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5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5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5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5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5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5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5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5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5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5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5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5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5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5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5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5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5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5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5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5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5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5">
      <c r="D14242"/>
      <c r="E14242"/>
      <c r="F14242" s="3"/>
      <c r="G14242" s="3"/>
      <c r="H14242" s="3"/>
      <c r="I14242" s="3"/>
      <c r="J14242" s="3"/>
    </row>
    <row r="14243" spans="4:10" x14ac:dyDescent="0.25">
      <c r="D14243"/>
      <c r="E14243"/>
      <c r="F14243" s="3"/>
      <c r="G14243" s="3"/>
      <c r="H14243" s="3"/>
      <c r="I14243" s="3"/>
      <c r="J14243" s="3"/>
    </row>
    <row r="14244" spans="4:10" x14ac:dyDescent="0.25">
      <c r="D14244"/>
      <c r="E14244"/>
      <c r="F14244" s="3"/>
      <c r="G14244" s="3"/>
      <c r="H14244" s="3"/>
      <c r="I14244" s="3"/>
      <c r="J14244" s="3"/>
    </row>
    <row r="14245" spans="4:10" x14ac:dyDescent="0.25">
      <c r="D14245"/>
      <c r="E14245"/>
      <c r="F14245" s="3"/>
      <c r="G14245" s="3"/>
      <c r="H14245" s="3"/>
      <c r="I14245" s="3"/>
      <c r="J14245" s="3"/>
    </row>
    <row r="14246" spans="4:10" x14ac:dyDescent="0.25">
      <c r="D14246"/>
      <c r="E14246"/>
      <c r="F14246" s="3"/>
      <c r="G14246" s="3"/>
      <c r="H14246" s="3"/>
      <c r="I14246" s="3"/>
      <c r="J14246" s="3"/>
    </row>
    <row r="14247" spans="4:10" x14ac:dyDescent="0.25">
      <c r="D14247"/>
      <c r="E14247"/>
      <c r="F14247" s="3"/>
      <c r="G14247" s="3"/>
      <c r="H14247" s="3"/>
      <c r="I14247" s="3"/>
      <c r="J14247" s="3"/>
    </row>
    <row r="14248" spans="4:10" x14ac:dyDescent="0.25">
      <c r="D14248"/>
      <c r="E14248"/>
      <c r="F14248" s="3"/>
      <c r="G14248" s="3"/>
      <c r="H14248" s="3"/>
      <c r="I14248" s="3"/>
      <c r="J14248" s="3"/>
    </row>
    <row r="14249" spans="4:10" x14ac:dyDescent="0.25">
      <c r="D14249"/>
      <c r="E14249"/>
      <c r="F14249" s="3"/>
      <c r="G14249" s="3"/>
      <c r="H14249" s="3"/>
      <c r="I14249" s="3"/>
      <c r="J14249" s="3"/>
    </row>
    <row r="14250" spans="4:10" x14ac:dyDescent="0.25">
      <c r="D14250"/>
      <c r="E14250"/>
      <c r="F14250" s="3"/>
      <c r="G14250" s="3"/>
      <c r="H14250" s="3"/>
      <c r="I14250" s="3"/>
      <c r="J14250" s="3"/>
    </row>
    <row r="14251" spans="4:10" x14ac:dyDescent="0.25">
      <c r="D14251"/>
      <c r="E14251"/>
      <c r="F14251" s="3"/>
      <c r="G14251" s="3"/>
      <c r="H14251" s="3"/>
      <c r="I14251" s="3"/>
      <c r="J14251" s="3"/>
    </row>
    <row r="14252" spans="4:10" x14ac:dyDescent="0.25">
      <c r="D14252"/>
      <c r="E14252"/>
      <c r="F14252" s="3"/>
      <c r="G14252" s="3"/>
      <c r="H14252" s="3"/>
      <c r="I14252" s="3"/>
      <c r="J14252" s="3"/>
    </row>
    <row r="14253" spans="4:10" x14ac:dyDescent="0.25">
      <c r="D14253"/>
      <c r="E14253"/>
      <c r="F14253" s="3"/>
      <c r="G14253" s="3"/>
      <c r="H14253" s="3"/>
      <c r="I14253" s="3"/>
      <c r="J14253" s="3"/>
    </row>
    <row r="14254" spans="4:10" x14ac:dyDescent="0.25">
      <c r="D14254"/>
      <c r="E14254"/>
      <c r="F14254" s="3"/>
      <c r="G14254" s="3"/>
      <c r="H14254" s="3"/>
      <c r="I14254" s="3"/>
      <c r="J14254" s="3"/>
    </row>
    <row r="14255" spans="4:10" x14ac:dyDescent="0.25">
      <c r="D14255"/>
      <c r="E14255"/>
      <c r="F14255" s="3"/>
      <c r="G14255" s="3"/>
      <c r="H14255" s="3"/>
      <c r="I14255" s="3"/>
      <c r="J14255" s="3"/>
    </row>
    <row r="14256" spans="4:10" x14ac:dyDescent="0.25">
      <c r="D14256"/>
      <c r="E14256"/>
      <c r="F14256" s="3"/>
      <c r="G14256" s="3"/>
      <c r="H14256" s="3"/>
      <c r="I14256" s="3"/>
      <c r="J14256" s="3"/>
    </row>
    <row r="14257" spans="4:10" x14ac:dyDescent="0.25">
      <c r="D14257"/>
      <c r="E14257"/>
      <c r="F14257" s="3"/>
      <c r="G14257" s="3"/>
      <c r="H14257" s="3"/>
      <c r="I14257" s="3"/>
      <c r="J14257" s="3"/>
    </row>
    <row r="14258" spans="4:10" x14ac:dyDescent="0.25">
      <c r="D14258"/>
      <c r="E14258"/>
      <c r="F14258" s="3"/>
      <c r="G14258" s="3"/>
      <c r="H14258" s="3"/>
      <c r="I14258" s="3"/>
      <c r="J14258" s="3"/>
    </row>
    <row r="14259" spans="4:10" x14ac:dyDescent="0.25">
      <c r="D14259"/>
      <c r="E14259"/>
      <c r="F14259" s="3"/>
      <c r="G14259" s="3"/>
      <c r="H14259" s="3"/>
      <c r="I14259" s="3"/>
      <c r="J14259" s="3"/>
    </row>
    <row r="14260" spans="4:10" x14ac:dyDescent="0.25">
      <c r="D14260"/>
      <c r="E14260"/>
      <c r="F14260" s="3"/>
      <c r="G14260" s="3"/>
      <c r="H14260" s="3"/>
      <c r="I14260" s="3"/>
      <c r="J14260" s="3"/>
    </row>
    <row r="14261" spans="4:10" x14ac:dyDescent="0.25">
      <c r="D14261"/>
      <c r="E14261"/>
      <c r="F14261" s="3"/>
      <c r="G14261" s="3"/>
      <c r="H14261" s="3"/>
      <c r="I14261" s="3"/>
      <c r="J14261" s="3"/>
    </row>
    <row r="14262" spans="4:10" x14ac:dyDescent="0.25">
      <c r="D14262"/>
      <c r="E14262"/>
      <c r="F14262" s="3"/>
      <c r="G14262" s="3"/>
      <c r="H14262" s="3"/>
      <c r="I14262" s="3"/>
      <c r="J14262" s="3"/>
    </row>
    <row r="14263" spans="4:10" x14ac:dyDescent="0.25">
      <c r="D14263"/>
      <c r="E14263"/>
      <c r="F14263" s="3"/>
      <c r="G14263" s="3"/>
      <c r="H14263" s="3"/>
      <c r="I14263" s="3"/>
      <c r="J14263" s="3"/>
    </row>
    <row r="14264" spans="4:10" x14ac:dyDescent="0.25">
      <c r="D14264"/>
      <c r="E14264"/>
      <c r="F14264" s="3"/>
      <c r="G14264" s="3"/>
      <c r="H14264" s="3"/>
      <c r="I14264" s="3"/>
      <c r="J14264" s="3"/>
    </row>
    <row r="14265" spans="4:10" x14ac:dyDescent="0.25">
      <c r="D14265"/>
      <c r="E14265"/>
      <c r="F14265" s="3"/>
      <c r="G14265" s="3"/>
      <c r="H14265" s="3"/>
      <c r="I14265" s="3"/>
      <c r="J14265" s="3"/>
    </row>
    <row r="14266" spans="4:10" x14ac:dyDescent="0.25">
      <c r="D14266"/>
      <c r="E14266"/>
      <c r="F14266" s="3"/>
      <c r="G14266" s="3"/>
      <c r="H14266" s="3"/>
      <c r="I14266" s="3"/>
      <c r="J14266" s="3"/>
    </row>
    <row r="14267" spans="4:10" x14ac:dyDescent="0.25">
      <c r="D14267"/>
      <c r="E14267"/>
      <c r="F14267" s="3"/>
      <c r="G14267" s="3"/>
      <c r="H14267" s="3"/>
      <c r="I14267" s="3"/>
      <c r="J14267" s="3"/>
    </row>
    <row r="14268" spans="4:10" x14ac:dyDescent="0.25">
      <c r="D14268"/>
      <c r="E14268"/>
      <c r="F14268" s="3"/>
      <c r="G14268" s="3"/>
      <c r="H14268" s="3"/>
      <c r="I14268" s="3"/>
      <c r="J14268" s="3"/>
    </row>
    <row r="14269" spans="4:10" x14ac:dyDescent="0.25">
      <c r="D14269"/>
      <c r="E14269"/>
      <c r="F14269" s="3"/>
      <c r="G14269" s="3"/>
      <c r="H14269" s="3"/>
      <c r="I14269" s="3"/>
      <c r="J14269" s="3"/>
    </row>
    <row r="14270" spans="4:10" x14ac:dyDescent="0.25">
      <c r="D14270"/>
      <c r="E14270"/>
      <c r="F14270" s="3"/>
      <c r="G14270" s="3"/>
      <c r="H14270" s="3"/>
      <c r="I14270" s="3"/>
      <c r="J14270" s="3"/>
    </row>
    <row r="14271" spans="4:10" x14ac:dyDescent="0.25">
      <c r="D14271"/>
      <c r="E14271"/>
      <c r="F14271" s="3"/>
      <c r="G14271" s="3"/>
      <c r="H14271" s="3"/>
      <c r="I14271" s="3"/>
      <c r="J14271" s="3"/>
    </row>
    <row r="14272" spans="4:10" x14ac:dyDescent="0.25">
      <c r="D14272"/>
      <c r="E14272"/>
      <c r="F14272" s="3"/>
      <c r="G14272" s="3"/>
      <c r="H14272" s="3"/>
      <c r="I14272" s="3"/>
      <c r="J14272" s="3"/>
    </row>
    <row r="14273" spans="4:10" x14ac:dyDescent="0.25">
      <c r="D14273"/>
      <c r="E14273"/>
      <c r="F14273" s="3"/>
      <c r="G14273" s="3"/>
      <c r="H14273" s="3"/>
      <c r="I14273" s="3"/>
      <c r="J14273" s="3"/>
    </row>
    <row r="14274" spans="4:10" x14ac:dyDescent="0.25">
      <c r="D14274"/>
      <c r="E14274"/>
      <c r="F14274" s="3"/>
      <c r="G14274" s="3"/>
      <c r="H14274" s="3"/>
      <c r="I14274" s="3"/>
      <c r="J14274" s="3"/>
    </row>
    <row r="14275" spans="4:10" x14ac:dyDescent="0.25">
      <c r="D14275"/>
      <c r="E14275"/>
      <c r="F14275" s="3"/>
      <c r="G14275" s="3"/>
      <c r="H14275" s="3"/>
      <c r="I14275" s="3"/>
      <c r="J14275" s="3"/>
    </row>
    <row r="14276" spans="4:10" x14ac:dyDescent="0.25">
      <c r="D14276"/>
      <c r="E14276"/>
      <c r="F14276" s="3"/>
      <c r="G14276" s="3"/>
      <c r="H14276" s="3"/>
      <c r="I14276" s="3"/>
      <c r="J14276" s="3"/>
    </row>
    <row r="14277" spans="4:10" x14ac:dyDescent="0.25">
      <c r="D14277"/>
      <c r="E14277"/>
      <c r="F14277" s="3"/>
      <c r="G14277" s="3"/>
      <c r="H14277" s="3"/>
      <c r="I14277" s="3"/>
      <c r="J14277" s="3"/>
    </row>
    <row r="14278" spans="4:10" x14ac:dyDescent="0.25">
      <c r="D14278"/>
      <c r="E14278"/>
      <c r="F14278" s="3"/>
      <c r="G14278" s="3"/>
      <c r="H14278" s="3"/>
      <c r="I14278" s="3"/>
      <c r="J14278" s="3"/>
    </row>
    <row r="14279" spans="4:10" x14ac:dyDescent="0.25">
      <c r="D14279"/>
      <c r="E14279"/>
      <c r="F14279" s="3"/>
      <c r="G14279" s="3"/>
      <c r="H14279" s="3"/>
      <c r="I14279" s="3"/>
      <c r="J14279" s="3"/>
    </row>
    <row r="14280" spans="4:10" x14ac:dyDescent="0.25">
      <c r="D14280"/>
      <c r="E14280"/>
      <c r="F14280" s="3"/>
      <c r="G14280" s="3"/>
      <c r="H14280" s="3"/>
      <c r="I14280" s="3"/>
      <c r="J14280" s="3"/>
    </row>
    <row r="14281" spans="4:10" x14ac:dyDescent="0.25">
      <c r="D14281"/>
      <c r="E14281"/>
      <c r="F14281" s="3"/>
      <c r="G14281" s="3"/>
      <c r="H14281" s="3"/>
      <c r="I14281" s="3"/>
      <c r="J14281" s="3"/>
    </row>
    <row r="14282" spans="4:10" x14ac:dyDescent="0.25">
      <c r="D14282"/>
      <c r="E14282"/>
      <c r="F14282" s="3"/>
      <c r="G14282" s="3"/>
      <c r="H14282" s="3"/>
      <c r="I14282" s="3"/>
      <c r="J14282" s="3"/>
    </row>
    <row r="14283" spans="4:10" x14ac:dyDescent="0.25">
      <c r="D14283"/>
      <c r="E14283"/>
      <c r="F14283" s="3"/>
      <c r="G14283" s="3"/>
      <c r="H14283" s="3"/>
      <c r="I14283" s="3"/>
      <c r="J14283" s="3"/>
    </row>
    <row r="14284" spans="4:10" x14ac:dyDescent="0.25">
      <c r="D14284"/>
      <c r="E14284"/>
      <c r="F14284" s="3"/>
      <c r="G14284" s="3"/>
      <c r="H14284" s="3"/>
      <c r="I14284" s="3"/>
      <c r="J14284" s="3"/>
    </row>
    <row r="14285" spans="4:10" x14ac:dyDescent="0.25">
      <c r="D14285"/>
      <c r="E14285"/>
      <c r="F14285" s="3"/>
      <c r="G14285" s="3"/>
      <c r="H14285" s="3"/>
      <c r="I14285" s="3"/>
      <c r="J14285" s="3"/>
    </row>
    <row r="14286" spans="4:10" x14ac:dyDescent="0.25">
      <c r="D14286"/>
      <c r="E14286"/>
      <c r="F14286" s="3"/>
      <c r="G14286" s="3"/>
      <c r="H14286" s="3"/>
      <c r="I14286" s="3"/>
      <c r="J14286" s="3"/>
    </row>
    <row r="14287" spans="4:10" x14ac:dyDescent="0.25">
      <c r="D14287"/>
      <c r="E14287"/>
      <c r="F14287" s="3"/>
      <c r="G14287" s="3"/>
      <c r="H14287" s="3"/>
      <c r="I14287" s="3"/>
      <c r="J14287" s="3"/>
    </row>
    <row r="14288" spans="4:10" x14ac:dyDescent="0.25">
      <c r="D14288"/>
      <c r="E14288"/>
      <c r="F14288" s="3"/>
      <c r="G14288" s="3"/>
      <c r="H14288" s="3"/>
      <c r="I14288" s="3"/>
      <c r="J14288" s="3"/>
    </row>
    <row r="14289" spans="4:10" x14ac:dyDescent="0.25">
      <c r="D14289"/>
      <c r="E14289"/>
      <c r="F14289" s="3"/>
      <c r="G14289" s="3"/>
      <c r="H14289" s="3"/>
      <c r="I14289" s="3"/>
      <c r="J14289" s="3"/>
    </row>
    <row r="14290" spans="4:10" x14ac:dyDescent="0.25">
      <c r="D14290"/>
      <c r="E14290"/>
      <c r="F14290" s="3"/>
      <c r="G14290" s="3"/>
      <c r="H14290" s="3"/>
      <c r="I14290" s="3"/>
      <c r="J14290" s="3"/>
    </row>
    <row r="14291" spans="4:10" x14ac:dyDescent="0.25">
      <c r="D14291"/>
      <c r="E14291"/>
      <c r="F14291" s="3"/>
      <c r="G14291" s="3"/>
      <c r="H14291" s="3"/>
      <c r="I14291" s="3"/>
      <c r="J14291" s="3"/>
    </row>
    <row r="14292" spans="4:10" x14ac:dyDescent="0.25">
      <c r="D14292"/>
      <c r="E14292"/>
      <c r="F14292" s="3"/>
      <c r="G14292" s="3"/>
      <c r="H14292" s="3"/>
      <c r="I14292" s="3"/>
      <c r="J14292" s="3"/>
    </row>
    <row r="14293" spans="4:10" x14ac:dyDescent="0.25">
      <c r="D14293"/>
      <c r="E14293"/>
      <c r="F14293" s="3"/>
      <c r="G14293" s="3"/>
      <c r="H14293" s="3"/>
      <c r="I14293" s="3"/>
      <c r="J14293" s="3"/>
    </row>
    <row r="14294" spans="4:10" x14ac:dyDescent="0.25">
      <c r="D14294"/>
      <c r="E14294"/>
      <c r="F14294" s="3"/>
      <c r="G14294" s="3"/>
      <c r="H14294" s="3"/>
      <c r="I14294" s="3"/>
      <c r="J14294" s="3"/>
    </row>
    <row r="14295" spans="4:10" x14ac:dyDescent="0.25">
      <c r="D14295"/>
      <c r="E14295"/>
      <c r="F14295" s="3"/>
      <c r="G14295" s="3"/>
      <c r="H14295" s="3"/>
      <c r="I14295" s="3"/>
      <c r="J14295" s="3"/>
    </row>
    <row r="14296" spans="4:10" x14ac:dyDescent="0.25">
      <c r="D14296"/>
      <c r="E14296"/>
      <c r="F14296" s="3"/>
      <c r="G14296" s="3"/>
      <c r="H14296" s="3"/>
      <c r="I14296" s="3"/>
      <c r="J14296" s="3"/>
    </row>
    <row r="14297" spans="4:10" x14ac:dyDescent="0.25">
      <c r="D14297"/>
      <c r="E14297"/>
      <c r="F14297" s="3"/>
      <c r="G14297" s="3"/>
      <c r="H14297" s="3"/>
      <c r="I14297" s="3"/>
      <c r="J14297" s="3"/>
    </row>
    <row r="14298" spans="4:10" x14ac:dyDescent="0.25">
      <c r="D14298"/>
      <c r="E14298"/>
      <c r="F14298" s="3"/>
      <c r="G14298" s="3"/>
      <c r="H14298" s="3"/>
      <c r="I14298" s="3"/>
      <c r="J14298" s="3"/>
    </row>
    <row r="14299" spans="4:10" x14ac:dyDescent="0.25">
      <c r="D14299"/>
      <c r="E14299"/>
      <c r="F14299" s="3"/>
      <c r="G14299" s="3"/>
      <c r="H14299" s="3"/>
      <c r="I14299" s="3"/>
      <c r="J14299" s="3"/>
    </row>
    <row r="14300" spans="4:10" x14ac:dyDescent="0.25">
      <c r="D14300"/>
      <c r="E14300"/>
      <c r="F14300" s="3"/>
      <c r="G14300" s="3"/>
      <c r="H14300" s="3"/>
      <c r="I14300" s="3"/>
      <c r="J14300" s="3"/>
    </row>
    <row r="14301" spans="4:10" x14ac:dyDescent="0.25">
      <c r="D14301"/>
      <c r="E14301"/>
      <c r="F14301" s="3"/>
      <c r="G14301" s="3"/>
      <c r="H14301" s="3"/>
      <c r="I14301" s="3"/>
      <c r="J14301" s="3"/>
    </row>
    <row r="14302" spans="4:10" x14ac:dyDescent="0.25">
      <c r="D14302"/>
      <c r="E14302"/>
      <c r="F14302" s="3"/>
      <c r="G14302" s="3"/>
      <c r="H14302" s="3"/>
      <c r="I14302" s="3"/>
      <c r="J14302" s="3"/>
    </row>
    <row r="14303" spans="4:10" x14ac:dyDescent="0.25">
      <c r="D14303"/>
      <c r="E14303"/>
      <c r="F14303" s="3"/>
      <c r="G14303" s="3"/>
      <c r="H14303" s="3"/>
      <c r="I14303" s="3"/>
      <c r="J14303" s="3"/>
    </row>
    <row r="14304" spans="4:10" x14ac:dyDescent="0.25">
      <c r="D14304"/>
      <c r="E14304"/>
      <c r="F14304" s="3"/>
      <c r="G14304" s="3"/>
      <c r="H14304" s="3"/>
      <c r="I14304" s="3"/>
      <c r="J14304" s="3"/>
    </row>
    <row r="14305" spans="4:10" x14ac:dyDescent="0.25">
      <c r="D14305"/>
      <c r="E14305"/>
      <c r="F14305" s="3"/>
      <c r="G14305" s="3"/>
      <c r="H14305" s="3"/>
      <c r="I14305" s="3"/>
      <c r="J14305" s="3"/>
    </row>
    <row r="14306" spans="4:10" x14ac:dyDescent="0.25">
      <c r="D14306"/>
      <c r="E14306"/>
      <c r="F14306" s="3"/>
      <c r="G14306" s="3"/>
      <c r="H14306" s="3"/>
      <c r="I14306" s="3"/>
      <c r="J14306" s="3"/>
    </row>
    <row r="14307" spans="4:10" x14ac:dyDescent="0.25">
      <c r="D14307"/>
      <c r="E14307"/>
      <c r="F14307" s="3"/>
      <c r="G14307" s="3"/>
      <c r="H14307" s="3"/>
      <c r="I14307" s="3"/>
      <c r="J14307" s="3"/>
    </row>
    <row r="14308" spans="4:10" x14ac:dyDescent="0.25">
      <c r="D14308"/>
      <c r="E14308"/>
      <c r="F14308" s="3"/>
      <c r="G14308" s="3"/>
      <c r="H14308" s="3"/>
      <c r="I14308" s="3"/>
      <c r="J14308" s="3"/>
    </row>
    <row r="14309" spans="4:10" x14ac:dyDescent="0.25">
      <c r="D14309"/>
      <c r="E14309"/>
      <c r="F14309" s="3"/>
      <c r="G14309" s="3"/>
      <c r="H14309" s="3"/>
      <c r="I14309" s="3"/>
      <c r="J14309" s="3"/>
    </row>
    <row r="14310" spans="4:10" x14ac:dyDescent="0.25">
      <c r="D14310"/>
      <c r="E14310"/>
      <c r="F14310" s="3"/>
      <c r="G14310" s="3"/>
      <c r="H14310" s="3"/>
      <c r="I14310" s="3"/>
      <c r="J14310" s="3"/>
    </row>
    <row r="14311" spans="4:10" x14ac:dyDescent="0.25">
      <c r="D14311"/>
      <c r="E14311"/>
      <c r="F14311" s="3"/>
      <c r="G14311" s="3"/>
      <c r="H14311" s="3"/>
      <c r="I14311" s="3"/>
      <c r="J14311" s="3"/>
    </row>
    <row r="14312" spans="4:10" x14ac:dyDescent="0.25">
      <c r="D14312"/>
      <c r="E14312"/>
      <c r="F14312" s="3"/>
      <c r="G14312" s="3"/>
      <c r="H14312" s="3"/>
      <c r="I14312" s="3"/>
      <c r="J14312" s="3"/>
    </row>
    <row r="14313" spans="4:10" x14ac:dyDescent="0.25">
      <c r="D14313"/>
      <c r="E14313"/>
      <c r="F14313" s="3"/>
      <c r="G14313" s="3"/>
      <c r="H14313" s="3"/>
      <c r="I14313" s="3"/>
      <c r="J14313" s="3"/>
    </row>
    <row r="14314" spans="4:10" x14ac:dyDescent="0.25">
      <c r="D14314"/>
      <c r="E14314"/>
      <c r="F14314" s="3"/>
      <c r="G14314" s="3"/>
      <c r="H14314" s="3"/>
      <c r="I14314" s="3"/>
      <c r="J14314" s="3"/>
    </row>
    <row r="14315" spans="4:10" x14ac:dyDescent="0.25">
      <c r="D14315"/>
      <c r="E14315"/>
      <c r="F14315" s="3"/>
      <c r="G14315" s="3"/>
      <c r="H14315" s="3"/>
      <c r="I14315" s="3"/>
      <c r="J14315" s="3"/>
    </row>
    <row r="14316" spans="4:10" x14ac:dyDescent="0.25">
      <c r="D14316"/>
      <c r="E14316"/>
      <c r="F14316" s="3"/>
      <c r="G14316" s="3"/>
      <c r="H14316" s="3"/>
      <c r="I14316" s="3"/>
      <c r="J14316" s="3"/>
    </row>
    <row r="14317" spans="4:10" x14ac:dyDescent="0.25">
      <c r="D14317"/>
      <c r="E14317"/>
      <c r="F14317" s="3"/>
      <c r="G14317" s="3"/>
      <c r="H14317" s="3"/>
      <c r="I14317" s="3"/>
      <c r="J14317" s="3"/>
    </row>
    <row r="14318" spans="4:10" x14ac:dyDescent="0.25">
      <c r="D14318"/>
      <c r="E14318"/>
      <c r="F14318" s="3"/>
      <c r="G14318" s="3"/>
      <c r="H14318" s="3"/>
      <c r="I14318" s="3"/>
      <c r="J14318" s="3"/>
    </row>
    <row r="14319" spans="4:10" x14ac:dyDescent="0.25">
      <c r="D14319"/>
      <c r="E14319"/>
      <c r="F14319" s="3"/>
      <c r="G14319" s="3"/>
      <c r="H14319" s="3"/>
      <c r="I14319" s="3"/>
      <c r="J14319" s="3"/>
    </row>
    <row r="14320" spans="4:10" x14ac:dyDescent="0.25">
      <c r="D14320"/>
      <c r="E14320"/>
      <c r="F14320" s="3"/>
      <c r="G14320" s="3"/>
      <c r="H14320" s="3"/>
      <c r="I14320" s="3"/>
      <c r="J14320" s="3"/>
    </row>
    <row r="14321" spans="4:10" x14ac:dyDescent="0.25">
      <c r="D14321"/>
      <c r="E14321"/>
      <c r="F14321" s="3"/>
      <c r="G14321" s="3"/>
      <c r="H14321" s="3"/>
      <c r="I14321" s="3"/>
      <c r="J14321" s="3"/>
    </row>
    <row r="14322" spans="4:10" x14ac:dyDescent="0.25">
      <c r="D14322"/>
      <c r="E14322"/>
      <c r="F14322" s="3"/>
      <c r="G14322" s="3"/>
      <c r="H14322" s="3"/>
      <c r="I14322" s="3"/>
      <c r="J14322" s="3"/>
    </row>
    <row r="14323" spans="4:10" x14ac:dyDescent="0.25">
      <c r="D14323"/>
      <c r="E14323"/>
      <c r="F14323" s="3"/>
      <c r="G14323" s="3"/>
      <c r="H14323" s="3"/>
      <c r="I14323" s="3"/>
      <c r="J14323" s="3"/>
    </row>
    <row r="14324" spans="4:10" x14ac:dyDescent="0.25">
      <c r="D14324"/>
      <c r="E14324"/>
      <c r="F14324" s="3"/>
      <c r="G14324" s="3"/>
      <c r="H14324" s="3"/>
      <c r="I14324" s="3"/>
      <c r="J14324" s="3"/>
    </row>
    <row r="14325" spans="4:10" x14ac:dyDescent="0.25">
      <c r="D14325"/>
      <c r="E14325"/>
      <c r="F14325" s="3"/>
      <c r="G14325" s="3"/>
      <c r="H14325" s="3"/>
      <c r="I14325" s="3"/>
      <c r="J14325" s="3"/>
    </row>
    <row r="14326" spans="4:10" x14ac:dyDescent="0.25">
      <c r="D14326"/>
      <c r="E14326"/>
      <c r="F14326" s="3"/>
      <c r="G14326" s="3"/>
      <c r="H14326" s="3"/>
      <c r="I14326" s="3"/>
      <c r="J14326" s="3"/>
    </row>
    <row r="14327" spans="4:10" x14ac:dyDescent="0.25">
      <c r="D14327"/>
      <c r="E14327"/>
      <c r="F14327" s="3"/>
      <c r="G14327" s="3"/>
      <c r="H14327" s="3"/>
      <c r="I14327" s="3"/>
      <c r="J14327" s="3"/>
    </row>
    <row r="14328" spans="4:10" x14ac:dyDescent="0.25">
      <c r="D14328"/>
      <c r="E14328"/>
      <c r="F14328" s="3"/>
      <c r="G14328" s="3"/>
      <c r="H14328" s="3"/>
      <c r="I14328" s="3"/>
      <c r="J14328" s="3"/>
    </row>
    <row r="14329" spans="4:10" x14ac:dyDescent="0.25">
      <c r="D14329"/>
      <c r="E14329"/>
      <c r="F14329" s="3"/>
      <c r="G14329" s="3"/>
      <c r="H14329" s="3"/>
      <c r="I14329" s="3"/>
      <c r="J14329" s="3"/>
    </row>
    <row r="14330" spans="4:10" x14ac:dyDescent="0.25">
      <c r="D14330"/>
      <c r="E14330"/>
      <c r="F14330" s="3"/>
      <c r="G14330" s="3"/>
      <c r="H14330" s="3"/>
      <c r="I14330" s="3"/>
      <c r="J14330" s="3"/>
    </row>
    <row r="14331" spans="4:10" x14ac:dyDescent="0.25">
      <c r="D14331"/>
      <c r="E14331"/>
      <c r="F14331" s="3"/>
      <c r="G14331" s="3"/>
      <c r="H14331" s="3"/>
      <c r="I14331" s="3"/>
      <c r="J14331" s="3"/>
    </row>
    <row r="14332" spans="4:10" x14ac:dyDescent="0.25">
      <c r="D14332"/>
      <c r="E14332"/>
      <c r="F14332" s="3"/>
      <c r="G14332" s="3"/>
      <c r="H14332" s="3"/>
      <c r="I14332" s="3"/>
      <c r="J14332" s="3"/>
    </row>
    <row r="14333" spans="4:10" x14ac:dyDescent="0.25">
      <c r="D14333"/>
      <c r="E14333"/>
      <c r="F14333" s="3"/>
      <c r="G14333" s="3"/>
      <c r="H14333" s="3"/>
      <c r="I14333" s="3"/>
      <c r="J14333" s="3"/>
    </row>
    <row r="14334" spans="4:10" x14ac:dyDescent="0.25">
      <c r="D14334"/>
      <c r="E14334"/>
      <c r="F14334" s="3"/>
      <c r="G14334" s="3"/>
      <c r="H14334" s="3"/>
      <c r="I14334" s="3"/>
      <c r="J14334" s="3"/>
    </row>
    <row r="14335" spans="4:10" x14ac:dyDescent="0.25">
      <c r="D14335"/>
      <c r="E14335"/>
      <c r="F14335" s="3"/>
      <c r="G14335" s="3"/>
      <c r="H14335" s="3"/>
      <c r="I14335" s="3"/>
      <c r="J14335" s="3"/>
    </row>
    <row r="14336" spans="4:10" x14ac:dyDescent="0.25">
      <c r="D14336"/>
      <c r="E14336"/>
      <c r="F14336" s="3"/>
      <c r="G14336" s="3"/>
      <c r="H14336" s="3"/>
      <c r="I14336" s="3"/>
      <c r="J14336" s="3"/>
    </row>
    <row r="14337" spans="4:10" x14ac:dyDescent="0.25">
      <c r="D14337"/>
      <c r="E14337"/>
      <c r="F14337" s="3"/>
      <c r="G14337" s="3"/>
      <c r="H14337" s="3"/>
      <c r="I14337" s="3"/>
      <c r="J14337" s="3"/>
    </row>
    <row r="14338" spans="4:10" x14ac:dyDescent="0.25">
      <c r="D14338"/>
      <c r="E14338"/>
      <c r="F14338" s="3"/>
      <c r="G14338" s="3"/>
      <c r="H14338" s="3"/>
      <c r="I14338" s="3"/>
      <c r="J14338" s="3"/>
    </row>
    <row r="14339" spans="4:10" x14ac:dyDescent="0.25">
      <c r="D14339"/>
      <c r="E14339"/>
      <c r="F14339" s="3"/>
      <c r="G14339" s="3"/>
      <c r="H14339" s="3"/>
      <c r="I14339" s="3"/>
      <c r="J14339" s="3"/>
    </row>
    <row r="14340" spans="4:10" x14ac:dyDescent="0.25">
      <c r="D14340"/>
      <c r="E14340"/>
      <c r="F14340" s="3"/>
      <c r="G14340" s="3"/>
      <c r="H14340" s="3"/>
      <c r="I14340" s="3"/>
      <c r="J14340" s="3"/>
    </row>
    <row r="14341" spans="4:10" x14ac:dyDescent="0.25">
      <c r="D14341"/>
      <c r="E14341"/>
      <c r="F14341" s="3"/>
      <c r="G14341" s="3"/>
      <c r="H14341" s="3"/>
      <c r="I14341" s="3"/>
      <c r="J14341" s="3"/>
    </row>
    <row r="14342" spans="4:10" x14ac:dyDescent="0.25">
      <c r="D14342"/>
      <c r="E14342"/>
      <c r="F14342" s="3"/>
      <c r="G14342" s="3"/>
      <c r="H14342" s="3"/>
      <c r="I14342" s="3"/>
      <c r="J14342" s="3"/>
    </row>
    <row r="14343" spans="4:10" x14ac:dyDescent="0.25">
      <c r="D14343"/>
      <c r="E14343"/>
      <c r="F14343" s="3"/>
      <c r="G14343" s="3"/>
      <c r="H14343" s="3"/>
      <c r="I14343" s="3"/>
      <c r="J14343" s="3"/>
    </row>
    <row r="14344" spans="4:10" x14ac:dyDescent="0.25">
      <c r="D14344"/>
      <c r="E14344"/>
      <c r="F14344" s="3"/>
      <c r="G14344" s="3"/>
      <c r="H14344" s="3"/>
      <c r="I14344" s="3"/>
      <c r="J14344" s="3"/>
    </row>
    <row r="14345" spans="4:10" x14ac:dyDescent="0.25">
      <c r="D14345"/>
      <c r="E14345"/>
      <c r="F14345" s="3"/>
      <c r="G14345" s="3"/>
      <c r="H14345" s="3"/>
      <c r="I14345" s="3"/>
      <c r="J14345" s="3"/>
    </row>
    <row r="14346" spans="4:10" x14ac:dyDescent="0.25">
      <c r="D14346"/>
      <c r="E14346"/>
      <c r="F14346" s="3"/>
      <c r="G14346" s="3"/>
      <c r="H14346" s="3"/>
      <c r="I14346" s="3"/>
      <c r="J14346" s="3"/>
    </row>
    <row r="14347" spans="4:10" x14ac:dyDescent="0.25">
      <c r="D14347"/>
      <c r="E14347"/>
      <c r="F14347" s="3"/>
      <c r="G14347" s="3"/>
      <c r="H14347" s="3"/>
      <c r="I14347" s="3"/>
      <c r="J14347" s="3"/>
    </row>
    <row r="14348" spans="4:10" x14ac:dyDescent="0.25">
      <c r="D14348"/>
      <c r="E14348"/>
      <c r="F14348" s="3"/>
      <c r="G14348" s="3"/>
      <c r="H14348" s="3"/>
      <c r="I14348" s="3"/>
      <c r="J14348" s="3"/>
    </row>
    <row r="14349" spans="4:10" x14ac:dyDescent="0.25">
      <c r="D14349"/>
      <c r="E14349"/>
      <c r="F14349" s="3"/>
      <c r="G14349" s="3"/>
      <c r="H14349" s="3"/>
      <c r="I14349" s="3"/>
      <c r="J14349" s="3"/>
    </row>
    <row r="14350" spans="4:10" x14ac:dyDescent="0.25">
      <c r="D14350"/>
      <c r="E14350"/>
      <c r="F14350" s="3"/>
      <c r="G14350" s="3"/>
      <c r="H14350" s="3"/>
      <c r="I14350" s="3"/>
      <c r="J14350" s="3"/>
    </row>
    <row r="14351" spans="4:10" x14ac:dyDescent="0.25">
      <c r="D14351"/>
      <c r="E14351"/>
      <c r="F14351" s="3"/>
      <c r="G14351" s="3"/>
      <c r="H14351" s="3"/>
      <c r="I14351" s="3"/>
      <c r="J14351" s="3"/>
    </row>
    <row r="14352" spans="4:10" x14ac:dyDescent="0.25">
      <c r="D14352"/>
      <c r="E14352"/>
      <c r="F14352" s="3"/>
      <c r="G14352" s="3"/>
      <c r="H14352" s="3"/>
      <c r="I14352" s="3"/>
      <c r="J14352" s="3"/>
    </row>
    <row r="14353" spans="4:10" x14ac:dyDescent="0.25">
      <c r="D14353"/>
      <c r="E14353"/>
      <c r="F14353" s="3"/>
      <c r="G14353" s="3"/>
      <c r="H14353" s="3"/>
      <c r="I14353" s="3"/>
      <c r="J14353" s="3"/>
    </row>
    <row r="14354" spans="4:10" x14ac:dyDescent="0.25">
      <c r="D14354"/>
      <c r="E14354"/>
      <c r="F14354" s="3"/>
      <c r="G14354" s="3"/>
      <c r="H14354" s="3"/>
      <c r="I14354" s="3"/>
      <c r="J14354" s="3"/>
    </row>
    <row r="14355" spans="4:10" x14ac:dyDescent="0.25">
      <c r="D14355"/>
      <c r="E14355"/>
      <c r="F14355" s="3"/>
      <c r="G14355" s="3"/>
      <c r="H14355" s="3"/>
      <c r="I14355" s="3"/>
      <c r="J14355" s="3"/>
    </row>
    <row r="14356" spans="4:10" x14ac:dyDescent="0.25">
      <c r="D14356"/>
      <c r="E14356"/>
      <c r="F14356" s="3"/>
      <c r="G14356" s="3"/>
      <c r="H14356" s="3"/>
      <c r="I14356" s="3"/>
      <c r="J14356" s="3"/>
    </row>
    <row r="14357" spans="4:10" x14ac:dyDescent="0.25">
      <c r="D14357"/>
      <c r="E14357"/>
      <c r="F14357" s="3"/>
      <c r="G14357" s="3"/>
      <c r="H14357" s="3"/>
      <c r="I14357" s="3"/>
      <c r="J14357" s="3"/>
    </row>
    <row r="14358" spans="4:10" x14ac:dyDescent="0.25">
      <c r="D14358"/>
      <c r="E14358"/>
      <c r="F14358" s="3"/>
      <c r="G14358" s="3"/>
      <c r="H14358" s="3"/>
      <c r="I14358" s="3"/>
      <c r="J14358" s="3"/>
    </row>
    <row r="14359" spans="4:10" x14ac:dyDescent="0.25">
      <c r="D14359"/>
      <c r="E14359"/>
      <c r="F14359" s="3"/>
      <c r="G14359" s="3"/>
      <c r="H14359" s="3"/>
      <c r="I14359" s="3"/>
      <c r="J14359" s="3"/>
    </row>
    <row r="14360" spans="4:10" x14ac:dyDescent="0.25">
      <c r="D14360"/>
      <c r="E14360"/>
      <c r="F14360" s="3"/>
      <c r="G14360" s="3"/>
      <c r="H14360" s="3"/>
      <c r="I14360" s="3"/>
      <c r="J14360" s="3"/>
    </row>
    <row r="14361" spans="4:10" x14ac:dyDescent="0.25">
      <c r="D14361"/>
      <c r="E14361"/>
      <c r="F14361" s="3"/>
      <c r="G14361" s="3"/>
      <c r="H14361" s="3"/>
      <c r="I14361" s="3"/>
      <c r="J14361" s="3"/>
    </row>
    <row r="14362" spans="4:10" x14ac:dyDescent="0.25">
      <c r="D14362"/>
      <c r="E14362"/>
      <c r="F14362" s="3"/>
      <c r="G14362" s="3"/>
      <c r="H14362" s="3"/>
      <c r="I14362" s="3"/>
      <c r="J14362" s="3"/>
    </row>
    <row r="14363" spans="4:10" x14ac:dyDescent="0.25">
      <c r="D14363"/>
      <c r="E14363"/>
      <c r="F14363" s="3"/>
      <c r="G14363" s="3"/>
      <c r="H14363" s="3"/>
      <c r="I14363" s="3"/>
      <c r="J14363" s="3"/>
    </row>
    <row r="14364" spans="4:10" x14ac:dyDescent="0.25">
      <c r="D14364"/>
      <c r="E14364"/>
      <c r="F14364" s="3"/>
      <c r="G14364" s="3"/>
      <c r="H14364" s="3"/>
      <c r="I14364" s="3"/>
      <c r="J14364" s="3"/>
    </row>
    <row r="14365" spans="4:10" x14ac:dyDescent="0.25">
      <c r="D14365"/>
      <c r="E14365"/>
      <c r="F14365" s="3"/>
      <c r="G14365" s="3"/>
      <c r="H14365" s="3"/>
      <c r="I14365" s="3"/>
      <c r="J14365" s="3"/>
    </row>
    <row r="14366" spans="4:10" x14ac:dyDescent="0.25">
      <c r="D14366"/>
      <c r="E14366"/>
      <c r="F14366" s="3"/>
      <c r="G14366" s="3"/>
      <c r="H14366" s="3"/>
      <c r="I14366" s="3"/>
      <c r="J14366" s="3"/>
    </row>
    <row r="14367" spans="4:10" x14ac:dyDescent="0.25">
      <c r="D14367"/>
      <c r="E14367"/>
      <c r="F14367" s="3"/>
      <c r="G14367" s="3"/>
      <c r="H14367" s="3"/>
      <c r="I14367" s="3"/>
      <c r="J14367" s="3"/>
    </row>
    <row r="14368" spans="4:10" x14ac:dyDescent="0.25">
      <c r="D14368"/>
      <c r="E14368"/>
      <c r="F14368" s="3"/>
      <c r="G14368" s="3"/>
      <c r="H14368" s="3"/>
      <c r="I14368" s="3"/>
      <c r="J14368" s="3"/>
    </row>
    <row r="14369" spans="4:10" x14ac:dyDescent="0.25">
      <c r="D14369"/>
      <c r="E14369"/>
      <c r="F14369" s="3"/>
      <c r="G14369" s="3"/>
      <c r="H14369" s="3"/>
      <c r="I14369" s="3"/>
      <c r="J14369" s="3"/>
    </row>
    <row r="14370" spans="4:10" x14ac:dyDescent="0.25">
      <c r="D14370"/>
      <c r="E14370"/>
      <c r="F14370" s="3"/>
      <c r="G14370" s="3"/>
      <c r="H14370" s="3"/>
      <c r="I14370" s="3"/>
      <c r="J14370" s="3"/>
    </row>
    <row r="14371" spans="4:10" x14ac:dyDescent="0.25">
      <c r="D14371"/>
      <c r="E14371"/>
      <c r="F14371" s="3"/>
      <c r="G14371" s="3"/>
      <c r="H14371" s="3"/>
      <c r="I14371" s="3"/>
      <c r="J14371" s="3"/>
    </row>
    <row r="14372" spans="4:10" x14ac:dyDescent="0.25">
      <c r="D14372"/>
      <c r="E14372"/>
      <c r="F14372" s="3"/>
      <c r="G14372" s="3"/>
      <c r="H14372" s="3"/>
      <c r="I14372" s="3"/>
      <c r="J14372" s="3"/>
    </row>
    <row r="14373" spans="4:10" x14ac:dyDescent="0.25">
      <c r="D14373"/>
      <c r="E14373"/>
      <c r="F14373" s="3"/>
      <c r="G14373" s="3"/>
      <c r="H14373" s="3"/>
      <c r="I14373" s="3"/>
      <c r="J14373" s="3"/>
    </row>
    <row r="14374" spans="4:10" x14ac:dyDescent="0.25">
      <c r="D14374"/>
      <c r="E14374"/>
      <c r="F14374" s="3"/>
      <c r="G14374" s="3"/>
      <c r="H14374" s="3"/>
      <c r="I14374" s="3"/>
      <c r="J14374" s="3"/>
    </row>
    <row r="14375" spans="4:10" x14ac:dyDescent="0.25">
      <c r="D14375"/>
      <c r="E14375"/>
      <c r="F14375" s="3"/>
      <c r="G14375" s="3"/>
      <c r="H14375" s="3"/>
      <c r="I14375" s="3"/>
      <c r="J14375" s="3"/>
    </row>
    <row r="14376" spans="4:10" x14ac:dyDescent="0.25">
      <c r="D14376"/>
      <c r="E14376"/>
      <c r="F14376" s="3"/>
      <c r="G14376" s="3"/>
      <c r="H14376" s="3"/>
      <c r="I14376" s="3"/>
      <c r="J14376" s="3"/>
    </row>
    <row r="14377" spans="4:10" x14ac:dyDescent="0.25">
      <c r="D14377"/>
      <c r="E14377"/>
      <c r="F14377" s="3"/>
      <c r="G14377" s="3"/>
      <c r="H14377" s="3"/>
      <c r="I14377" s="3"/>
      <c r="J14377" s="3"/>
    </row>
    <row r="14378" spans="4:10" x14ac:dyDescent="0.25">
      <c r="D14378"/>
      <c r="E14378"/>
      <c r="F14378" s="3"/>
      <c r="G14378" s="3"/>
      <c r="H14378" s="3"/>
      <c r="I14378" s="3"/>
      <c r="J14378" s="3"/>
    </row>
    <row r="14379" spans="4:10" x14ac:dyDescent="0.25">
      <c r="D14379"/>
      <c r="E14379"/>
      <c r="F14379" s="3"/>
      <c r="G14379" s="3"/>
      <c r="H14379" s="3"/>
      <c r="I14379" s="3"/>
      <c r="J14379" s="3"/>
    </row>
    <row r="14380" spans="4:10" x14ac:dyDescent="0.25">
      <c r="D14380"/>
      <c r="E14380"/>
      <c r="F14380" s="3"/>
      <c r="G14380" s="3"/>
      <c r="H14380" s="3"/>
      <c r="I14380" s="3"/>
      <c r="J14380" s="3"/>
    </row>
    <row r="14381" spans="4:10" x14ac:dyDescent="0.25">
      <c r="D14381"/>
      <c r="E14381"/>
      <c r="F14381" s="3"/>
      <c r="G14381" s="3"/>
      <c r="H14381" s="3"/>
      <c r="I14381" s="3"/>
      <c r="J14381" s="3"/>
    </row>
    <row r="14382" spans="4:10" x14ac:dyDescent="0.25">
      <c r="D14382"/>
      <c r="E14382"/>
      <c r="F14382" s="3"/>
      <c r="G14382" s="3"/>
      <c r="H14382" s="3"/>
      <c r="I14382" s="3"/>
      <c r="J14382" s="3"/>
    </row>
    <row r="14383" spans="4:10" x14ac:dyDescent="0.25">
      <c r="D14383"/>
      <c r="E14383"/>
      <c r="F14383" s="3"/>
      <c r="G14383" s="3"/>
      <c r="H14383" s="3"/>
      <c r="I14383" s="3"/>
      <c r="J14383" s="3"/>
    </row>
    <row r="14384" spans="4:10" x14ac:dyDescent="0.25">
      <c r="D14384"/>
      <c r="E14384"/>
      <c r="F14384" s="3"/>
      <c r="G14384" s="3"/>
      <c r="H14384" s="3"/>
      <c r="I14384" s="3"/>
      <c r="J14384" s="3"/>
    </row>
    <row r="14385" spans="4:10" x14ac:dyDescent="0.25">
      <c r="D14385"/>
      <c r="E14385"/>
      <c r="F14385" s="3"/>
      <c r="G14385" s="3"/>
      <c r="H14385" s="3"/>
      <c r="I14385" s="3"/>
      <c r="J14385" s="3"/>
    </row>
    <row r="14386" spans="4:10" x14ac:dyDescent="0.25">
      <c r="D14386"/>
      <c r="E14386"/>
      <c r="F14386" s="3"/>
      <c r="G14386" s="3"/>
      <c r="H14386" s="3"/>
      <c r="I14386" s="3"/>
      <c r="J14386" s="3"/>
    </row>
    <row r="14387" spans="4:10" x14ac:dyDescent="0.25">
      <c r="D14387"/>
      <c r="E14387"/>
      <c r="F14387" s="3"/>
      <c r="G14387" s="3"/>
      <c r="H14387" s="3"/>
      <c r="I14387" s="3"/>
      <c r="J14387" s="3"/>
    </row>
    <row r="14388" spans="4:10" x14ac:dyDescent="0.25">
      <c r="D14388"/>
      <c r="E14388"/>
      <c r="F14388" s="3"/>
      <c r="G14388" s="3"/>
      <c r="H14388" s="3"/>
      <c r="I14388" s="3"/>
      <c r="J14388" s="3"/>
    </row>
    <row r="14389" spans="4:10" x14ac:dyDescent="0.25">
      <c r="D14389"/>
      <c r="E14389"/>
      <c r="F14389" s="3"/>
      <c r="G14389" s="3"/>
      <c r="H14389" s="3"/>
      <c r="I14389" s="3"/>
      <c r="J14389" s="3"/>
    </row>
    <row r="14390" spans="4:10" x14ac:dyDescent="0.25">
      <c r="D14390"/>
      <c r="E14390"/>
      <c r="F14390" s="3"/>
      <c r="G14390" s="3"/>
      <c r="H14390" s="3"/>
      <c r="I14390" s="3"/>
      <c r="J14390" s="3"/>
    </row>
    <row r="14391" spans="4:10" x14ac:dyDescent="0.25">
      <c r="D14391"/>
      <c r="E14391"/>
      <c r="F14391" s="3"/>
      <c r="G14391" s="3"/>
      <c r="H14391" s="3"/>
      <c r="I14391" s="3"/>
      <c r="J14391" s="3"/>
    </row>
    <row r="14392" spans="4:10" x14ac:dyDescent="0.25">
      <c r="D14392"/>
      <c r="E14392"/>
      <c r="F14392" s="3"/>
      <c r="G14392" s="3"/>
      <c r="H14392" s="3"/>
      <c r="I14392" s="3"/>
      <c r="J14392" s="3"/>
    </row>
    <row r="14393" spans="4:10" x14ac:dyDescent="0.25">
      <c r="D14393"/>
      <c r="E14393"/>
      <c r="F14393" s="3"/>
      <c r="G14393" s="3"/>
      <c r="H14393" s="3"/>
      <c r="I14393" s="3"/>
      <c r="J14393" s="3"/>
    </row>
    <row r="14394" spans="4:10" x14ac:dyDescent="0.25">
      <c r="D14394"/>
      <c r="E14394"/>
      <c r="F14394" s="3"/>
      <c r="G14394" s="3"/>
      <c r="H14394" s="3"/>
      <c r="I14394" s="3"/>
      <c r="J14394" s="3"/>
    </row>
    <row r="14395" spans="4:10" x14ac:dyDescent="0.25">
      <c r="D14395"/>
      <c r="E14395"/>
      <c r="F14395" s="3"/>
      <c r="G14395" s="3"/>
      <c r="H14395" s="3"/>
      <c r="I14395" s="3"/>
      <c r="J14395" s="3"/>
    </row>
    <row r="14396" spans="4:10" x14ac:dyDescent="0.25">
      <c r="D14396"/>
      <c r="E14396"/>
      <c r="F14396" s="3"/>
      <c r="G14396" s="3"/>
      <c r="H14396" s="3"/>
      <c r="I14396" s="3"/>
      <c r="J14396" s="3"/>
    </row>
    <row r="14397" spans="4:10" x14ac:dyDescent="0.25">
      <c r="D14397"/>
      <c r="E14397"/>
      <c r="F14397" s="3"/>
      <c r="G14397" s="3"/>
      <c r="H14397" s="3"/>
      <c r="I14397" s="3"/>
      <c r="J14397" s="3"/>
    </row>
    <row r="14398" spans="4:10" x14ac:dyDescent="0.25">
      <c r="D14398"/>
      <c r="E14398"/>
      <c r="F14398" s="3"/>
      <c r="G14398" s="3"/>
      <c r="H14398" s="3"/>
      <c r="I14398" s="3"/>
      <c r="J14398" s="3"/>
    </row>
    <row r="14399" spans="4:10" x14ac:dyDescent="0.25">
      <c r="D14399"/>
      <c r="E14399"/>
      <c r="F14399" s="3"/>
      <c r="G14399" s="3"/>
      <c r="H14399" s="3"/>
      <c r="I14399" s="3"/>
      <c r="J14399" s="3"/>
    </row>
    <row r="14400" spans="4:10" x14ac:dyDescent="0.25">
      <c r="D14400"/>
      <c r="E14400"/>
      <c r="F14400" s="3"/>
      <c r="G14400" s="3"/>
      <c r="H14400" s="3"/>
      <c r="I14400" s="3"/>
      <c r="J14400" s="3"/>
    </row>
    <row r="14401" spans="4:10" x14ac:dyDescent="0.25">
      <c r="D14401"/>
      <c r="E14401"/>
      <c r="F14401" s="3"/>
      <c r="G14401" s="3"/>
      <c r="H14401" s="3"/>
      <c r="I14401" s="3"/>
      <c r="J14401" s="3"/>
    </row>
    <row r="14402" spans="4:10" x14ac:dyDescent="0.25">
      <c r="D14402"/>
      <c r="E14402"/>
      <c r="F14402" s="3"/>
      <c r="G14402" s="3"/>
      <c r="H14402" s="3"/>
      <c r="I14402" s="3"/>
      <c r="J14402" s="3"/>
    </row>
    <row r="14403" spans="4:10" x14ac:dyDescent="0.25">
      <c r="D14403"/>
      <c r="E14403"/>
      <c r="F14403" s="3"/>
      <c r="G14403" s="3"/>
      <c r="H14403" s="3"/>
      <c r="I14403" s="3"/>
      <c r="J14403" s="3"/>
    </row>
    <row r="14404" spans="4:10" x14ac:dyDescent="0.25">
      <c r="D14404"/>
      <c r="E14404"/>
      <c r="F14404" s="3"/>
      <c r="G14404" s="3"/>
      <c r="H14404" s="3"/>
      <c r="I14404" s="3"/>
      <c r="J14404" s="3"/>
    </row>
    <row r="14405" spans="4:10" x14ac:dyDescent="0.25">
      <c r="D14405"/>
      <c r="E14405"/>
      <c r="F14405" s="3"/>
      <c r="G14405" s="3"/>
      <c r="H14405" s="3"/>
      <c r="I14405" s="3"/>
      <c r="J14405" s="3"/>
    </row>
    <row r="14406" spans="4:10" x14ac:dyDescent="0.25">
      <c r="D14406"/>
      <c r="E14406"/>
      <c r="F14406" s="3"/>
      <c r="G14406" s="3"/>
      <c r="H14406" s="3"/>
      <c r="I14406" s="3"/>
      <c r="J14406" s="3"/>
    </row>
    <row r="14407" spans="4:10" x14ac:dyDescent="0.25">
      <c r="D14407"/>
      <c r="E14407"/>
      <c r="F14407" s="3"/>
      <c r="G14407" s="3"/>
      <c r="H14407" s="3"/>
      <c r="I14407" s="3"/>
      <c r="J14407" s="3"/>
    </row>
    <row r="14408" spans="4:10" x14ac:dyDescent="0.25">
      <c r="D14408"/>
      <c r="E14408"/>
      <c r="F14408" s="3"/>
      <c r="G14408" s="3"/>
      <c r="H14408" s="3"/>
      <c r="I14408" s="3"/>
      <c r="J14408" s="3"/>
    </row>
    <row r="14409" spans="4:10" x14ac:dyDescent="0.25">
      <c r="D14409"/>
      <c r="E14409"/>
      <c r="F14409" s="3"/>
      <c r="G14409" s="3"/>
      <c r="H14409" s="3"/>
      <c r="I14409" s="3"/>
      <c r="J14409" s="3"/>
    </row>
    <row r="14410" spans="4:10" x14ac:dyDescent="0.25">
      <c r="D14410"/>
      <c r="E14410"/>
      <c r="F14410" s="3"/>
      <c r="G14410" s="3"/>
      <c r="H14410" s="3"/>
      <c r="I14410" s="3"/>
      <c r="J14410" s="3"/>
    </row>
    <row r="14411" spans="4:10" x14ac:dyDescent="0.25">
      <c r="D14411"/>
      <c r="E14411"/>
      <c r="F14411" s="3"/>
      <c r="G14411" s="3"/>
      <c r="H14411" s="3"/>
      <c r="I14411" s="3"/>
      <c r="J14411" s="3"/>
    </row>
    <row r="14412" spans="4:10" x14ac:dyDescent="0.25">
      <c r="D14412"/>
      <c r="E14412"/>
      <c r="F14412" s="3"/>
      <c r="G14412" s="3"/>
      <c r="H14412" s="3"/>
      <c r="I14412" s="3"/>
      <c r="J14412" s="3"/>
    </row>
    <row r="14413" spans="4:10" x14ac:dyDescent="0.25">
      <c r="D14413"/>
      <c r="E14413"/>
      <c r="F14413" s="3"/>
      <c r="G14413" s="3"/>
      <c r="H14413" s="3"/>
      <c r="I14413" s="3"/>
      <c r="J14413" s="3"/>
    </row>
    <row r="14414" spans="4:10" x14ac:dyDescent="0.25">
      <c r="D14414"/>
      <c r="E14414"/>
      <c r="F14414" s="3"/>
      <c r="G14414" s="3"/>
      <c r="H14414" s="3"/>
      <c r="I14414" s="3"/>
      <c r="J14414" s="3"/>
    </row>
    <row r="14415" spans="4:10" x14ac:dyDescent="0.25">
      <c r="D14415"/>
      <c r="E14415"/>
      <c r="F14415" s="3"/>
      <c r="G14415" s="3"/>
      <c r="H14415" s="3"/>
      <c r="I14415" s="3"/>
      <c r="J14415" s="3"/>
    </row>
    <row r="14416" spans="4:10" x14ac:dyDescent="0.25">
      <c r="D14416"/>
      <c r="E14416"/>
      <c r="F14416" s="3"/>
      <c r="G14416" s="3"/>
      <c r="H14416" s="3"/>
      <c r="I14416" s="3"/>
      <c r="J14416" s="3"/>
    </row>
    <row r="14417" spans="4:10" x14ac:dyDescent="0.25">
      <c r="D14417"/>
      <c r="E14417"/>
      <c r="F14417" s="3"/>
      <c r="G14417" s="3"/>
      <c r="H14417" s="3"/>
      <c r="I14417" s="3"/>
      <c r="J14417" s="3"/>
    </row>
    <row r="14418" spans="4:10" x14ac:dyDescent="0.25">
      <c r="D14418"/>
      <c r="E14418"/>
      <c r="F14418" s="3"/>
      <c r="G14418" s="3"/>
      <c r="H14418" s="3"/>
      <c r="I14418" s="3"/>
      <c r="J14418" s="3"/>
    </row>
    <row r="14419" spans="4:10" x14ac:dyDescent="0.25">
      <c r="D14419"/>
      <c r="E14419"/>
      <c r="F14419" s="3"/>
      <c r="G14419" s="3"/>
      <c r="H14419" s="3"/>
      <c r="I14419" s="3"/>
      <c r="J14419" s="3"/>
    </row>
    <row r="14420" spans="4:10" x14ac:dyDescent="0.25">
      <c r="D14420"/>
      <c r="E14420"/>
      <c r="F14420" s="3"/>
      <c r="G14420" s="3"/>
      <c r="H14420" s="3"/>
      <c r="I14420" s="3"/>
      <c r="J14420" s="3"/>
    </row>
    <row r="14421" spans="4:10" x14ac:dyDescent="0.25">
      <c r="D14421"/>
      <c r="E14421"/>
      <c r="F14421" s="3"/>
      <c r="G14421" s="3"/>
      <c r="H14421" s="3"/>
      <c r="I14421" s="3"/>
      <c r="J14421" s="3"/>
    </row>
    <row r="14422" spans="4:10" x14ac:dyDescent="0.25">
      <c r="D14422"/>
      <c r="E14422"/>
      <c r="F14422" s="3"/>
      <c r="G14422" s="3"/>
      <c r="H14422" s="3"/>
      <c r="I14422" s="3"/>
      <c r="J14422" s="3"/>
    </row>
    <row r="14423" spans="4:10" x14ac:dyDescent="0.25">
      <c r="D14423"/>
      <c r="E14423"/>
      <c r="F14423" s="3"/>
      <c r="G14423" s="3"/>
      <c r="H14423" s="3"/>
      <c r="I14423" s="3"/>
      <c r="J14423" s="3"/>
    </row>
    <row r="14424" spans="4:10" x14ac:dyDescent="0.25">
      <c r="D14424"/>
      <c r="E14424"/>
      <c r="F14424" s="3"/>
      <c r="G14424" s="3"/>
      <c r="H14424" s="3"/>
      <c r="I14424" s="3"/>
      <c r="J14424" s="3"/>
    </row>
    <row r="14425" spans="4:10" x14ac:dyDescent="0.25">
      <c r="D14425"/>
      <c r="E14425"/>
      <c r="F14425" s="3"/>
      <c r="G14425" s="3"/>
      <c r="H14425" s="3"/>
      <c r="I14425" s="3"/>
      <c r="J14425" s="3"/>
    </row>
    <row r="14426" spans="4:10" x14ac:dyDescent="0.25">
      <c r="D14426"/>
      <c r="E14426"/>
      <c r="F14426" s="3"/>
      <c r="G14426" s="3"/>
      <c r="H14426" s="3"/>
      <c r="I14426" s="3"/>
      <c r="J14426" s="3"/>
    </row>
    <row r="14427" spans="4:10" x14ac:dyDescent="0.25">
      <c r="D14427"/>
      <c r="E14427"/>
      <c r="F14427" s="3"/>
      <c r="G14427" s="3"/>
      <c r="H14427" s="3"/>
      <c r="I14427" s="3"/>
      <c r="J14427" s="3"/>
    </row>
    <row r="14428" spans="4:10" x14ac:dyDescent="0.25">
      <c r="D14428"/>
      <c r="E14428"/>
      <c r="F14428" s="3"/>
      <c r="G14428" s="3"/>
      <c r="H14428" s="3"/>
      <c r="I14428" s="3"/>
      <c r="J14428" s="3"/>
    </row>
    <row r="14429" spans="4:10" x14ac:dyDescent="0.25">
      <c r="D14429"/>
      <c r="E14429"/>
      <c r="F14429" s="3"/>
      <c r="G14429" s="3"/>
      <c r="H14429" s="3"/>
      <c r="I14429" s="3"/>
      <c r="J14429" s="3"/>
    </row>
    <row r="14430" spans="4:10" x14ac:dyDescent="0.25">
      <c r="D14430"/>
      <c r="E14430"/>
      <c r="F14430" s="3"/>
      <c r="G14430" s="3"/>
      <c r="H14430" s="3"/>
      <c r="I14430" s="3"/>
      <c r="J14430" s="3"/>
    </row>
    <row r="14431" spans="4:10" x14ac:dyDescent="0.25">
      <c r="D14431"/>
      <c r="E14431"/>
      <c r="F14431" s="3"/>
      <c r="G14431" s="3"/>
      <c r="H14431" s="3"/>
      <c r="I14431" s="3"/>
      <c r="J14431" s="3"/>
    </row>
    <row r="14432" spans="4:10" x14ac:dyDescent="0.25">
      <c r="D14432"/>
      <c r="E14432"/>
      <c r="F14432" s="3"/>
      <c r="G14432" s="3"/>
      <c r="H14432" s="3"/>
      <c r="I14432" s="3"/>
      <c r="J14432" s="3"/>
    </row>
    <row r="14433" spans="4:10" x14ac:dyDescent="0.25">
      <c r="D14433"/>
      <c r="E14433"/>
      <c r="F14433" s="3"/>
      <c r="G14433" s="3"/>
      <c r="H14433" s="3"/>
      <c r="I14433" s="3"/>
      <c r="J14433" s="3"/>
    </row>
    <row r="14434" spans="4:10" x14ac:dyDescent="0.25">
      <c r="D14434"/>
      <c r="E14434"/>
      <c r="F14434" s="3"/>
      <c r="G14434" s="3"/>
      <c r="H14434" s="3"/>
      <c r="I14434" s="3"/>
      <c r="J14434" s="3"/>
    </row>
    <row r="14435" spans="4:10" x14ac:dyDescent="0.25">
      <c r="D14435"/>
      <c r="E14435"/>
      <c r="F14435" s="3"/>
      <c r="G14435" s="3"/>
      <c r="H14435" s="3"/>
      <c r="I14435" s="3"/>
      <c r="J14435" s="3"/>
    </row>
    <row r="14436" spans="4:10" x14ac:dyDescent="0.25">
      <c r="D14436"/>
      <c r="E14436"/>
      <c r="F14436" s="3"/>
      <c r="G14436" s="3"/>
      <c r="H14436" s="3"/>
      <c r="I14436" s="3"/>
      <c r="J14436" s="3"/>
    </row>
    <row r="14437" spans="4:10" x14ac:dyDescent="0.25">
      <c r="D14437"/>
      <c r="E14437"/>
      <c r="F14437" s="3"/>
      <c r="G14437" s="3"/>
      <c r="H14437" s="3"/>
      <c r="I14437" s="3"/>
      <c r="J14437" s="3"/>
    </row>
    <row r="14438" spans="4:10" x14ac:dyDescent="0.25">
      <c r="D14438"/>
      <c r="E14438"/>
      <c r="F14438" s="3"/>
      <c r="G14438" s="3"/>
      <c r="H14438" s="3"/>
      <c r="I14438" s="3"/>
      <c r="J14438" s="3"/>
    </row>
    <row r="14439" spans="4:10" x14ac:dyDescent="0.25">
      <c r="D14439"/>
      <c r="E14439"/>
      <c r="F14439" s="3"/>
      <c r="G14439" s="3"/>
      <c r="H14439" s="3"/>
      <c r="I14439" s="3"/>
      <c r="J14439" s="3"/>
    </row>
    <row r="14440" spans="4:10" x14ac:dyDescent="0.25">
      <c r="D14440"/>
      <c r="E14440"/>
      <c r="F14440" s="3"/>
      <c r="G14440" s="3"/>
      <c r="H14440" s="3"/>
      <c r="I14440" s="3"/>
      <c r="J14440" s="3"/>
    </row>
    <row r="14441" spans="4:10" x14ac:dyDescent="0.25">
      <c r="D14441"/>
      <c r="E14441"/>
      <c r="F14441" s="3"/>
      <c r="G14441" s="3"/>
      <c r="H14441" s="3"/>
      <c r="I14441" s="3"/>
      <c r="J14441" s="3"/>
    </row>
    <row r="14442" spans="4:10" x14ac:dyDescent="0.25">
      <c r="D14442"/>
      <c r="E14442"/>
      <c r="F14442" s="3"/>
      <c r="G14442" s="3"/>
      <c r="H14442" s="3"/>
      <c r="I14442" s="3"/>
      <c r="J14442" s="3"/>
    </row>
    <row r="14443" spans="4:10" x14ac:dyDescent="0.25">
      <c r="D14443"/>
      <c r="E14443"/>
      <c r="F14443" s="3"/>
      <c r="G14443" s="3"/>
      <c r="H14443" s="3"/>
      <c r="I14443" s="3"/>
      <c r="J14443" s="3"/>
    </row>
    <row r="14444" spans="4:10" x14ac:dyDescent="0.25">
      <c r="D14444"/>
      <c r="E14444"/>
      <c r="F14444" s="3"/>
      <c r="G14444" s="3"/>
      <c r="H14444" s="3"/>
      <c r="I14444" s="3"/>
      <c r="J14444" s="3"/>
    </row>
    <row r="14445" spans="4:10" x14ac:dyDescent="0.25">
      <c r="D14445"/>
      <c r="E14445"/>
      <c r="F14445" s="3"/>
      <c r="G14445" s="3"/>
      <c r="H14445" s="3"/>
      <c r="I14445" s="3"/>
      <c r="J14445" s="3"/>
    </row>
    <row r="14446" spans="4:10" x14ac:dyDescent="0.25">
      <c r="D14446"/>
      <c r="E14446"/>
      <c r="F14446" s="3"/>
      <c r="G14446" s="3"/>
      <c r="H14446" s="3"/>
      <c r="I14446" s="3"/>
      <c r="J14446" s="3"/>
    </row>
    <row r="14447" spans="4:10" x14ac:dyDescent="0.25">
      <c r="D14447"/>
      <c r="E14447"/>
      <c r="F14447" s="3"/>
      <c r="G14447" s="3"/>
      <c r="H14447" s="3"/>
      <c r="I14447" s="3"/>
      <c r="J14447" s="3"/>
    </row>
    <row r="14448" spans="4:10" x14ac:dyDescent="0.25">
      <c r="D14448"/>
      <c r="E14448"/>
      <c r="F14448" s="3"/>
      <c r="G14448" s="3"/>
      <c r="H14448" s="3"/>
      <c r="I14448" s="3"/>
      <c r="J14448" s="3"/>
    </row>
    <row r="14449" spans="4:10" x14ac:dyDescent="0.25">
      <c r="D14449"/>
      <c r="E14449"/>
      <c r="F14449" s="3"/>
      <c r="G14449" s="3"/>
      <c r="H14449" s="3"/>
      <c r="I14449" s="3"/>
      <c r="J14449" s="3"/>
    </row>
    <row r="14450" spans="4:10" x14ac:dyDescent="0.25">
      <c r="D14450"/>
      <c r="E14450"/>
      <c r="F14450" s="3"/>
      <c r="G14450" s="3"/>
      <c r="H14450" s="3"/>
      <c r="I14450" s="3"/>
      <c r="J14450" s="3"/>
    </row>
    <row r="14451" spans="4:10" x14ac:dyDescent="0.25">
      <c r="D14451"/>
      <c r="E14451"/>
      <c r="F14451" s="3"/>
      <c r="G14451" s="3"/>
      <c r="H14451" s="3"/>
      <c r="I14451" s="3"/>
      <c r="J14451" s="3"/>
    </row>
    <row r="14452" spans="4:10" x14ac:dyDescent="0.25">
      <c r="D14452"/>
      <c r="E14452"/>
      <c r="F14452" s="3"/>
      <c r="G14452" s="3"/>
      <c r="H14452" s="3"/>
      <c r="I14452" s="3"/>
      <c r="J14452" s="3"/>
    </row>
    <row r="14453" spans="4:10" x14ac:dyDescent="0.25">
      <c r="D14453"/>
      <c r="E14453"/>
      <c r="F14453" s="3"/>
      <c r="G14453" s="3"/>
      <c r="H14453" s="3"/>
      <c r="I14453" s="3"/>
      <c r="J14453" s="3"/>
    </row>
    <row r="14454" spans="4:10" x14ac:dyDescent="0.25">
      <c r="D14454"/>
      <c r="E14454"/>
      <c r="F14454" s="3"/>
      <c r="G14454" s="3"/>
      <c r="H14454" s="3"/>
      <c r="I14454" s="3"/>
      <c r="J14454" s="3"/>
    </row>
    <row r="14455" spans="4:10" x14ac:dyDescent="0.25">
      <c r="D14455"/>
      <c r="E14455"/>
      <c r="F14455" s="3"/>
      <c r="G14455" s="3"/>
      <c r="H14455" s="3"/>
      <c r="I14455" s="3"/>
      <c r="J14455" s="3"/>
    </row>
    <row r="14456" spans="4:10" x14ac:dyDescent="0.25">
      <c r="D14456"/>
      <c r="E14456"/>
      <c r="F14456" s="3"/>
      <c r="G14456" s="3"/>
      <c r="H14456" s="3"/>
      <c r="I14456" s="3"/>
      <c r="J14456" s="3"/>
    </row>
    <row r="14457" spans="4:10" x14ac:dyDescent="0.25">
      <c r="D14457"/>
      <c r="E14457"/>
      <c r="F14457" s="3"/>
      <c r="G14457" s="3"/>
      <c r="H14457" s="3"/>
      <c r="I14457" s="3"/>
      <c r="J14457" s="3"/>
    </row>
    <row r="14458" spans="4:10" x14ac:dyDescent="0.25">
      <c r="D14458"/>
      <c r="E14458"/>
      <c r="F14458" s="3"/>
      <c r="G14458" s="3"/>
      <c r="H14458" s="3"/>
      <c r="I14458" s="3"/>
      <c r="J14458" s="3"/>
    </row>
    <row r="14459" spans="4:10" x14ac:dyDescent="0.25">
      <c r="D14459"/>
      <c r="E14459"/>
      <c r="F14459" s="3"/>
      <c r="G14459" s="3"/>
      <c r="H14459" s="3"/>
      <c r="I14459" s="3"/>
      <c r="J14459" s="3"/>
    </row>
    <row r="14460" spans="4:10" x14ac:dyDescent="0.25">
      <c r="D14460"/>
      <c r="E14460"/>
      <c r="F14460" s="3"/>
      <c r="G14460" s="3"/>
      <c r="H14460" s="3"/>
      <c r="I14460" s="3"/>
      <c r="J14460" s="3"/>
    </row>
    <row r="14461" spans="4:10" x14ac:dyDescent="0.25">
      <c r="D14461"/>
      <c r="E14461"/>
      <c r="F14461" s="3"/>
      <c r="G14461" s="3"/>
      <c r="H14461" s="3"/>
      <c r="I14461" s="3"/>
      <c r="J14461" s="3"/>
    </row>
    <row r="14462" spans="4:10" x14ac:dyDescent="0.25">
      <c r="D14462"/>
      <c r="E14462"/>
      <c r="F14462" s="3"/>
      <c r="G14462" s="3"/>
      <c r="H14462" s="3"/>
      <c r="I14462" s="3"/>
      <c r="J14462" s="3"/>
    </row>
    <row r="14463" spans="4:10" x14ac:dyDescent="0.25">
      <c r="D14463"/>
      <c r="E14463"/>
      <c r="F14463" s="3"/>
      <c r="G14463" s="3"/>
      <c r="H14463" s="3"/>
      <c r="I14463" s="3"/>
      <c r="J14463" s="3"/>
    </row>
    <row r="14464" spans="4:10" x14ac:dyDescent="0.25">
      <c r="D14464"/>
      <c r="E14464"/>
      <c r="F14464" s="3"/>
      <c r="G14464" s="3"/>
      <c r="H14464" s="3"/>
      <c r="I14464" s="3"/>
      <c r="J14464" s="3"/>
    </row>
    <row r="14465" spans="4:10" x14ac:dyDescent="0.25">
      <c r="D14465"/>
      <c r="E14465"/>
      <c r="F14465" s="3"/>
      <c r="G14465" s="3"/>
      <c r="H14465" s="3"/>
      <c r="I14465" s="3"/>
      <c r="J14465" s="3"/>
    </row>
    <row r="14466" spans="4:10" x14ac:dyDescent="0.25">
      <c r="D14466"/>
      <c r="E14466"/>
      <c r="F14466" s="3"/>
      <c r="G14466" s="3"/>
      <c r="H14466" s="3"/>
      <c r="I14466" s="3"/>
      <c r="J14466" s="3"/>
    </row>
    <row r="14467" spans="4:10" x14ac:dyDescent="0.25">
      <c r="D14467"/>
      <c r="E14467"/>
      <c r="F14467" s="3"/>
      <c r="G14467" s="3"/>
      <c r="H14467" s="3"/>
      <c r="I14467" s="3"/>
      <c r="J14467" s="3"/>
    </row>
    <row r="14468" spans="4:10" x14ac:dyDescent="0.25">
      <c r="D14468"/>
      <c r="E14468"/>
      <c r="F14468" s="3"/>
      <c r="G14468" s="3"/>
      <c r="H14468" s="3"/>
      <c r="I14468" s="3"/>
      <c r="J14468" s="3"/>
    </row>
    <row r="14469" spans="4:10" x14ac:dyDescent="0.25">
      <c r="D14469"/>
      <c r="E14469"/>
      <c r="F14469" s="3"/>
      <c r="G14469" s="3"/>
      <c r="H14469" s="3"/>
      <c r="I14469" s="3"/>
      <c r="J14469" s="3"/>
    </row>
    <row r="14470" spans="4:10" x14ac:dyDescent="0.25">
      <c r="D14470"/>
      <c r="E14470"/>
      <c r="F14470" s="3"/>
      <c r="G14470" s="3"/>
      <c r="H14470" s="3"/>
      <c r="I14470" s="3"/>
      <c r="J14470" s="3"/>
    </row>
    <row r="14471" spans="4:10" x14ac:dyDescent="0.25">
      <c r="D14471"/>
      <c r="E14471"/>
      <c r="F14471" s="3"/>
      <c r="G14471" s="3"/>
      <c r="H14471" s="3"/>
      <c r="I14471" s="3"/>
      <c r="J14471" s="3"/>
    </row>
    <row r="14472" spans="4:10" x14ac:dyDescent="0.25">
      <c r="D14472"/>
      <c r="E14472"/>
      <c r="F14472" s="3"/>
      <c r="G14472" s="3"/>
      <c r="H14472" s="3"/>
      <c r="I14472" s="3"/>
      <c r="J14472" s="3"/>
    </row>
    <row r="14473" spans="4:10" x14ac:dyDescent="0.25">
      <c r="D14473"/>
      <c r="E14473"/>
      <c r="F14473" s="3"/>
      <c r="G14473" s="3"/>
      <c r="H14473" s="3"/>
      <c r="I14473" s="3"/>
      <c r="J14473" s="3"/>
    </row>
    <row r="14474" spans="4:10" x14ac:dyDescent="0.25">
      <c r="D14474"/>
      <c r="E14474"/>
      <c r="F14474" s="3"/>
      <c r="G14474" s="3"/>
      <c r="H14474" s="3"/>
      <c r="I14474" s="3"/>
      <c r="J14474" s="3"/>
    </row>
    <row r="14475" spans="4:10" x14ac:dyDescent="0.25">
      <c r="D14475"/>
      <c r="E14475"/>
      <c r="F14475" s="3"/>
      <c r="G14475" s="3"/>
      <c r="H14475" s="3"/>
      <c r="I14475" s="3"/>
      <c r="J14475" s="3"/>
    </row>
    <row r="14476" spans="4:10" x14ac:dyDescent="0.25">
      <c r="D14476"/>
      <c r="E14476"/>
      <c r="F14476" s="3"/>
      <c r="G14476" s="3"/>
      <c r="H14476" s="3"/>
      <c r="I14476" s="3"/>
      <c r="J14476" s="3"/>
    </row>
    <row r="14477" spans="4:10" x14ac:dyDescent="0.25">
      <c r="D14477"/>
      <c r="E14477"/>
      <c r="F14477" s="3"/>
      <c r="G14477" s="3"/>
      <c r="H14477" s="3"/>
      <c r="I14477" s="3"/>
      <c r="J14477" s="3"/>
    </row>
    <row r="14478" spans="4:10" x14ac:dyDescent="0.25">
      <c r="D14478"/>
      <c r="E14478"/>
      <c r="F14478" s="3"/>
      <c r="G14478" s="3"/>
      <c r="H14478" s="3"/>
      <c r="I14478" s="3"/>
      <c r="J14478" s="3"/>
    </row>
    <row r="14479" spans="4:10" x14ac:dyDescent="0.25">
      <c r="D14479"/>
      <c r="E14479"/>
      <c r="F14479" s="3"/>
      <c r="G14479" s="3"/>
      <c r="H14479" s="3"/>
      <c r="I14479" s="3"/>
      <c r="J14479" s="3"/>
    </row>
    <row r="14480" spans="4:10" x14ac:dyDescent="0.25">
      <c r="D14480"/>
      <c r="E14480"/>
      <c r="F14480" s="3"/>
      <c r="G14480" s="3"/>
      <c r="H14480" s="3"/>
      <c r="I14480" s="3"/>
      <c r="J14480" s="3"/>
    </row>
    <row r="14481" spans="4:10" x14ac:dyDescent="0.25">
      <c r="D14481"/>
      <c r="E14481"/>
      <c r="F14481" s="3"/>
      <c r="G14481" s="3"/>
      <c r="H14481" s="3"/>
      <c r="I14481" s="3"/>
      <c r="J14481" s="3"/>
    </row>
    <row r="14482" spans="4:10" x14ac:dyDescent="0.25">
      <c r="D14482"/>
      <c r="E14482"/>
      <c r="F14482" s="3"/>
      <c r="G14482" s="3"/>
      <c r="H14482" s="3"/>
      <c r="I14482" s="3"/>
      <c r="J14482" s="3"/>
    </row>
    <row r="14483" spans="4:10" x14ac:dyDescent="0.25">
      <c r="D14483"/>
      <c r="E14483"/>
      <c r="F14483" s="3"/>
      <c r="G14483" s="3"/>
      <c r="H14483" s="3"/>
      <c r="I14483" s="3"/>
      <c r="J14483" s="3"/>
    </row>
    <row r="14484" spans="4:10" x14ac:dyDescent="0.25">
      <c r="D14484"/>
      <c r="E14484"/>
      <c r="F14484" s="3"/>
      <c r="G14484" s="3"/>
      <c r="H14484" s="3"/>
      <c r="I14484" s="3"/>
      <c r="J14484" s="3"/>
    </row>
    <row r="14485" spans="4:10" x14ac:dyDescent="0.25">
      <c r="D14485"/>
      <c r="E14485"/>
      <c r="F14485" s="3"/>
      <c r="G14485" s="3"/>
      <c r="H14485" s="3"/>
      <c r="I14485" s="3"/>
      <c r="J14485" s="3"/>
    </row>
    <row r="14486" spans="4:10" x14ac:dyDescent="0.25">
      <c r="D14486"/>
      <c r="E14486"/>
      <c r="F14486" s="3"/>
      <c r="G14486" s="3"/>
      <c r="H14486" s="3"/>
      <c r="I14486" s="3"/>
      <c r="J14486" s="3"/>
    </row>
    <row r="14487" spans="4:10" x14ac:dyDescent="0.25">
      <c r="D14487"/>
      <c r="E14487"/>
      <c r="F14487" s="3"/>
      <c r="G14487" s="3"/>
      <c r="H14487" s="3"/>
      <c r="I14487" s="3"/>
      <c r="J14487" s="3"/>
    </row>
    <row r="14488" spans="4:10" x14ac:dyDescent="0.25">
      <c r="D14488"/>
      <c r="E14488"/>
      <c r="F14488" s="3"/>
      <c r="G14488" s="3"/>
      <c r="H14488" s="3"/>
      <c r="I14488" s="3"/>
      <c r="J14488" s="3"/>
    </row>
    <row r="14489" spans="4:10" x14ac:dyDescent="0.25">
      <c r="D14489"/>
      <c r="E14489"/>
      <c r="F14489" s="3"/>
      <c r="G14489" s="3"/>
      <c r="H14489" s="3"/>
      <c r="I14489" s="3"/>
      <c r="J14489" s="3"/>
    </row>
    <row r="14490" spans="4:10" x14ac:dyDescent="0.25">
      <c r="D14490"/>
      <c r="E14490"/>
      <c r="F14490" s="3"/>
      <c r="G14490" s="3"/>
      <c r="H14490" s="3"/>
      <c r="I14490" s="3"/>
      <c r="J14490" s="3"/>
    </row>
    <row r="14491" spans="4:10" x14ac:dyDescent="0.25">
      <c r="D14491"/>
      <c r="E14491"/>
      <c r="F14491" s="3"/>
      <c r="G14491" s="3"/>
      <c r="H14491" s="3"/>
      <c r="I14491" s="3"/>
      <c r="J14491" s="3"/>
    </row>
    <row r="14492" spans="4:10" x14ac:dyDescent="0.25">
      <c r="D14492"/>
      <c r="E14492"/>
      <c r="F14492" s="3"/>
      <c r="G14492" s="3"/>
      <c r="H14492" s="3"/>
      <c r="I14492" s="3"/>
      <c r="J14492" s="3"/>
    </row>
    <row r="14493" spans="4:10" x14ac:dyDescent="0.25">
      <c r="D14493"/>
      <c r="E14493"/>
      <c r="F14493" s="3"/>
      <c r="G14493" s="3"/>
      <c r="H14493" s="3"/>
      <c r="I14493" s="3"/>
      <c r="J14493" s="3"/>
    </row>
    <row r="14494" spans="4:10" x14ac:dyDescent="0.25">
      <c r="D14494"/>
      <c r="E14494"/>
      <c r="F14494" s="3"/>
      <c r="G14494" s="3"/>
      <c r="H14494" s="3"/>
      <c r="I14494" s="3"/>
      <c r="J14494" s="3"/>
    </row>
    <row r="14495" spans="4:10" x14ac:dyDescent="0.25">
      <c r="D14495"/>
      <c r="E14495"/>
      <c r="F14495" s="3"/>
      <c r="G14495" s="3"/>
      <c r="H14495" s="3"/>
      <c r="I14495" s="3"/>
      <c r="J14495" s="3"/>
    </row>
    <row r="14496" spans="4:10" x14ac:dyDescent="0.25">
      <c r="D14496"/>
      <c r="E14496"/>
      <c r="F14496" s="3"/>
      <c r="G14496" s="3"/>
      <c r="H14496" s="3"/>
      <c r="I14496" s="3"/>
      <c r="J14496" s="3"/>
    </row>
    <row r="14497" spans="4:10" x14ac:dyDescent="0.25">
      <c r="D14497"/>
      <c r="E14497"/>
      <c r="F14497" s="3"/>
      <c r="G14497" s="3"/>
      <c r="H14497" s="3"/>
      <c r="I14497" s="3"/>
      <c r="J14497" s="3"/>
    </row>
    <row r="14498" spans="4:10" x14ac:dyDescent="0.25">
      <c r="D14498"/>
      <c r="E14498"/>
      <c r="F14498" s="3"/>
      <c r="G14498" s="3"/>
      <c r="H14498" s="3"/>
      <c r="I14498" s="3"/>
      <c r="J14498" s="3"/>
    </row>
    <row r="14499" spans="4:10" x14ac:dyDescent="0.25">
      <c r="D14499"/>
      <c r="E14499"/>
      <c r="F14499" s="3"/>
      <c r="G14499" s="3"/>
      <c r="H14499" s="3"/>
      <c r="I14499" s="3"/>
      <c r="J14499" s="3"/>
    </row>
    <row r="14500" spans="4:10" x14ac:dyDescent="0.25">
      <c r="D14500"/>
      <c r="E14500"/>
      <c r="F14500" s="3"/>
      <c r="G14500" s="3"/>
      <c r="H14500" s="3"/>
      <c r="I14500" s="3"/>
      <c r="J14500" s="3"/>
    </row>
    <row r="14501" spans="4:10" x14ac:dyDescent="0.25">
      <c r="D14501"/>
      <c r="E14501"/>
      <c r="F14501" s="3"/>
      <c r="G14501" s="3"/>
      <c r="H14501" s="3"/>
      <c r="I14501" s="3"/>
      <c r="J14501" s="3"/>
    </row>
    <row r="14502" spans="4:10" x14ac:dyDescent="0.25">
      <c r="D14502"/>
      <c r="E14502"/>
      <c r="F14502" s="3"/>
      <c r="G14502" s="3"/>
      <c r="H14502" s="3"/>
      <c r="I14502" s="3"/>
      <c r="J14502" s="3"/>
    </row>
    <row r="14503" spans="4:10" x14ac:dyDescent="0.25">
      <c r="D14503"/>
      <c r="E14503"/>
      <c r="F14503" s="3"/>
      <c r="G14503" s="3"/>
      <c r="H14503" s="3"/>
      <c r="I14503" s="3"/>
      <c r="J14503" s="3"/>
    </row>
    <row r="14504" spans="4:10" x14ac:dyDescent="0.25">
      <c r="D14504"/>
      <c r="E14504"/>
      <c r="F14504" s="3"/>
      <c r="G14504" s="3"/>
      <c r="H14504" s="3"/>
      <c r="I14504" s="3"/>
      <c r="J14504" s="3"/>
    </row>
    <row r="14505" spans="4:10" x14ac:dyDescent="0.25">
      <c r="D14505"/>
      <c r="E14505"/>
      <c r="F14505" s="3"/>
      <c r="G14505" s="3"/>
      <c r="H14505" s="3"/>
      <c r="I14505" s="3"/>
      <c r="J14505" s="3"/>
    </row>
    <row r="14506" spans="4:10" x14ac:dyDescent="0.25">
      <c r="D14506"/>
      <c r="E14506"/>
      <c r="F14506" s="3"/>
      <c r="G14506" s="3"/>
      <c r="H14506" s="3"/>
      <c r="I14506" s="3"/>
      <c r="J14506" s="3"/>
    </row>
    <row r="14507" spans="4:10" x14ac:dyDescent="0.25">
      <c r="D14507"/>
      <c r="E14507"/>
      <c r="F14507" s="3"/>
      <c r="G14507" s="3"/>
      <c r="H14507" s="3"/>
      <c r="I14507" s="3"/>
      <c r="J14507" s="3"/>
    </row>
    <row r="14508" spans="4:10" x14ac:dyDescent="0.25">
      <c r="D14508"/>
      <c r="E14508"/>
      <c r="F14508" s="3"/>
      <c r="G14508" s="3"/>
      <c r="H14508" s="3"/>
      <c r="I14508" s="3"/>
      <c r="J14508" s="3"/>
    </row>
    <row r="14509" spans="4:10" x14ac:dyDescent="0.25">
      <c r="D14509"/>
      <c r="E14509"/>
      <c r="F14509" s="3"/>
      <c r="G14509" s="3"/>
      <c r="H14509" s="3"/>
      <c r="I14509" s="3"/>
      <c r="J14509" s="3"/>
    </row>
    <row r="14510" spans="4:10" x14ac:dyDescent="0.25">
      <c r="D14510"/>
      <c r="E14510"/>
      <c r="F14510" s="3"/>
      <c r="G14510" s="3"/>
      <c r="H14510" s="3"/>
      <c r="I14510" s="3"/>
      <c r="J14510" s="3"/>
    </row>
    <row r="14511" spans="4:10" x14ac:dyDescent="0.25">
      <c r="D14511"/>
      <c r="E14511"/>
      <c r="F14511" s="3"/>
      <c r="G14511" s="3"/>
      <c r="H14511" s="3"/>
      <c r="I14511" s="3"/>
      <c r="J14511" s="3"/>
    </row>
    <row r="14512" spans="4:10" x14ac:dyDescent="0.25">
      <c r="D14512"/>
      <c r="E14512"/>
      <c r="F14512" s="3"/>
      <c r="G14512" s="3"/>
      <c r="H14512" s="3"/>
      <c r="I14512" s="3"/>
      <c r="J14512" s="3"/>
    </row>
    <row r="14513" spans="4:10" x14ac:dyDescent="0.25">
      <c r="D14513"/>
      <c r="E14513"/>
      <c r="F14513" s="3"/>
      <c r="G14513" s="3"/>
      <c r="H14513" s="3"/>
      <c r="I14513" s="3"/>
      <c r="J14513" s="3"/>
    </row>
    <row r="14514" spans="4:10" x14ac:dyDescent="0.25">
      <c r="D14514"/>
      <c r="E14514"/>
      <c r="F14514" s="3"/>
      <c r="G14514" s="3"/>
      <c r="H14514" s="3"/>
      <c r="I14514" s="3"/>
      <c r="J14514" s="3"/>
    </row>
    <row r="14515" spans="4:10" x14ac:dyDescent="0.25">
      <c r="D14515"/>
      <c r="E14515"/>
      <c r="F14515" s="3"/>
      <c r="G14515" s="3"/>
      <c r="H14515" s="3"/>
      <c r="I14515" s="3"/>
      <c r="J14515" s="3"/>
    </row>
    <row r="14516" spans="4:10" x14ac:dyDescent="0.25">
      <c r="D14516"/>
      <c r="E14516"/>
      <c r="F14516" s="3"/>
      <c r="G14516" s="3"/>
      <c r="H14516" s="3"/>
      <c r="I14516" s="3"/>
      <c r="J14516" s="3"/>
    </row>
    <row r="14517" spans="4:10" x14ac:dyDescent="0.25">
      <c r="D14517"/>
      <c r="E14517"/>
      <c r="F14517" s="3"/>
      <c r="G14517" s="3"/>
      <c r="H14517" s="3"/>
      <c r="I14517" s="3"/>
      <c r="J14517" s="3"/>
    </row>
    <row r="14518" spans="4:10" x14ac:dyDescent="0.25">
      <c r="D14518"/>
      <c r="E14518"/>
      <c r="F14518" s="3"/>
      <c r="G14518" s="3"/>
      <c r="H14518" s="3"/>
      <c r="I14518" s="3"/>
      <c r="J14518" s="3"/>
    </row>
    <row r="14519" spans="4:10" x14ac:dyDescent="0.25">
      <c r="D14519"/>
      <c r="E14519"/>
      <c r="F14519" s="3"/>
      <c r="G14519" s="3"/>
      <c r="H14519" s="3"/>
      <c r="I14519" s="3"/>
      <c r="J14519" s="3"/>
    </row>
    <row r="14520" spans="4:10" x14ac:dyDescent="0.25">
      <c r="D14520"/>
      <c r="E14520"/>
      <c r="F14520" s="3"/>
      <c r="G14520" s="3"/>
      <c r="H14520" s="3"/>
      <c r="I14520" s="3"/>
      <c r="J14520" s="3"/>
    </row>
    <row r="14521" spans="4:10" x14ac:dyDescent="0.25">
      <c r="D14521"/>
      <c r="E14521"/>
      <c r="F14521" s="3"/>
      <c r="G14521" s="3"/>
      <c r="H14521" s="3"/>
      <c r="I14521" s="3"/>
      <c r="J14521" s="3"/>
    </row>
    <row r="14522" spans="4:10" x14ac:dyDescent="0.25">
      <c r="D14522"/>
      <c r="E14522"/>
      <c r="F14522" s="3"/>
      <c r="G14522" s="3"/>
      <c r="H14522" s="3"/>
      <c r="I14522" s="3"/>
      <c r="J14522" s="3"/>
    </row>
    <row r="14523" spans="4:10" x14ac:dyDescent="0.25">
      <c r="D14523"/>
      <c r="E14523"/>
      <c r="F14523" s="3"/>
      <c r="G14523" s="3"/>
      <c r="H14523" s="3"/>
      <c r="I14523" s="3"/>
      <c r="J14523" s="3"/>
    </row>
    <row r="14524" spans="4:10" x14ac:dyDescent="0.25">
      <c r="D14524"/>
      <c r="E14524"/>
      <c r="F14524" s="3"/>
      <c r="G14524" s="3"/>
      <c r="H14524" s="3"/>
      <c r="I14524" s="3"/>
      <c r="J14524" s="3"/>
    </row>
    <row r="14525" spans="4:10" x14ac:dyDescent="0.25">
      <c r="D14525"/>
      <c r="E14525"/>
      <c r="F14525" s="3"/>
      <c r="G14525" s="3"/>
      <c r="H14525" s="3"/>
      <c r="I14525" s="3"/>
      <c r="J14525" s="3"/>
    </row>
    <row r="14526" spans="4:10" x14ac:dyDescent="0.25">
      <c r="D14526"/>
      <c r="E14526"/>
      <c r="F14526" s="3"/>
      <c r="G14526" s="3"/>
      <c r="H14526" s="3"/>
      <c r="I14526" s="3"/>
      <c r="J14526" s="3"/>
    </row>
    <row r="14527" spans="4:10" x14ac:dyDescent="0.25">
      <c r="D14527"/>
      <c r="E14527"/>
      <c r="F14527" s="3"/>
      <c r="G14527" s="3"/>
      <c r="H14527" s="3"/>
      <c r="I14527" s="3"/>
      <c r="J14527" s="3"/>
    </row>
    <row r="14528" spans="4:10" x14ac:dyDescent="0.25">
      <c r="D14528"/>
      <c r="E14528"/>
      <c r="F14528" s="3"/>
      <c r="G14528" s="3"/>
      <c r="H14528" s="3"/>
      <c r="I14528" s="3"/>
      <c r="J14528" s="3"/>
    </row>
    <row r="14529" spans="4:10" x14ac:dyDescent="0.25">
      <c r="D14529"/>
      <c r="E14529"/>
      <c r="F14529" s="3"/>
      <c r="G14529" s="3"/>
      <c r="H14529" s="3"/>
      <c r="I14529" s="3"/>
      <c r="J14529" s="3"/>
    </row>
    <row r="14530" spans="4:10" x14ac:dyDescent="0.25">
      <c r="D14530"/>
      <c r="E14530"/>
      <c r="F14530" s="3"/>
      <c r="G14530" s="3"/>
      <c r="H14530" s="3"/>
      <c r="I14530" s="3"/>
      <c r="J14530" s="3"/>
    </row>
    <row r="14531" spans="4:10" x14ac:dyDescent="0.25">
      <c r="D14531"/>
      <c r="E14531"/>
      <c r="F14531" s="3"/>
      <c r="G14531" s="3"/>
      <c r="H14531" s="3"/>
      <c r="I14531" s="3"/>
      <c r="J14531" s="3"/>
    </row>
    <row r="14532" spans="4:10" x14ac:dyDescent="0.25">
      <c r="D14532"/>
      <c r="E14532"/>
      <c r="F14532" s="3"/>
      <c r="G14532" s="3"/>
      <c r="H14532" s="3"/>
      <c r="I14532" s="3"/>
      <c r="J14532" s="3"/>
    </row>
    <row r="14533" spans="4:10" x14ac:dyDescent="0.25">
      <c r="D14533"/>
      <c r="E14533"/>
      <c r="F14533" s="3"/>
      <c r="G14533" s="3"/>
      <c r="H14533" s="3"/>
      <c r="I14533" s="3"/>
      <c r="J14533" s="3"/>
    </row>
    <row r="14534" spans="4:10" x14ac:dyDescent="0.25">
      <c r="D14534"/>
      <c r="E14534"/>
      <c r="F14534" s="3"/>
      <c r="G14534" s="3"/>
      <c r="H14534" s="3"/>
      <c r="I14534" s="3"/>
      <c r="J14534" s="3"/>
    </row>
    <row r="14535" spans="4:10" x14ac:dyDescent="0.25">
      <c r="D14535"/>
      <c r="E14535"/>
      <c r="F14535" s="3"/>
      <c r="G14535" s="3"/>
      <c r="H14535" s="3"/>
      <c r="I14535" s="3"/>
      <c r="J14535" s="3"/>
    </row>
    <row r="14536" spans="4:10" x14ac:dyDescent="0.25">
      <c r="D14536"/>
      <c r="E14536"/>
      <c r="F14536" s="3"/>
      <c r="G14536" s="3"/>
      <c r="H14536" s="3"/>
      <c r="I14536" s="3"/>
      <c r="J14536" s="3"/>
    </row>
    <row r="14537" spans="4:10" x14ac:dyDescent="0.25">
      <c r="D14537"/>
      <c r="E14537"/>
      <c r="F14537" s="3"/>
      <c r="G14537" s="3"/>
      <c r="H14537" s="3"/>
      <c r="I14537" s="3"/>
      <c r="J14537" s="3"/>
    </row>
    <row r="14538" spans="4:10" x14ac:dyDescent="0.25">
      <c r="D14538"/>
      <c r="E14538"/>
      <c r="F14538" s="3"/>
      <c r="G14538" s="3"/>
      <c r="H14538" s="3"/>
      <c r="I14538" s="3"/>
      <c r="J14538" s="3"/>
    </row>
    <row r="14539" spans="4:10" x14ac:dyDescent="0.25">
      <c r="D14539"/>
      <c r="E14539"/>
      <c r="F14539" s="3"/>
      <c r="G14539" s="3"/>
      <c r="H14539" s="3"/>
      <c r="I14539" s="3"/>
      <c r="J14539" s="3"/>
    </row>
    <row r="14540" spans="4:10" x14ac:dyDescent="0.25">
      <c r="D14540"/>
      <c r="E14540"/>
      <c r="F14540" s="3"/>
      <c r="G14540" s="3"/>
      <c r="H14540" s="3"/>
      <c r="I14540" s="3"/>
      <c r="J14540" s="3"/>
    </row>
    <row r="14541" spans="4:10" x14ac:dyDescent="0.25">
      <c r="D14541"/>
      <c r="E14541"/>
      <c r="F14541" s="3"/>
      <c r="G14541" s="3"/>
      <c r="H14541" s="3"/>
      <c r="I14541" s="3"/>
      <c r="J14541" s="3"/>
    </row>
    <row r="14542" spans="4:10" x14ac:dyDescent="0.25">
      <c r="D14542"/>
      <c r="E14542"/>
      <c r="F14542" s="3"/>
      <c r="G14542" s="3"/>
      <c r="H14542" s="3"/>
      <c r="I14542" s="3"/>
      <c r="J14542" s="3"/>
    </row>
    <row r="14543" spans="4:10" x14ac:dyDescent="0.25">
      <c r="D14543"/>
      <c r="E14543"/>
      <c r="F14543" s="3"/>
      <c r="G14543" s="3"/>
      <c r="H14543" s="3"/>
      <c r="I14543" s="3"/>
      <c r="J14543" s="3"/>
    </row>
    <row r="14544" spans="4:10" x14ac:dyDescent="0.25">
      <c r="D14544"/>
      <c r="E14544"/>
      <c r="F14544" s="3"/>
      <c r="G14544" s="3"/>
      <c r="H14544" s="3"/>
      <c r="I14544" s="3"/>
      <c r="J14544" s="3"/>
    </row>
    <row r="14545" spans="4:10" x14ac:dyDescent="0.25">
      <c r="D14545"/>
      <c r="E14545"/>
      <c r="F14545" s="3"/>
      <c r="G14545" s="3"/>
      <c r="H14545" s="3"/>
      <c r="I14545" s="3"/>
      <c r="J14545" s="3"/>
    </row>
    <row r="14546" spans="4:10" x14ac:dyDescent="0.25">
      <c r="D14546"/>
      <c r="E14546"/>
      <c r="F14546" s="3"/>
      <c r="G14546" s="3"/>
      <c r="H14546" s="3"/>
      <c r="I14546" s="3"/>
      <c r="J14546" s="3"/>
    </row>
    <row r="14547" spans="4:10" x14ac:dyDescent="0.25">
      <c r="D14547"/>
      <c r="E14547"/>
      <c r="F14547" s="3"/>
      <c r="G14547" s="3"/>
      <c r="H14547" s="3"/>
      <c r="I14547" s="3"/>
      <c r="J14547" s="3"/>
    </row>
    <row r="14548" spans="4:10" x14ac:dyDescent="0.25">
      <c r="D14548"/>
      <c r="E14548"/>
      <c r="F14548" s="3"/>
      <c r="G14548" s="3"/>
      <c r="H14548" s="3"/>
      <c r="I14548" s="3"/>
      <c r="J14548" s="3"/>
    </row>
    <row r="14549" spans="4:10" x14ac:dyDescent="0.25">
      <c r="D14549"/>
      <c r="E14549"/>
      <c r="F14549" s="3"/>
      <c r="G14549" s="3"/>
      <c r="H14549" s="3"/>
      <c r="I14549" s="3"/>
      <c r="J14549" s="3"/>
    </row>
    <row r="14550" spans="4:10" x14ac:dyDescent="0.25">
      <c r="D14550"/>
      <c r="E14550"/>
      <c r="F14550" s="3"/>
      <c r="G14550" s="3"/>
      <c r="H14550" s="3"/>
      <c r="I14550" s="3"/>
      <c r="J14550" s="3"/>
    </row>
    <row r="14551" spans="4:10" x14ac:dyDescent="0.25">
      <c r="D14551"/>
      <c r="E14551"/>
      <c r="F14551" s="3"/>
      <c r="G14551" s="3"/>
      <c r="H14551" s="3"/>
      <c r="I14551" s="3"/>
      <c r="J14551" s="3"/>
    </row>
    <row r="14552" spans="4:10" x14ac:dyDescent="0.25">
      <c r="D14552"/>
      <c r="E14552"/>
      <c r="F14552" s="3"/>
      <c r="G14552" s="3"/>
      <c r="H14552" s="3"/>
      <c r="I14552" s="3"/>
      <c r="J14552" s="3"/>
    </row>
    <row r="14553" spans="4:10" x14ac:dyDescent="0.25">
      <c r="D14553"/>
      <c r="E14553"/>
      <c r="F14553" s="3"/>
      <c r="G14553" s="3"/>
      <c r="H14553" s="3"/>
      <c r="I14553" s="3"/>
      <c r="J14553" s="3"/>
    </row>
    <row r="14554" spans="4:10" x14ac:dyDescent="0.25">
      <c r="D14554"/>
      <c r="E14554"/>
      <c r="F14554" s="3"/>
      <c r="G14554" s="3"/>
      <c r="H14554" s="3"/>
      <c r="I14554" s="3"/>
      <c r="J14554" s="3"/>
    </row>
    <row r="14555" spans="4:10" x14ac:dyDescent="0.25">
      <c r="D14555"/>
      <c r="E14555"/>
      <c r="F14555" s="3"/>
      <c r="G14555" s="3"/>
      <c r="H14555" s="3"/>
      <c r="I14555" s="3"/>
      <c r="J14555" s="3"/>
    </row>
    <row r="14556" spans="4:10" x14ac:dyDescent="0.25">
      <c r="D14556"/>
      <c r="E14556"/>
      <c r="F14556" s="3"/>
      <c r="G14556" s="3"/>
      <c r="H14556" s="3"/>
      <c r="I14556" s="3"/>
      <c r="J14556" s="3"/>
    </row>
    <row r="14557" spans="4:10" x14ac:dyDescent="0.25">
      <c r="D14557"/>
      <c r="E14557"/>
      <c r="F14557" s="3"/>
      <c r="G14557" s="3"/>
      <c r="H14557" s="3"/>
      <c r="I14557" s="3"/>
      <c r="J14557" s="3"/>
    </row>
    <row r="14558" spans="4:10" x14ac:dyDescent="0.25">
      <c r="D14558"/>
      <c r="E14558"/>
      <c r="F14558" s="3"/>
      <c r="G14558" s="3"/>
      <c r="H14558" s="3"/>
      <c r="I14558" s="3"/>
      <c r="J14558" s="3"/>
    </row>
    <row r="14559" spans="4:10" x14ac:dyDescent="0.25">
      <c r="D14559"/>
      <c r="E14559"/>
      <c r="F14559" s="3"/>
      <c r="G14559" s="3"/>
      <c r="H14559" s="3"/>
      <c r="I14559" s="3"/>
      <c r="J14559" s="3"/>
    </row>
    <row r="14560" spans="4:10" x14ac:dyDescent="0.25">
      <c r="D14560"/>
      <c r="E14560"/>
      <c r="F14560" s="3"/>
      <c r="G14560" s="3"/>
      <c r="H14560" s="3"/>
      <c r="I14560" s="3"/>
      <c r="J14560" s="3"/>
    </row>
    <row r="14561" spans="4:10" x14ac:dyDescent="0.25">
      <c r="D14561"/>
      <c r="E14561"/>
      <c r="F14561" s="3"/>
      <c r="G14561" s="3"/>
      <c r="H14561" s="3"/>
      <c r="I14561" s="3"/>
      <c r="J14561" s="3"/>
    </row>
    <row r="14562" spans="4:10" x14ac:dyDescent="0.25">
      <c r="D14562"/>
      <c r="E14562"/>
      <c r="F14562" s="3"/>
      <c r="G14562" s="3"/>
      <c r="H14562" s="3"/>
      <c r="I14562" s="3"/>
      <c r="J14562" s="3"/>
    </row>
    <row r="14563" spans="4:10" x14ac:dyDescent="0.25">
      <c r="D14563"/>
      <c r="E14563"/>
    </row>
    <row r="14564" spans="4:10" x14ac:dyDescent="0.25">
      <c r="D14564"/>
      <c r="E14564"/>
    </row>
    <row r="14565" spans="4:10" x14ac:dyDescent="0.25">
      <c r="D14565"/>
      <c r="E14565"/>
    </row>
    <row r="14566" spans="4:10" x14ac:dyDescent="0.25">
      <c r="D14566"/>
      <c r="E14566"/>
    </row>
    <row r="14567" spans="4:10" x14ac:dyDescent="0.25">
      <c r="D14567"/>
      <c r="E14567"/>
    </row>
    <row r="14568" spans="4:10" x14ac:dyDescent="0.25">
      <c r="D14568"/>
      <c r="E14568"/>
      <c r="F14568" s="3"/>
      <c r="G14568" s="3"/>
      <c r="H14568" s="3"/>
      <c r="I14568" s="3"/>
      <c r="J14568" s="3"/>
    </row>
    <row r="14569" spans="4:10" x14ac:dyDescent="0.25">
      <c r="D14569"/>
      <c r="E14569"/>
      <c r="F14569" s="3"/>
      <c r="G14569" s="3"/>
      <c r="H14569" s="3"/>
      <c r="I14569" s="3"/>
      <c r="J14569" s="3"/>
    </row>
    <row r="14570" spans="4:10" x14ac:dyDescent="0.25">
      <c r="D14570"/>
      <c r="E14570"/>
      <c r="F14570" s="3"/>
      <c r="G14570" s="3"/>
      <c r="H14570" s="3"/>
      <c r="I14570" s="3"/>
      <c r="J14570" s="3"/>
    </row>
    <row r="14571" spans="4:10" x14ac:dyDescent="0.25">
      <c r="D14571"/>
      <c r="E14571"/>
      <c r="F14571" s="3"/>
      <c r="G14571" s="3"/>
      <c r="H14571" s="3"/>
      <c r="I14571" s="3"/>
      <c r="J14571" s="3"/>
    </row>
    <row r="14572" spans="4:10" x14ac:dyDescent="0.25">
      <c r="D14572"/>
      <c r="E14572"/>
      <c r="F14572" s="3"/>
      <c r="G14572" s="3"/>
      <c r="H14572" s="3"/>
      <c r="I14572" s="3"/>
      <c r="J14572" s="3"/>
    </row>
    <row r="14573" spans="4:10" x14ac:dyDescent="0.25">
      <c r="D14573"/>
      <c r="E14573"/>
      <c r="F14573" s="3"/>
      <c r="G14573" s="3"/>
      <c r="H14573" s="3"/>
      <c r="I14573" s="3"/>
      <c r="J14573" s="3"/>
    </row>
    <row r="14574" spans="4:10" x14ac:dyDescent="0.25">
      <c r="D14574"/>
      <c r="E14574"/>
      <c r="F14574" s="3"/>
      <c r="G14574" s="3"/>
      <c r="H14574" s="3"/>
      <c r="I14574" s="3"/>
      <c r="J14574" s="3"/>
    </row>
    <row r="14575" spans="4:10" x14ac:dyDescent="0.25">
      <c r="D14575"/>
      <c r="E14575"/>
      <c r="F14575" s="3"/>
      <c r="G14575" s="3"/>
      <c r="H14575" s="3"/>
      <c r="I14575" s="3"/>
      <c r="J14575" s="3"/>
    </row>
    <row r="14576" spans="4:10" x14ac:dyDescent="0.25">
      <c r="D14576"/>
      <c r="E14576"/>
      <c r="F14576" s="3"/>
      <c r="G14576" s="3"/>
      <c r="H14576" s="3"/>
      <c r="I14576" s="3"/>
      <c r="J14576" s="3"/>
    </row>
    <row r="14577" spans="4:10" x14ac:dyDescent="0.25">
      <c r="D14577"/>
      <c r="E14577"/>
      <c r="F14577" s="3"/>
      <c r="G14577" s="3"/>
      <c r="H14577" s="3"/>
      <c r="I14577" s="3"/>
      <c r="J14577" s="3"/>
    </row>
    <row r="14578" spans="4:10" x14ac:dyDescent="0.25">
      <c r="D14578"/>
      <c r="E14578"/>
      <c r="F14578" s="3"/>
      <c r="G14578" s="3"/>
      <c r="H14578" s="3"/>
      <c r="I14578" s="3"/>
      <c r="J14578" s="3"/>
    </row>
    <row r="14579" spans="4:10" x14ac:dyDescent="0.25">
      <c r="D14579"/>
      <c r="E14579"/>
      <c r="F14579" s="3"/>
      <c r="G14579" s="3"/>
      <c r="H14579" s="3"/>
      <c r="I14579" s="3"/>
      <c r="J14579" s="3"/>
    </row>
    <row r="14580" spans="4:10" x14ac:dyDescent="0.25">
      <c r="D14580"/>
      <c r="E14580"/>
      <c r="F14580" s="3"/>
      <c r="G14580" s="3"/>
      <c r="H14580" s="3"/>
      <c r="I14580" s="3"/>
      <c r="J14580" s="3"/>
    </row>
    <row r="14581" spans="4:10" x14ac:dyDescent="0.25">
      <c r="D14581"/>
      <c r="E14581"/>
      <c r="F14581" s="3"/>
      <c r="G14581" s="3"/>
      <c r="H14581" s="3"/>
      <c r="I14581" s="3"/>
      <c r="J14581" s="3"/>
    </row>
    <row r="14582" spans="4:10" x14ac:dyDescent="0.25">
      <c r="D14582"/>
      <c r="E14582"/>
      <c r="F14582" s="3"/>
      <c r="G14582" s="3"/>
      <c r="H14582" s="3"/>
      <c r="I14582" s="3"/>
      <c r="J14582" s="3"/>
    </row>
    <row r="14583" spans="4:10" x14ac:dyDescent="0.25">
      <c r="D14583"/>
      <c r="E14583"/>
      <c r="F14583" s="3"/>
      <c r="G14583" s="3"/>
      <c r="H14583" s="3"/>
      <c r="I14583" s="3"/>
      <c r="J14583" s="3"/>
    </row>
    <row r="14584" spans="4:10" x14ac:dyDescent="0.25">
      <c r="D14584"/>
      <c r="E14584"/>
      <c r="F14584" s="3"/>
      <c r="G14584" s="3"/>
      <c r="H14584" s="3"/>
      <c r="I14584" s="3"/>
      <c r="J14584" s="3"/>
    </row>
    <row r="14585" spans="4:10" x14ac:dyDescent="0.25">
      <c r="D14585"/>
      <c r="E14585"/>
      <c r="F14585" s="3"/>
      <c r="G14585" s="3"/>
      <c r="H14585" s="3"/>
      <c r="I14585" s="3"/>
      <c r="J14585" s="3"/>
    </row>
    <row r="14586" spans="4:10" x14ac:dyDescent="0.25">
      <c r="D14586"/>
      <c r="E14586"/>
      <c r="F14586" s="3"/>
      <c r="G14586" s="3"/>
      <c r="H14586" s="3"/>
      <c r="I14586" s="3"/>
      <c r="J14586" s="3"/>
    </row>
    <row r="14587" spans="4:10" x14ac:dyDescent="0.25">
      <c r="D14587"/>
      <c r="E14587"/>
      <c r="F14587" s="3"/>
      <c r="G14587" s="3"/>
      <c r="H14587" s="3"/>
      <c r="I14587" s="3"/>
      <c r="J14587" s="3"/>
    </row>
    <row r="14588" spans="4:10" x14ac:dyDescent="0.25">
      <c r="D14588"/>
      <c r="E14588"/>
      <c r="F14588" s="3"/>
      <c r="G14588" s="3"/>
      <c r="H14588" s="3"/>
      <c r="I14588" s="3"/>
      <c r="J14588" s="3"/>
    </row>
    <row r="14589" spans="4:10" x14ac:dyDescent="0.25">
      <c r="D14589"/>
      <c r="E14589"/>
      <c r="F14589" s="3"/>
      <c r="G14589" s="3"/>
      <c r="H14589" s="3"/>
      <c r="I14589" s="3"/>
      <c r="J14589" s="3"/>
    </row>
    <row r="14590" spans="4:10" x14ac:dyDescent="0.25">
      <c r="D14590"/>
      <c r="E14590"/>
      <c r="F14590" s="3"/>
      <c r="G14590" s="3"/>
      <c r="H14590" s="3"/>
      <c r="I14590" s="3"/>
      <c r="J14590" s="3"/>
    </row>
    <row r="14591" spans="4:10" x14ac:dyDescent="0.25">
      <c r="D14591"/>
      <c r="E14591"/>
      <c r="F14591" s="3"/>
      <c r="G14591" s="3"/>
      <c r="H14591" s="3"/>
      <c r="I14591" s="3"/>
      <c r="J14591" s="3"/>
    </row>
    <row r="14592" spans="4:10" x14ac:dyDescent="0.25">
      <c r="D14592"/>
      <c r="E14592"/>
      <c r="F14592" s="3"/>
      <c r="G14592" s="3"/>
      <c r="H14592" s="3"/>
      <c r="I14592" s="3"/>
      <c r="J14592" s="3"/>
    </row>
    <row r="14593" spans="4:10" x14ac:dyDescent="0.25">
      <c r="D14593"/>
      <c r="E14593"/>
      <c r="F14593" s="3"/>
      <c r="G14593" s="3"/>
      <c r="H14593" s="3"/>
      <c r="I14593" s="3"/>
      <c r="J14593" s="3"/>
    </row>
    <row r="14594" spans="4:10" x14ac:dyDescent="0.25">
      <c r="D14594"/>
      <c r="E14594"/>
      <c r="F14594" s="3"/>
      <c r="G14594" s="3"/>
      <c r="H14594" s="3"/>
      <c r="I14594" s="3"/>
      <c r="J14594" s="3"/>
    </row>
    <row r="14595" spans="4:10" x14ac:dyDescent="0.25">
      <c r="D14595"/>
      <c r="E14595"/>
      <c r="F14595" s="3"/>
      <c r="G14595" s="3"/>
      <c r="H14595" s="3"/>
      <c r="I14595" s="3"/>
      <c r="J14595" s="3"/>
    </row>
    <row r="14596" spans="4:10" x14ac:dyDescent="0.25">
      <c r="D14596"/>
      <c r="E14596"/>
      <c r="F14596" s="3"/>
      <c r="G14596" s="3"/>
      <c r="H14596" s="3"/>
      <c r="I14596" s="3"/>
      <c r="J14596" s="3"/>
    </row>
    <row r="14597" spans="4:10" x14ac:dyDescent="0.25">
      <c r="D14597"/>
      <c r="E14597"/>
      <c r="F14597" s="3"/>
      <c r="G14597" s="3"/>
      <c r="H14597" s="3"/>
      <c r="I14597" s="3"/>
      <c r="J14597" s="3"/>
    </row>
    <row r="14598" spans="4:10" x14ac:dyDescent="0.25">
      <c r="D14598"/>
      <c r="E14598"/>
      <c r="F14598" s="3"/>
      <c r="G14598" s="3"/>
      <c r="H14598" s="3"/>
      <c r="I14598" s="3"/>
      <c r="J14598" s="3"/>
    </row>
    <row r="14599" spans="4:10" x14ac:dyDescent="0.25">
      <c r="D14599"/>
      <c r="E14599"/>
      <c r="F14599" s="3"/>
      <c r="G14599" s="3"/>
      <c r="H14599" s="3"/>
      <c r="I14599" s="3"/>
      <c r="J14599" s="3"/>
    </row>
    <row r="14600" spans="4:10" x14ac:dyDescent="0.25">
      <c r="D14600"/>
      <c r="E14600"/>
      <c r="F14600" s="3"/>
      <c r="G14600" s="3"/>
      <c r="H14600" s="3"/>
      <c r="I14600" s="3"/>
      <c r="J14600" s="3"/>
    </row>
    <row r="14601" spans="4:10" x14ac:dyDescent="0.25">
      <c r="D14601"/>
      <c r="E14601"/>
      <c r="F14601" s="3"/>
      <c r="G14601" s="3"/>
      <c r="H14601" s="3"/>
      <c r="I14601" s="3"/>
      <c r="J14601" s="3"/>
    </row>
    <row r="14602" spans="4:10" x14ac:dyDescent="0.25">
      <c r="D14602"/>
      <c r="E14602"/>
      <c r="F14602" s="3"/>
      <c r="G14602" s="3"/>
      <c r="H14602" s="3"/>
      <c r="I14602" s="3"/>
      <c r="J14602" s="3"/>
    </row>
    <row r="14603" spans="4:10" x14ac:dyDescent="0.25">
      <c r="D14603"/>
      <c r="E14603"/>
      <c r="F14603" s="3"/>
      <c r="G14603" s="3"/>
      <c r="H14603" s="3"/>
      <c r="I14603" s="3"/>
      <c r="J14603" s="3"/>
    </row>
    <row r="14604" spans="4:10" x14ac:dyDescent="0.25">
      <c r="D14604"/>
      <c r="E14604"/>
      <c r="F14604" s="3"/>
      <c r="G14604" s="3"/>
      <c r="H14604" s="3"/>
      <c r="I14604" s="3"/>
      <c r="J14604" s="3"/>
    </row>
    <row r="14605" spans="4:10" x14ac:dyDescent="0.25">
      <c r="D14605"/>
      <c r="E14605"/>
      <c r="F14605" s="3"/>
      <c r="G14605" s="3"/>
      <c r="H14605" s="3"/>
      <c r="I14605" s="3"/>
      <c r="J14605" s="3"/>
    </row>
    <row r="14606" spans="4:10" x14ac:dyDescent="0.25">
      <c r="D14606"/>
      <c r="E14606"/>
      <c r="F14606" s="3"/>
      <c r="G14606" s="3"/>
      <c r="H14606" s="3"/>
      <c r="I14606" s="3"/>
      <c r="J14606" s="3"/>
    </row>
    <row r="14607" spans="4:10" x14ac:dyDescent="0.25">
      <c r="D14607"/>
      <c r="E14607"/>
      <c r="F14607" s="3"/>
      <c r="G14607" s="3"/>
      <c r="H14607" s="3"/>
      <c r="I14607" s="3"/>
      <c r="J14607" s="3"/>
    </row>
    <row r="14608" spans="4:10" x14ac:dyDescent="0.25">
      <c r="D14608"/>
      <c r="E14608"/>
      <c r="F14608" s="3"/>
      <c r="G14608" s="3"/>
      <c r="H14608" s="3"/>
      <c r="I14608" s="3"/>
      <c r="J14608" s="3"/>
    </row>
    <row r="14609" spans="4:10" x14ac:dyDescent="0.25">
      <c r="D14609"/>
      <c r="E14609"/>
      <c r="F14609" s="3"/>
      <c r="G14609" s="3"/>
      <c r="H14609" s="3"/>
      <c r="I14609" s="3"/>
      <c r="J14609" s="3"/>
    </row>
    <row r="14610" spans="4:10" x14ac:dyDescent="0.25">
      <c r="D14610"/>
      <c r="E14610"/>
      <c r="F14610" s="3"/>
      <c r="G14610" s="3"/>
      <c r="H14610" s="3"/>
      <c r="I14610" s="3"/>
      <c r="J14610" s="3"/>
    </row>
    <row r="14611" spans="4:10" x14ac:dyDescent="0.25">
      <c r="D14611"/>
      <c r="E14611"/>
      <c r="F14611" s="3"/>
      <c r="G14611" s="3"/>
      <c r="H14611" s="3"/>
      <c r="I14611" s="3"/>
      <c r="J14611" s="3"/>
    </row>
    <row r="14612" spans="4:10" x14ac:dyDescent="0.25">
      <c r="D14612"/>
      <c r="E14612"/>
      <c r="F14612" s="3"/>
      <c r="G14612" s="3"/>
      <c r="H14612" s="3"/>
      <c r="I14612" s="3"/>
      <c r="J14612" s="3"/>
    </row>
    <row r="14613" spans="4:10" x14ac:dyDescent="0.25">
      <c r="D14613"/>
      <c r="E14613"/>
      <c r="F14613" s="3"/>
      <c r="G14613" s="3"/>
      <c r="H14613" s="3"/>
      <c r="I14613" s="3"/>
      <c r="J14613" s="3"/>
    </row>
    <row r="14614" spans="4:10" x14ac:dyDescent="0.25">
      <c r="D14614"/>
      <c r="E14614"/>
      <c r="F14614" s="3"/>
      <c r="G14614" s="3"/>
      <c r="H14614" s="3"/>
      <c r="I14614" s="3"/>
      <c r="J14614" s="3"/>
    </row>
    <row r="14615" spans="4:10" x14ac:dyDescent="0.25">
      <c r="D14615"/>
      <c r="E14615"/>
      <c r="F14615" s="3"/>
      <c r="G14615" s="3"/>
      <c r="H14615" s="3"/>
      <c r="I14615" s="3"/>
      <c r="J14615" s="3"/>
    </row>
    <row r="14616" spans="4:10" x14ac:dyDescent="0.25">
      <c r="D14616"/>
      <c r="E14616"/>
      <c r="F14616" s="3"/>
      <c r="G14616" s="3"/>
      <c r="H14616" s="3"/>
      <c r="I14616" s="3"/>
      <c r="J14616" s="3"/>
    </row>
    <row r="14617" spans="4:10" x14ac:dyDescent="0.25">
      <c r="D14617"/>
      <c r="E14617"/>
      <c r="F14617" s="3"/>
      <c r="G14617" s="3"/>
      <c r="H14617" s="3"/>
      <c r="I14617" s="3"/>
      <c r="J14617" s="3"/>
    </row>
    <row r="14618" spans="4:10" x14ac:dyDescent="0.25">
      <c r="D14618"/>
      <c r="E14618"/>
      <c r="F14618" s="3"/>
      <c r="G14618" s="3"/>
      <c r="H14618" s="3"/>
      <c r="I14618" s="3"/>
      <c r="J14618" s="3"/>
    </row>
    <row r="14619" spans="4:10" x14ac:dyDescent="0.25">
      <c r="D14619"/>
      <c r="E14619"/>
      <c r="F14619" s="3"/>
      <c r="G14619" s="3"/>
      <c r="H14619" s="3"/>
      <c r="I14619" s="3"/>
      <c r="J14619" s="3"/>
    </row>
    <row r="14620" spans="4:10" x14ac:dyDescent="0.25">
      <c r="D14620"/>
      <c r="E14620"/>
      <c r="F14620" s="3"/>
      <c r="G14620" s="3"/>
      <c r="H14620" s="3"/>
      <c r="I14620" s="3"/>
      <c r="J14620" s="3"/>
    </row>
    <row r="14621" spans="4:10" x14ac:dyDescent="0.25">
      <c r="D14621"/>
      <c r="E14621"/>
      <c r="F14621" s="3"/>
      <c r="G14621" s="3"/>
      <c r="H14621" s="3"/>
      <c r="I14621" s="3"/>
      <c r="J14621" s="3"/>
    </row>
    <row r="14622" spans="4:10" x14ac:dyDescent="0.25">
      <c r="D14622"/>
      <c r="E14622"/>
      <c r="F14622" s="3"/>
      <c r="G14622" s="3"/>
      <c r="H14622" s="3"/>
      <c r="I14622" s="3"/>
      <c r="J14622" s="3"/>
    </row>
    <row r="14623" spans="4:10" x14ac:dyDescent="0.25">
      <c r="D14623"/>
      <c r="E14623"/>
      <c r="F14623" s="3"/>
      <c r="G14623" s="3"/>
      <c r="H14623" s="3"/>
      <c r="I14623" s="3"/>
      <c r="J14623" s="3"/>
    </row>
    <row r="14624" spans="4:10" x14ac:dyDescent="0.25">
      <c r="D14624"/>
      <c r="E14624"/>
      <c r="F14624" s="3"/>
      <c r="G14624" s="3"/>
      <c r="H14624" s="3"/>
      <c r="I14624" s="3"/>
      <c r="J14624" s="3"/>
    </row>
    <row r="14625" spans="4:10" x14ac:dyDescent="0.25">
      <c r="D14625"/>
      <c r="E14625"/>
      <c r="F14625" s="3"/>
      <c r="G14625" s="3"/>
      <c r="H14625" s="3"/>
      <c r="I14625" s="3"/>
      <c r="J14625" s="3"/>
    </row>
    <row r="14626" spans="4:10" x14ac:dyDescent="0.25">
      <c r="D14626"/>
      <c r="E14626"/>
      <c r="F14626" s="3"/>
      <c r="G14626" s="3"/>
      <c r="H14626" s="3"/>
      <c r="I14626" s="3"/>
      <c r="J14626" s="3"/>
    </row>
    <row r="14627" spans="4:10" x14ac:dyDescent="0.25">
      <c r="D14627"/>
      <c r="E14627"/>
      <c r="F14627" s="3"/>
      <c r="G14627" s="3"/>
      <c r="H14627" s="3"/>
      <c r="I14627" s="3"/>
      <c r="J14627" s="3"/>
    </row>
    <row r="14628" spans="4:10" x14ac:dyDescent="0.25">
      <c r="D14628"/>
      <c r="E14628"/>
      <c r="F14628" s="3"/>
      <c r="G14628" s="3"/>
      <c r="H14628" s="3"/>
      <c r="I14628" s="3"/>
      <c r="J14628" s="3"/>
    </row>
    <row r="14629" spans="4:10" x14ac:dyDescent="0.25">
      <c r="D14629"/>
      <c r="E14629"/>
      <c r="F14629" s="3"/>
      <c r="G14629" s="3"/>
      <c r="H14629" s="3"/>
      <c r="I14629" s="3"/>
      <c r="J14629" s="3"/>
    </row>
    <row r="14630" spans="4:10" x14ac:dyDescent="0.25">
      <c r="D14630"/>
      <c r="E14630"/>
      <c r="F14630" s="3"/>
      <c r="G14630" s="3"/>
      <c r="H14630" s="3"/>
      <c r="I14630" s="3"/>
      <c r="J14630" s="3"/>
    </row>
    <row r="14631" spans="4:10" x14ac:dyDescent="0.25">
      <c r="D14631"/>
      <c r="E14631"/>
      <c r="F14631" s="3"/>
      <c r="G14631" s="3"/>
      <c r="H14631" s="3"/>
      <c r="I14631" s="3"/>
      <c r="J14631" s="3"/>
    </row>
    <row r="14632" spans="4:10" x14ac:dyDescent="0.25">
      <c r="D14632"/>
      <c r="E14632"/>
      <c r="F14632" s="3"/>
      <c r="G14632" s="3"/>
      <c r="H14632" s="3"/>
      <c r="I14632" s="3"/>
      <c r="J14632" s="3"/>
    </row>
    <row r="14633" spans="4:10" x14ac:dyDescent="0.25">
      <c r="D14633"/>
      <c r="E14633"/>
      <c r="F14633" s="3"/>
      <c r="G14633" s="3"/>
      <c r="H14633" s="3"/>
      <c r="I14633" s="3"/>
      <c r="J14633" s="3"/>
    </row>
    <row r="14634" spans="4:10" x14ac:dyDescent="0.25">
      <c r="D14634"/>
      <c r="E14634"/>
      <c r="F14634" s="3"/>
      <c r="G14634" s="3"/>
      <c r="H14634" s="3"/>
      <c r="I14634" s="3"/>
      <c r="J14634" s="3"/>
    </row>
    <row r="14635" spans="4:10" x14ac:dyDescent="0.25">
      <c r="D14635"/>
      <c r="E14635"/>
      <c r="F14635" s="3"/>
      <c r="G14635" s="3"/>
      <c r="H14635" s="3"/>
      <c r="I14635" s="3"/>
      <c r="J14635" s="3"/>
    </row>
    <row r="14636" spans="4:10" x14ac:dyDescent="0.25">
      <c r="D14636"/>
      <c r="E14636"/>
      <c r="F14636" s="3"/>
      <c r="G14636" s="3"/>
      <c r="H14636" s="3"/>
      <c r="I14636" s="3"/>
      <c r="J14636" s="3"/>
    </row>
    <row r="14637" spans="4:10" x14ac:dyDescent="0.25">
      <c r="D14637"/>
      <c r="E14637"/>
      <c r="F14637" s="3"/>
      <c r="G14637" s="3"/>
      <c r="H14637" s="3"/>
      <c r="I14637" s="3"/>
      <c r="J14637" s="3"/>
    </row>
    <row r="14638" spans="4:10" x14ac:dyDescent="0.25">
      <c r="D14638"/>
      <c r="E14638"/>
      <c r="F14638" s="3"/>
      <c r="G14638" s="3"/>
      <c r="H14638" s="3"/>
      <c r="I14638" s="3"/>
      <c r="J14638" s="3"/>
    </row>
    <row r="14639" spans="4:10" x14ac:dyDescent="0.25">
      <c r="D14639"/>
      <c r="E14639"/>
      <c r="F14639" s="3"/>
      <c r="G14639" s="3"/>
      <c r="H14639" s="3"/>
      <c r="I14639" s="3"/>
      <c r="J14639" s="3"/>
    </row>
    <row r="14640" spans="4:10" x14ac:dyDescent="0.25">
      <c r="D14640"/>
      <c r="E14640"/>
      <c r="F14640" s="3"/>
      <c r="G14640" s="3"/>
      <c r="H14640" s="3"/>
      <c r="I14640" s="3"/>
      <c r="J14640" s="3"/>
    </row>
    <row r="14641" spans="4:10" x14ac:dyDescent="0.25">
      <c r="D14641"/>
      <c r="E14641"/>
      <c r="F14641" s="3"/>
      <c r="G14641" s="3"/>
      <c r="H14641" s="3"/>
      <c r="I14641" s="3"/>
      <c r="J14641" s="3"/>
    </row>
    <row r="14642" spans="4:10" x14ac:dyDescent="0.25">
      <c r="D14642"/>
      <c r="E14642"/>
      <c r="F14642" s="3"/>
      <c r="G14642" s="3"/>
      <c r="H14642" s="3"/>
      <c r="I14642" s="3"/>
      <c r="J14642" s="3"/>
    </row>
    <row r="14643" spans="4:10" x14ac:dyDescent="0.25">
      <c r="D14643"/>
      <c r="E14643"/>
      <c r="F14643" s="3"/>
      <c r="G14643" s="3"/>
      <c r="H14643" s="3"/>
      <c r="I14643" s="3"/>
      <c r="J14643" s="3"/>
    </row>
    <row r="14644" spans="4:10" x14ac:dyDescent="0.25">
      <c r="D14644"/>
      <c r="E14644"/>
      <c r="F14644" s="3"/>
      <c r="G14644" s="3"/>
      <c r="H14644" s="3"/>
      <c r="I14644" s="3"/>
      <c r="J14644" s="3"/>
    </row>
    <row r="14645" spans="4:10" x14ac:dyDescent="0.25">
      <c r="D14645"/>
      <c r="E14645"/>
      <c r="F14645" s="3"/>
      <c r="G14645" s="3"/>
      <c r="H14645" s="3"/>
      <c r="I14645" s="3"/>
      <c r="J14645" s="3"/>
    </row>
    <row r="14646" spans="4:10" x14ac:dyDescent="0.25">
      <c r="D14646"/>
      <c r="E14646"/>
      <c r="F14646" s="3"/>
      <c r="G14646" s="3"/>
      <c r="H14646" s="3"/>
      <c r="I14646" s="3"/>
      <c r="J14646" s="3"/>
    </row>
    <row r="14647" spans="4:10" x14ac:dyDescent="0.25">
      <c r="D14647"/>
      <c r="E14647"/>
      <c r="F14647" s="3"/>
      <c r="G14647" s="3"/>
      <c r="H14647" s="3"/>
      <c r="I14647" s="3"/>
      <c r="J14647" s="3"/>
    </row>
    <row r="14648" spans="4:10" x14ac:dyDescent="0.25">
      <c r="D14648"/>
      <c r="E14648"/>
      <c r="F14648" s="3"/>
      <c r="G14648" s="3"/>
      <c r="H14648" s="3"/>
      <c r="I14648" s="3"/>
      <c r="J14648" s="3"/>
    </row>
    <row r="14649" spans="4:10" x14ac:dyDescent="0.25">
      <c r="D14649"/>
      <c r="E14649"/>
      <c r="F14649" s="3"/>
      <c r="G14649" s="3"/>
      <c r="H14649" s="3"/>
      <c r="I14649" s="3"/>
      <c r="J14649" s="3"/>
    </row>
    <row r="14650" spans="4:10" x14ac:dyDescent="0.25">
      <c r="D14650"/>
      <c r="E14650"/>
      <c r="F14650" s="3"/>
      <c r="G14650" s="3"/>
      <c r="H14650" s="3"/>
      <c r="I14650" s="3"/>
      <c r="J14650" s="3"/>
    </row>
    <row r="14651" spans="4:10" x14ac:dyDescent="0.25">
      <c r="D14651"/>
      <c r="E14651"/>
      <c r="F14651" s="3"/>
      <c r="G14651" s="3"/>
      <c r="H14651" s="3"/>
      <c r="I14651" s="3"/>
      <c r="J14651" s="3"/>
    </row>
    <row r="14652" spans="4:10" x14ac:dyDescent="0.25">
      <c r="D14652"/>
      <c r="E14652"/>
      <c r="F14652" s="3"/>
      <c r="G14652" s="3"/>
      <c r="H14652" s="3"/>
      <c r="I14652" s="3"/>
      <c r="J14652" s="3"/>
    </row>
    <row r="14653" spans="4:10" x14ac:dyDescent="0.25">
      <c r="D14653"/>
      <c r="E14653"/>
      <c r="F14653" s="3"/>
      <c r="G14653" s="3"/>
      <c r="H14653" s="3"/>
      <c r="I14653" s="3"/>
      <c r="J14653" s="3"/>
    </row>
    <row r="14654" spans="4:10" x14ac:dyDescent="0.25">
      <c r="D14654"/>
      <c r="E14654"/>
      <c r="F14654" s="3"/>
      <c r="G14654" s="3"/>
      <c r="H14654" s="3"/>
      <c r="I14654" s="3"/>
      <c r="J14654" s="3"/>
    </row>
    <row r="14655" spans="4:10" x14ac:dyDescent="0.25">
      <c r="D14655"/>
      <c r="E14655"/>
      <c r="F14655" s="3"/>
      <c r="G14655" s="3"/>
      <c r="H14655" s="3"/>
      <c r="I14655" s="3"/>
      <c r="J14655" s="3"/>
    </row>
    <row r="14656" spans="4:10" x14ac:dyDescent="0.25">
      <c r="D14656"/>
      <c r="E14656"/>
      <c r="F14656" s="3"/>
      <c r="G14656" s="3"/>
      <c r="H14656" s="3"/>
      <c r="I14656" s="3"/>
      <c r="J14656" s="3"/>
    </row>
    <row r="14657" spans="4:10" x14ac:dyDescent="0.25">
      <c r="D14657"/>
      <c r="E14657"/>
      <c r="F14657" s="3"/>
      <c r="G14657" s="3"/>
      <c r="H14657" s="3"/>
      <c r="I14657" s="3"/>
      <c r="J14657" s="3"/>
    </row>
    <row r="14658" spans="4:10" x14ac:dyDescent="0.25">
      <c r="D14658"/>
      <c r="E14658"/>
      <c r="F14658" s="3"/>
      <c r="G14658" s="3"/>
      <c r="H14658" s="3"/>
      <c r="I14658" s="3"/>
      <c r="J14658" s="3"/>
    </row>
    <row r="14659" spans="4:10" x14ac:dyDescent="0.25">
      <c r="D14659"/>
      <c r="E14659"/>
      <c r="F14659" s="3"/>
      <c r="G14659" s="3"/>
      <c r="H14659" s="3"/>
      <c r="I14659" s="3"/>
      <c r="J14659" s="3"/>
    </row>
    <row r="14660" spans="4:10" x14ac:dyDescent="0.25">
      <c r="D14660"/>
      <c r="E14660"/>
      <c r="F14660" s="3"/>
      <c r="G14660" s="3"/>
      <c r="H14660" s="3"/>
      <c r="I14660" s="3"/>
      <c r="J14660" s="3"/>
    </row>
    <row r="14661" spans="4:10" x14ac:dyDescent="0.25">
      <c r="D14661"/>
      <c r="E14661"/>
      <c r="F14661" s="3"/>
      <c r="G14661" s="3"/>
      <c r="H14661" s="3"/>
      <c r="I14661" s="3"/>
      <c r="J14661" s="3"/>
    </row>
    <row r="14662" spans="4:10" x14ac:dyDescent="0.25">
      <c r="D14662"/>
      <c r="E14662"/>
      <c r="F14662" s="3"/>
      <c r="G14662" s="3"/>
      <c r="H14662" s="3"/>
      <c r="I14662" s="3"/>
      <c r="J14662" s="3"/>
    </row>
    <row r="14663" spans="4:10" x14ac:dyDescent="0.25">
      <c r="D14663"/>
      <c r="E14663"/>
      <c r="F14663" s="3"/>
      <c r="G14663" s="3"/>
      <c r="H14663" s="3"/>
      <c r="I14663" s="3"/>
      <c r="J14663" s="3"/>
    </row>
    <row r="14664" spans="4:10" x14ac:dyDescent="0.25">
      <c r="D14664"/>
      <c r="E14664"/>
      <c r="F14664" s="3"/>
      <c r="G14664" s="3"/>
      <c r="H14664" s="3"/>
      <c r="I14664" s="3"/>
      <c r="J14664" s="3"/>
    </row>
    <row r="14665" spans="4:10" x14ac:dyDescent="0.25">
      <c r="D14665"/>
      <c r="E14665"/>
      <c r="F14665" s="3"/>
      <c r="G14665" s="3"/>
      <c r="H14665" s="3"/>
      <c r="I14665" s="3"/>
      <c r="J14665" s="3"/>
    </row>
    <row r="14666" spans="4:10" x14ac:dyDescent="0.25">
      <c r="D14666"/>
      <c r="E14666"/>
      <c r="F14666" s="3"/>
      <c r="G14666" s="3"/>
      <c r="H14666" s="3"/>
      <c r="I14666" s="3"/>
      <c r="J14666" s="3"/>
    </row>
    <row r="14667" spans="4:10" x14ac:dyDescent="0.25">
      <c r="D14667"/>
      <c r="E14667"/>
      <c r="F14667" s="3"/>
      <c r="G14667" s="3"/>
      <c r="H14667" s="3"/>
      <c r="I14667" s="3"/>
      <c r="J14667" s="3"/>
    </row>
    <row r="14668" spans="4:10" x14ac:dyDescent="0.25">
      <c r="D14668"/>
      <c r="E14668"/>
      <c r="F14668" s="3"/>
      <c r="G14668" s="3"/>
      <c r="H14668" s="3"/>
      <c r="I14668" s="3"/>
      <c r="J14668" s="3"/>
    </row>
    <row r="14669" spans="4:10" x14ac:dyDescent="0.25">
      <c r="D14669"/>
      <c r="E14669"/>
      <c r="F14669" s="3"/>
      <c r="G14669" s="3"/>
      <c r="H14669" s="3"/>
      <c r="I14669" s="3"/>
      <c r="J14669" s="3"/>
    </row>
    <row r="14670" spans="4:10" x14ac:dyDescent="0.25">
      <c r="D14670"/>
      <c r="E14670"/>
      <c r="F14670" s="3"/>
      <c r="G14670" s="3"/>
      <c r="H14670" s="3"/>
      <c r="I14670" s="3"/>
      <c r="J14670" s="3"/>
    </row>
    <row r="14671" spans="4:10" x14ac:dyDescent="0.25">
      <c r="D14671"/>
      <c r="E14671"/>
      <c r="F14671" s="3"/>
      <c r="G14671" s="3"/>
      <c r="H14671" s="3"/>
      <c r="I14671" s="3"/>
      <c r="J14671" s="3"/>
    </row>
    <row r="14672" spans="4:10" x14ac:dyDescent="0.25">
      <c r="D14672"/>
      <c r="E14672"/>
      <c r="F14672" s="3"/>
      <c r="G14672" s="3"/>
      <c r="H14672" s="3"/>
      <c r="I14672" s="3"/>
      <c r="J14672" s="3"/>
    </row>
    <row r="14673" spans="4:10" x14ac:dyDescent="0.25">
      <c r="D14673"/>
      <c r="E14673"/>
      <c r="F14673" s="3"/>
      <c r="G14673" s="3"/>
      <c r="H14673" s="3"/>
      <c r="I14673" s="3"/>
      <c r="J14673" s="3"/>
    </row>
    <row r="14674" spans="4:10" x14ac:dyDescent="0.25">
      <c r="D14674"/>
      <c r="E14674"/>
      <c r="F14674" s="3"/>
      <c r="G14674" s="3"/>
      <c r="H14674" s="3"/>
      <c r="I14674" s="3"/>
      <c r="J14674" s="3"/>
    </row>
    <row r="14675" spans="4:10" x14ac:dyDescent="0.25">
      <c r="D14675"/>
      <c r="E14675"/>
      <c r="F14675" s="3"/>
      <c r="G14675" s="3"/>
      <c r="H14675" s="3"/>
      <c r="I14675" s="3"/>
      <c r="J14675" s="3"/>
    </row>
    <row r="14676" spans="4:10" x14ac:dyDescent="0.25">
      <c r="D14676"/>
      <c r="E14676"/>
      <c r="F14676" s="3"/>
      <c r="G14676" s="3"/>
      <c r="H14676" s="3"/>
      <c r="I14676" s="3"/>
      <c r="J14676" s="3"/>
    </row>
    <row r="14677" spans="4:10" x14ac:dyDescent="0.25">
      <c r="D14677"/>
      <c r="E14677"/>
      <c r="F14677" s="3"/>
      <c r="G14677" s="3"/>
      <c r="H14677" s="3"/>
      <c r="I14677" s="3"/>
      <c r="J14677" s="3"/>
    </row>
    <row r="14678" spans="4:10" x14ac:dyDescent="0.25">
      <c r="D14678"/>
      <c r="E14678"/>
      <c r="F14678" s="3"/>
      <c r="G14678" s="3"/>
      <c r="H14678" s="3"/>
      <c r="I14678" s="3"/>
      <c r="J14678" s="3"/>
    </row>
    <row r="14679" spans="4:10" x14ac:dyDescent="0.25">
      <c r="D14679"/>
      <c r="E14679"/>
      <c r="F14679" s="3"/>
      <c r="G14679" s="3"/>
      <c r="H14679" s="3"/>
      <c r="I14679" s="3"/>
      <c r="J14679" s="3"/>
    </row>
    <row r="14680" spans="4:10" x14ac:dyDescent="0.25">
      <c r="D14680"/>
      <c r="E14680"/>
      <c r="F14680" s="3"/>
      <c r="G14680" s="3"/>
      <c r="H14680" s="3"/>
      <c r="I14680" s="3"/>
      <c r="J14680" s="3"/>
    </row>
    <row r="14681" spans="4:10" x14ac:dyDescent="0.25">
      <c r="D14681"/>
      <c r="E14681"/>
      <c r="F14681" s="3"/>
      <c r="G14681" s="3"/>
      <c r="H14681" s="3"/>
      <c r="I14681" s="3"/>
      <c r="J14681" s="3"/>
    </row>
    <row r="14682" spans="4:10" x14ac:dyDescent="0.25">
      <c r="D14682"/>
      <c r="E14682"/>
      <c r="F14682" s="3"/>
      <c r="G14682" s="3"/>
      <c r="H14682" s="3"/>
      <c r="I14682" s="3"/>
      <c r="J14682" s="3"/>
    </row>
    <row r="14683" spans="4:10" x14ac:dyDescent="0.25">
      <c r="D14683"/>
      <c r="E14683"/>
      <c r="F14683" s="3"/>
      <c r="G14683" s="3"/>
      <c r="H14683" s="3"/>
      <c r="I14683" s="3"/>
      <c r="J14683" s="3"/>
    </row>
    <row r="14684" spans="4:10" x14ac:dyDescent="0.25">
      <c r="D14684"/>
      <c r="E14684"/>
      <c r="F14684" s="3"/>
      <c r="G14684" s="3"/>
      <c r="H14684" s="3"/>
      <c r="I14684" s="3"/>
      <c r="J14684" s="3"/>
    </row>
    <row r="14685" spans="4:10" x14ac:dyDescent="0.25">
      <c r="D14685"/>
      <c r="E14685"/>
      <c r="F14685" s="3"/>
      <c r="G14685" s="3"/>
      <c r="H14685" s="3"/>
      <c r="I14685" s="3"/>
      <c r="J14685" s="3"/>
    </row>
    <row r="14686" spans="4:10" x14ac:dyDescent="0.25">
      <c r="D14686"/>
      <c r="E14686"/>
      <c r="F14686" s="3"/>
      <c r="G14686" s="3"/>
      <c r="H14686" s="3"/>
      <c r="I14686" s="3"/>
      <c r="J14686" s="3"/>
    </row>
    <row r="14687" spans="4:10" x14ac:dyDescent="0.25">
      <c r="D14687"/>
      <c r="E14687"/>
      <c r="F14687" s="3"/>
      <c r="G14687" s="3"/>
      <c r="H14687" s="3"/>
      <c r="I14687" s="3"/>
      <c r="J14687" s="3"/>
    </row>
    <row r="14688" spans="4:10" x14ac:dyDescent="0.25">
      <c r="D14688"/>
      <c r="E14688"/>
      <c r="F14688" s="3"/>
      <c r="G14688" s="3"/>
      <c r="H14688" s="3"/>
      <c r="I14688" s="3"/>
      <c r="J14688" s="3"/>
    </row>
    <row r="14689" spans="4:10" x14ac:dyDescent="0.25">
      <c r="D14689"/>
      <c r="E14689"/>
      <c r="F14689" s="3"/>
      <c r="G14689" s="3"/>
      <c r="H14689" s="3"/>
      <c r="I14689" s="3"/>
      <c r="J14689" s="3"/>
    </row>
    <row r="14690" spans="4:10" x14ac:dyDescent="0.25">
      <c r="D14690"/>
      <c r="E14690"/>
      <c r="F14690" s="3"/>
      <c r="G14690" s="3"/>
      <c r="H14690" s="3"/>
      <c r="I14690" s="3"/>
      <c r="J14690" s="3"/>
    </row>
    <row r="14691" spans="4:10" x14ac:dyDescent="0.25">
      <c r="D14691"/>
      <c r="E14691"/>
      <c r="F14691" s="3"/>
      <c r="G14691" s="3"/>
      <c r="H14691" s="3"/>
      <c r="I14691" s="3"/>
      <c r="J14691" s="3"/>
    </row>
    <row r="14692" spans="4:10" x14ac:dyDescent="0.25">
      <c r="D14692"/>
      <c r="E14692"/>
      <c r="F14692" s="3"/>
      <c r="G14692" s="3"/>
      <c r="H14692" s="3"/>
      <c r="I14692" s="3"/>
      <c r="J14692" s="3"/>
    </row>
    <row r="14693" spans="4:10" x14ac:dyDescent="0.25">
      <c r="D14693"/>
      <c r="E14693"/>
      <c r="F14693" s="3"/>
      <c r="G14693" s="3"/>
      <c r="H14693" s="3"/>
      <c r="I14693" s="3"/>
      <c r="J14693" s="3"/>
    </row>
    <row r="14694" spans="4:10" x14ac:dyDescent="0.25">
      <c r="D14694"/>
      <c r="E14694"/>
      <c r="F14694" s="3"/>
      <c r="G14694" s="3"/>
      <c r="H14694" s="3"/>
      <c r="I14694" s="3"/>
      <c r="J14694" s="3"/>
    </row>
    <row r="14695" spans="4:10" x14ac:dyDescent="0.25">
      <c r="D14695"/>
      <c r="E14695"/>
      <c r="F14695" s="3"/>
      <c r="G14695" s="3"/>
      <c r="H14695" s="3"/>
      <c r="I14695" s="3"/>
      <c r="J14695" s="3"/>
    </row>
    <row r="14696" spans="4:10" x14ac:dyDescent="0.25">
      <c r="D14696"/>
      <c r="E14696"/>
      <c r="F14696" s="3"/>
      <c r="G14696" s="3"/>
      <c r="H14696" s="3"/>
      <c r="I14696" s="3"/>
      <c r="J14696" s="3"/>
    </row>
    <row r="14697" spans="4:10" x14ac:dyDescent="0.25">
      <c r="D14697"/>
      <c r="E14697"/>
      <c r="F14697" s="3"/>
      <c r="G14697" s="3"/>
      <c r="H14697" s="3"/>
      <c r="I14697" s="3"/>
      <c r="J14697" s="3"/>
    </row>
    <row r="14698" spans="4:10" x14ac:dyDescent="0.25">
      <c r="D14698"/>
      <c r="E14698"/>
      <c r="F14698" s="3"/>
      <c r="G14698" s="3"/>
      <c r="H14698" s="3"/>
      <c r="I14698" s="3"/>
      <c r="J14698" s="3"/>
    </row>
    <row r="14699" spans="4:10" x14ac:dyDescent="0.25">
      <c r="D14699"/>
      <c r="E14699"/>
      <c r="F14699" s="3"/>
      <c r="G14699" s="3"/>
      <c r="H14699" s="3"/>
      <c r="I14699" s="3"/>
      <c r="J14699" s="3"/>
    </row>
    <row r="14700" spans="4:10" x14ac:dyDescent="0.25">
      <c r="D14700"/>
      <c r="E14700"/>
      <c r="F14700" s="3"/>
      <c r="G14700" s="3"/>
      <c r="H14700" s="3"/>
      <c r="I14700" s="3"/>
      <c r="J14700" s="3"/>
    </row>
    <row r="14701" spans="4:10" x14ac:dyDescent="0.25">
      <c r="D14701"/>
      <c r="E14701"/>
      <c r="F14701" s="3"/>
      <c r="G14701" s="3"/>
      <c r="H14701" s="3"/>
      <c r="I14701" s="3"/>
      <c r="J14701" s="3"/>
    </row>
    <row r="14702" spans="4:10" x14ac:dyDescent="0.25">
      <c r="D14702"/>
      <c r="E14702"/>
      <c r="F14702" s="3"/>
      <c r="G14702" s="3"/>
      <c r="H14702" s="3"/>
      <c r="I14702" s="3"/>
      <c r="J14702" s="3"/>
    </row>
    <row r="14703" spans="4:10" x14ac:dyDescent="0.25">
      <c r="D14703"/>
      <c r="E14703"/>
      <c r="F14703" s="3"/>
      <c r="G14703" s="3"/>
      <c r="H14703" s="3"/>
      <c r="I14703" s="3"/>
      <c r="J14703" s="3"/>
    </row>
    <row r="14704" spans="4:10" x14ac:dyDescent="0.25">
      <c r="D14704"/>
      <c r="E14704"/>
      <c r="F14704" s="3"/>
      <c r="G14704" s="3"/>
      <c r="H14704" s="3"/>
      <c r="I14704" s="3"/>
      <c r="J14704" s="3"/>
    </row>
    <row r="14705" spans="4:10" x14ac:dyDescent="0.25">
      <c r="D14705"/>
      <c r="E14705"/>
      <c r="F14705" s="3"/>
      <c r="G14705" s="3"/>
      <c r="H14705" s="3"/>
      <c r="I14705" s="3"/>
      <c r="J14705" s="3"/>
    </row>
    <row r="14706" spans="4:10" x14ac:dyDescent="0.25">
      <c r="D14706"/>
      <c r="E14706"/>
      <c r="F14706" s="3"/>
      <c r="G14706" s="3"/>
      <c r="H14706" s="3"/>
      <c r="I14706" s="3"/>
      <c r="J14706" s="3"/>
    </row>
    <row r="14707" spans="4:10" x14ac:dyDescent="0.25">
      <c r="D14707"/>
      <c r="E14707"/>
      <c r="F14707" s="3"/>
      <c r="G14707" s="3"/>
      <c r="H14707" s="3"/>
      <c r="I14707" s="3"/>
      <c r="J14707" s="3"/>
    </row>
    <row r="14708" spans="4:10" x14ac:dyDescent="0.25">
      <c r="D14708"/>
      <c r="E14708"/>
      <c r="F14708" s="3"/>
      <c r="G14708" s="3"/>
      <c r="H14708" s="3"/>
      <c r="I14708" s="3"/>
      <c r="J14708" s="3"/>
    </row>
    <row r="14709" spans="4:10" x14ac:dyDescent="0.25">
      <c r="D14709"/>
      <c r="E14709"/>
      <c r="F14709" s="3"/>
      <c r="G14709" s="3"/>
      <c r="H14709" s="3"/>
      <c r="I14709" s="3"/>
      <c r="J14709" s="3"/>
    </row>
    <row r="14710" spans="4:10" x14ac:dyDescent="0.25">
      <c r="D14710"/>
      <c r="E14710"/>
      <c r="F14710" s="3"/>
      <c r="G14710" s="3"/>
      <c r="H14710" s="3"/>
      <c r="I14710" s="3"/>
      <c r="J14710" s="3"/>
    </row>
    <row r="14711" spans="4:10" x14ac:dyDescent="0.25">
      <c r="D14711"/>
      <c r="E14711"/>
      <c r="F14711" s="3"/>
      <c r="G14711" s="3"/>
      <c r="H14711" s="3"/>
      <c r="I14711" s="3"/>
      <c r="J14711" s="3"/>
    </row>
    <row r="14712" spans="4:10" x14ac:dyDescent="0.25">
      <c r="D14712"/>
      <c r="E14712"/>
      <c r="F14712" s="3"/>
      <c r="G14712" s="3"/>
      <c r="H14712" s="3"/>
      <c r="I14712" s="3"/>
      <c r="J14712" s="3"/>
    </row>
    <row r="14713" spans="4:10" x14ac:dyDescent="0.25">
      <c r="D14713"/>
      <c r="E14713"/>
      <c r="F14713" s="3"/>
      <c r="G14713" s="3"/>
      <c r="H14713" s="3"/>
      <c r="I14713" s="3"/>
      <c r="J14713" s="3"/>
    </row>
    <row r="14714" spans="4:10" x14ac:dyDescent="0.25">
      <c r="D14714"/>
      <c r="E14714"/>
      <c r="F14714" s="3"/>
      <c r="G14714" s="3"/>
      <c r="H14714" s="3"/>
      <c r="I14714" s="3"/>
      <c r="J14714" s="3"/>
    </row>
    <row r="14715" spans="4:10" x14ac:dyDescent="0.25">
      <c r="D14715"/>
      <c r="E14715"/>
      <c r="F14715" s="3"/>
      <c r="G14715" s="3"/>
      <c r="H14715" s="3"/>
      <c r="I14715" s="3"/>
      <c r="J14715" s="3"/>
    </row>
    <row r="14716" spans="4:10" x14ac:dyDescent="0.25">
      <c r="D14716"/>
      <c r="E14716"/>
      <c r="F14716" s="3"/>
      <c r="G14716" s="3"/>
      <c r="H14716" s="3"/>
      <c r="I14716" s="3"/>
      <c r="J14716" s="3"/>
    </row>
    <row r="14717" spans="4:10" x14ac:dyDescent="0.25">
      <c r="D14717"/>
      <c r="E14717"/>
      <c r="F14717" s="3"/>
      <c r="G14717" s="3"/>
      <c r="H14717" s="3"/>
      <c r="I14717" s="3"/>
      <c r="J14717" s="3"/>
    </row>
    <row r="14718" spans="4:10" x14ac:dyDescent="0.25">
      <c r="D14718"/>
      <c r="E14718"/>
      <c r="F14718" s="3"/>
      <c r="G14718" s="3"/>
      <c r="H14718" s="3"/>
      <c r="I14718" s="3"/>
      <c r="J14718" s="3"/>
    </row>
    <row r="14719" spans="4:10" x14ac:dyDescent="0.25">
      <c r="D14719"/>
      <c r="E14719"/>
      <c r="F14719" s="3"/>
      <c r="G14719" s="3"/>
      <c r="H14719" s="3"/>
      <c r="I14719" s="3"/>
      <c r="J14719" s="3"/>
    </row>
    <row r="14720" spans="4:10" x14ac:dyDescent="0.25">
      <c r="D14720"/>
      <c r="E14720"/>
      <c r="F14720" s="3"/>
      <c r="G14720" s="3"/>
      <c r="H14720" s="3"/>
      <c r="I14720" s="3"/>
      <c r="J14720" s="3"/>
    </row>
    <row r="14721" spans="4:10" x14ac:dyDescent="0.25">
      <c r="D14721"/>
      <c r="E14721"/>
      <c r="F14721" s="3"/>
      <c r="G14721" s="3"/>
      <c r="H14721" s="3"/>
      <c r="I14721" s="3"/>
      <c r="J14721" s="3"/>
    </row>
    <row r="14722" spans="4:10" x14ac:dyDescent="0.25">
      <c r="D14722"/>
      <c r="E14722"/>
      <c r="F14722" s="3"/>
      <c r="G14722" s="3"/>
      <c r="H14722" s="3"/>
      <c r="I14722" s="3"/>
      <c r="J14722" s="3"/>
    </row>
    <row r="14723" spans="4:10" x14ac:dyDescent="0.25">
      <c r="D14723"/>
      <c r="E14723"/>
      <c r="F14723" s="3"/>
      <c r="G14723" s="3"/>
      <c r="H14723" s="3"/>
      <c r="I14723" s="3"/>
      <c r="J14723" s="3"/>
    </row>
    <row r="14724" spans="4:10" x14ac:dyDescent="0.25">
      <c r="D14724"/>
      <c r="E14724"/>
      <c r="F14724" s="3"/>
      <c r="G14724" s="3"/>
      <c r="H14724" s="3"/>
      <c r="I14724" s="3"/>
      <c r="J14724" s="3"/>
    </row>
    <row r="14725" spans="4:10" x14ac:dyDescent="0.25">
      <c r="D14725"/>
      <c r="E14725"/>
      <c r="F14725" s="3"/>
      <c r="G14725" s="3"/>
      <c r="H14725" s="3"/>
      <c r="I14725" s="3"/>
      <c r="J14725" s="3"/>
    </row>
    <row r="14726" spans="4:10" x14ac:dyDescent="0.25">
      <c r="D14726"/>
      <c r="E14726"/>
      <c r="F14726" s="3"/>
      <c r="G14726" s="3"/>
      <c r="H14726" s="3"/>
      <c r="I14726" s="3"/>
      <c r="J14726" s="3"/>
    </row>
    <row r="14727" spans="4:10" x14ac:dyDescent="0.25">
      <c r="D14727"/>
      <c r="E14727"/>
      <c r="F14727" s="3"/>
      <c r="G14727" s="3"/>
      <c r="H14727" s="3"/>
      <c r="I14727" s="3"/>
      <c r="J14727" s="3"/>
    </row>
    <row r="14728" spans="4:10" x14ac:dyDescent="0.25">
      <c r="D14728"/>
      <c r="E14728"/>
      <c r="F14728" s="3"/>
      <c r="G14728" s="3"/>
      <c r="H14728" s="3"/>
      <c r="I14728" s="3"/>
      <c r="J14728" s="3"/>
    </row>
    <row r="14729" spans="4:10" x14ac:dyDescent="0.25">
      <c r="D14729"/>
      <c r="E14729"/>
      <c r="F14729" s="3"/>
      <c r="G14729" s="3"/>
      <c r="H14729" s="3"/>
      <c r="I14729" s="3"/>
      <c r="J14729" s="3"/>
    </row>
    <row r="14730" spans="4:10" x14ac:dyDescent="0.25">
      <c r="D14730"/>
      <c r="E14730"/>
      <c r="F14730" s="3"/>
      <c r="G14730" s="3"/>
      <c r="H14730" s="3"/>
      <c r="I14730" s="3"/>
      <c r="J14730" s="3"/>
    </row>
    <row r="14731" spans="4:10" x14ac:dyDescent="0.25">
      <c r="D14731"/>
      <c r="E14731"/>
      <c r="F14731" s="3"/>
      <c r="G14731" s="3"/>
      <c r="H14731" s="3"/>
      <c r="I14731" s="3"/>
      <c r="J14731" s="3"/>
    </row>
    <row r="14732" spans="4:10" x14ac:dyDescent="0.25">
      <c r="D14732"/>
      <c r="E14732"/>
      <c r="F14732" s="3"/>
      <c r="G14732" s="3"/>
      <c r="H14732" s="3"/>
      <c r="I14732" s="3"/>
      <c r="J14732" s="3"/>
    </row>
    <row r="14733" spans="4:10" x14ac:dyDescent="0.25">
      <c r="D14733"/>
      <c r="E14733"/>
      <c r="F14733" s="3"/>
      <c r="G14733" s="3"/>
      <c r="H14733" s="3"/>
      <c r="I14733" s="3"/>
      <c r="J14733" s="3"/>
    </row>
    <row r="14734" spans="4:10" x14ac:dyDescent="0.25">
      <c r="D14734"/>
      <c r="E14734"/>
      <c r="F14734" s="3"/>
      <c r="G14734" s="3"/>
      <c r="H14734" s="3"/>
      <c r="I14734" s="3"/>
      <c r="J14734" s="3"/>
    </row>
    <row r="14735" spans="4:10" x14ac:dyDescent="0.25">
      <c r="D14735"/>
      <c r="E14735"/>
      <c r="F14735" s="3"/>
      <c r="G14735" s="3"/>
      <c r="H14735" s="3"/>
      <c r="I14735" s="3"/>
      <c r="J14735" s="3"/>
    </row>
    <row r="14736" spans="4:10" x14ac:dyDescent="0.25">
      <c r="D14736"/>
      <c r="E14736"/>
      <c r="F14736" s="3"/>
      <c r="G14736" s="3"/>
      <c r="H14736" s="3"/>
      <c r="I14736" s="3"/>
      <c r="J14736" s="3"/>
    </row>
    <row r="14737" spans="4:10" x14ac:dyDescent="0.25">
      <c r="D14737"/>
      <c r="E14737"/>
      <c r="F14737" s="3"/>
      <c r="G14737" s="3"/>
      <c r="H14737" s="3"/>
      <c r="I14737" s="3"/>
      <c r="J14737" s="3"/>
    </row>
    <row r="14738" spans="4:10" x14ac:dyDescent="0.25">
      <c r="D14738"/>
      <c r="E14738"/>
      <c r="F14738" s="3"/>
      <c r="G14738" s="3"/>
      <c r="H14738" s="3"/>
      <c r="I14738" s="3"/>
      <c r="J14738" s="3"/>
    </row>
    <row r="14739" spans="4:10" x14ac:dyDescent="0.25">
      <c r="D14739"/>
      <c r="E14739"/>
      <c r="F14739" s="3"/>
      <c r="G14739" s="3"/>
      <c r="H14739" s="3"/>
      <c r="I14739" s="3"/>
      <c r="J14739" s="3"/>
    </row>
    <row r="14740" spans="4:10" x14ac:dyDescent="0.25">
      <c r="D14740"/>
      <c r="E14740"/>
      <c r="F14740" s="3"/>
      <c r="G14740" s="3"/>
      <c r="H14740" s="3"/>
      <c r="I14740" s="3"/>
      <c r="J14740" s="3"/>
    </row>
    <row r="14741" spans="4:10" x14ac:dyDescent="0.25">
      <c r="D14741"/>
      <c r="E14741"/>
      <c r="F14741" s="3"/>
      <c r="G14741" s="3"/>
      <c r="H14741" s="3"/>
      <c r="I14741" s="3"/>
      <c r="J14741" s="3"/>
    </row>
    <row r="14742" spans="4:10" x14ac:dyDescent="0.25">
      <c r="D14742"/>
      <c r="E14742"/>
      <c r="F14742" s="3"/>
      <c r="G14742" s="3"/>
      <c r="H14742" s="3"/>
      <c r="I14742" s="3"/>
      <c r="J14742" s="3"/>
    </row>
    <row r="14743" spans="4:10" x14ac:dyDescent="0.25">
      <c r="D14743"/>
      <c r="E14743"/>
      <c r="F14743" s="3"/>
      <c r="G14743" s="3"/>
      <c r="H14743" s="3"/>
      <c r="I14743" s="3"/>
      <c r="J14743" s="3"/>
    </row>
    <row r="14744" spans="4:10" x14ac:dyDescent="0.25">
      <c r="D14744"/>
      <c r="E14744"/>
      <c r="F14744" s="3"/>
      <c r="G14744" s="3"/>
      <c r="H14744" s="3"/>
      <c r="I14744" s="3"/>
      <c r="J14744" s="3"/>
    </row>
    <row r="14745" spans="4:10" x14ac:dyDescent="0.25">
      <c r="D14745"/>
      <c r="E14745"/>
      <c r="F14745" s="3"/>
      <c r="G14745" s="3"/>
      <c r="H14745" s="3"/>
      <c r="I14745" s="3"/>
      <c r="J14745" s="3"/>
    </row>
    <row r="14746" spans="4:10" x14ac:dyDescent="0.25">
      <c r="D14746"/>
      <c r="E14746"/>
      <c r="F14746" s="3"/>
      <c r="G14746" s="3"/>
      <c r="H14746" s="3"/>
      <c r="I14746" s="3"/>
      <c r="J14746" s="3"/>
    </row>
    <row r="14747" spans="4:10" x14ac:dyDescent="0.25">
      <c r="D14747"/>
      <c r="E14747"/>
      <c r="F14747" s="3"/>
      <c r="G14747" s="3"/>
      <c r="H14747" s="3"/>
      <c r="I14747" s="3"/>
      <c r="J14747" s="3"/>
    </row>
    <row r="14748" spans="4:10" x14ac:dyDescent="0.25">
      <c r="D14748"/>
      <c r="E14748"/>
      <c r="F14748" s="3"/>
      <c r="G14748" s="3"/>
      <c r="H14748" s="3"/>
      <c r="I14748" s="3"/>
      <c r="J14748" s="3"/>
    </row>
    <row r="14749" spans="4:10" x14ac:dyDescent="0.25">
      <c r="D14749"/>
      <c r="E14749"/>
      <c r="F14749" s="3"/>
      <c r="G14749" s="3"/>
      <c r="H14749" s="3"/>
      <c r="I14749" s="3"/>
      <c r="J14749" s="3"/>
    </row>
    <row r="14750" spans="4:10" x14ac:dyDescent="0.25">
      <c r="D14750"/>
      <c r="E14750"/>
      <c r="F14750" s="3"/>
      <c r="G14750" s="3"/>
      <c r="H14750" s="3"/>
      <c r="I14750" s="3"/>
      <c r="J14750" s="3"/>
    </row>
    <row r="14751" spans="4:10" x14ac:dyDescent="0.25">
      <c r="D14751"/>
      <c r="E14751"/>
      <c r="F14751" s="3"/>
      <c r="G14751" s="3"/>
      <c r="H14751" s="3"/>
      <c r="I14751" s="3"/>
      <c r="J14751" s="3"/>
    </row>
    <row r="14752" spans="4:10" x14ac:dyDescent="0.25">
      <c r="D14752"/>
      <c r="E14752"/>
      <c r="F14752" s="3"/>
      <c r="G14752" s="3"/>
      <c r="H14752" s="3"/>
      <c r="I14752" s="3"/>
      <c r="J14752" s="3"/>
    </row>
    <row r="14753" spans="4:10" x14ac:dyDescent="0.25">
      <c r="D14753"/>
      <c r="E14753"/>
      <c r="F14753" s="3"/>
      <c r="G14753" s="3"/>
      <c r="H14753" s="3"/>
      <c r="I14753" s="3"/>
      <c r="J14753" s="3"/>
    </row>
    <row r="14754" spans="4:10" x14ac:dyDescent="0.25">
      <c r="D14754"/>
      <c r="E14754"/>
      <c r="F14754" s="3"/>
      <c r="G14754" s="3"/>
      <c r="H14754" s="3"/>
      <c r="I14754" s="3"/>
      <c r="J14754" s="3"/>
    </row>
    <row r="14755" spans="4:10" x14ac:dyDescent="0.25">
      <c r="D14755"/>
      <c r="E14755"/>
      <c r="F14755" s="3"/>
      <c r="G14755" s="3"/>
      <c r="H14755" s="3"/>
      <c r="I14755" s="3"/>
      <c r="J14755" s="3"/>
    </row>
    <row r="14756" spans="4:10" x14ac:dyDescent="0.25">
      <c r="D14756"/>
      <c r="E14756"/>
      <c r="F14756" s="3"/>
      <c r="G14756" s="3"/>
      <c r="H14756" s="3"/>
      <c r="I14756" s="3"/>
      <c r="J14756" s="3"/>
    </row>
    <row r="14757" spans="4:10" x14ac:dyDescent="0.25">
      <c r="D14757"/>
      <c r="E14757"/>
      <c r="F14757" s="3"/>
      <c r="G14757" s="3"/>
      <c r="H14757" s="3"/>
      <c r="I14757" s="3"/>
      <c r="J14757" s="3"/>
    </row>
    <row r="14758" spans="4:10" x14ac:dyDescent="0.25">
      <c r="D14758"/>
      <c r="E14758"/>
      <c r="F14758" s="3"/>
      <c r="G14758" s="3"/>
      <c r="H14758" s="3"/>
      <c r="I14758" s="3"/>
      <c r="J14758" s="3"/>
    </row>
    <row r="14759" spans="4:10" x14ac:dyDescent="0.25">
      <c r="D14759"/>
      <c r="E14759"/>
      <c r="F14759" s="3"/>
      <c r="G14759" s="3"/>
      <c r="H14759" s="3"/>
      <c r="I14759" s="3"/>
      <c r="J14759" s="3"/>
    </row>
    <row r="14760" spans="4:10" x14ac:dyDescent="0.25">
      <c r="D14760"/>
      <c r="E14760"/>
      <c r="F14760" s="3"/>
      <c r="G14760" s="3"/>
      <c r="H14760" s="3"/>
      <c r="I14760" s="3"/>
      <c r="J14760" s="3"/>
    </row>
    <row r="14761" spans="4:10" x14ac:dyDescent="0.25">
      <c r="D14761"/>
      <c r="E14761"/>
      <c r="F14761" s="3"/>
      <c r="G14761" s="3"/>
      <c r="H14761" s="3"/>
      <c r="I14761" s="3"/>
      <c r="J14761" s="3"/>
    </row>
    <row r="14762" spans="4:10" x14ac:dyDescent="0.25">
      <c r="D14762"/>
      <c r="E14762"/>
      <c r="F14762" s="3"/>
      <c r="G14762" s="3"/>
      <c r="H14762" s="3"/>
      <c r="I14762" s="3"/>
      <c r="J14762" s="3"/>
    </row>
    <row r="14763" spans="4:10" x14ac:dyDescent="0.25">
      <c r="D14763"/>
      <c r="E14763"/>
      <c r="F14763" s="3"/>
      <c r="G14763" s="3"/>
      <c r="H14763" s="3"/>
      <c r="I14763" s="3"/>
      <c r="J14763" s="3"/>
    </row>
    <row r="14764" spans="4:10" x14ac:dyDescent="0.25">
      <c r="D14764"/>
      <c r="E14764"/>
      <c r="F14764" s="3"/>
      <c r="G14764" s="3"/>
      <c r="H14764" s="3"/>
      <c r="I14764" s="3"/>
      <c r="J14764" s="3"/>
    </row>
    <row r="14765" spans="4:10" x14ac:dyDescent="0.25">
      <c r="D14765"/>
      <c r="E14765"/>
      <c r="F14765" s="3"/>
      <c r="G14765" s="3"/>
      <c r="H14765" s="3"/>
      <c r="I14765" s="3"/>
      <c r="J14765" s="3"/>
    </row>
    <row r="14766" spans="4:10" x14ac:dyDescent="0.25">
      <c r="D14766"/>
      <c r="E14766"/>
      <c r="F14766" s="3"/>
      <c r="G14766" s="3"/>
      <c r="H14766" s="3"/>
      <c r="I14766" s="3"/>
      <c r="J14766" s="3"/>
    </row>
    <row r="14767" spans="4:10" x14ac:dyDescent="0.25">
      <c r="D14767"/>
      <c r="E14767"/>
      <c r="F14767" s="3"/>
      <c r="G14767" s="3"/>
      <c r="H14767" s="3"/>
      <c r="I14767" s="3"/>
      <c r="J14767" s="3"/>
    </row>
    <row r="14768" spans="4:10" x14ac:dyDescent="0.25">
      <c r="D14768"/>
      <c r="E14768"/>
      <c r="F14768" s="3"/>
      <c r="G14768" s="3"/>
      <c r="H14768" s="3"/>
      <c r="I14768" s="3"/>
      <c r="J14768" s="3"/>
    </row>
    <row r="14769" spans="4:10" x14ac:dyDescent="0.25">
      <c r="D14769"/>
      <c r="E14769"/>
      <c r="F14769" s="3"/>
      <c r="G14769" s="3"/>
      <c r="H14769" s="3"/>
      <c r="I14769" s="3"/>
      <c r="J14769" s="3"/>
    </row>
    <row r="14770" spans="4:10" x14ac:dyDescent="0.25">
      <c r="D14770"/>
      <c r="E14770"/>
      <c r="F14770" s="3"/>
      <c r="G14770" s="3"/>
      <c r="H14770" s="3"/>
      <c r="I14770" s="3"/>
      <c r="J14770" s="3"/>
    </row>
    <row r="14771" spans="4:10" x14ac:dyDescent="0.25">
      <c r="D14771"/>
      <c r="E14771"/>
      <c r="F14771" s="3"/>
      <c r="G14771" s="3"/>
      <c r="H14771" s="3"/>
      <c r="I14771" s="3"/>
      <c r="J14771" s="3"/>
    </row>
    <row r="14772" spans="4:10" x14ac:dyDescent="0.25">
      <c r="D14772"/>
      <c r="E14772"/>
      <c r="F14772" s="3"/>
      <c r="G14772" s="3"/>
      <c r="H14772" s="3"/>
      <c r="I14772" s="3"/>
      <c r="J14772" s="3"/>
    </row>
    <row r="14773" spans="4:10" x14ac:dyDescent="0.25">
      <c r="D14773"/>
      <c r="E14773"/>
      <c r="F14773" s="3"/>
      <c r="G14773" s="3"/>
      <c r="H14773" s="3"/>
      <c r="I14773" s="3"/>
      <c r="J14773" s="3"/>
    </row>
    <row r="14774" spans="4:10" x14ac:dyDescent="0.25">
      <c r="D14774"/>
      <c r="E14774"/>
      <c r="F14774" s="3"/>
      <c r="G14774" s="3"/>
      <c r="H14774" s="3"/>
      <c r="I14774" s="3"/>
      <c r="J14774" s="3"/>
    </row>
    <row r="14775" spans="4:10" x14ac:dyDescent="0.25">
      <c r="D14775"/>
      <c r="E14775"/>
      <c r="F14775" s="3"/>
      <c r="G14775" s="3"/>
      <c r="H14775" s="3"/>
      <c r="I14775" s="3"/>
      <c r="J14775" s="3"/>
    </row>
    <row r="14776" spans="4:10" x14ac:dyDescent="0.25">
      <c r="D14776"/>
      <c r="E14776"/>
      <c r="F14776" s="3"/>
      <c r="G14776" s="3"/>
      <c r="H14776" s="3"/>
      <c r="I14776" s="3"/>
      <c r="J14776" s="3"/>
    </row>
    <row r="14777" spans="4:10" x14ac:dyDescent="0.25">
      <c r="D14777"/>
      <c r="E14777"/>
      <c r="F14777" s="3"/>
      <c r="G14777" s="3"/>
      <c r="H14777" s="3"/>
      <c r="I14777" s="3"/>
      <c r="J14777" s="3"/>
    </row>
    <row r="14778" spans="4:10" x14ac:dyDescent="0.25">
      <c r="D14778"/>
      <c r="E14778"/>
      <c r="F14778" s="3"/>
      <c r="G14778" s="3"/>
      <c r="H14778" s="3"/>
      <c r="I14778" s="3"/>
      <c r="J14778" s="3"/>
    </row>
    <row r="14779" spans="4:10" x14ac:dyDescent="0.25">
      <c r="D14779"/>
      <c r="E14779"/>
      <c r="F14779" s="3"/>
      <c r="G14779" s="3"/>
      <c r="H14779" s="3"/>
      <c r="I14779" s="3"/>
      <c r="J14779" s="3"/>
    </row>
    <row r="14780" spans="4:10" x14ac:dyDescent="0.25">
      <c r="D14780"/>
      <c r="E14780"/>
      <c r="F14780" s="3"/>
      <c r="G14780" s="3"/>
      <c r="H14780" s="3"/>
      <c r="I14780" s="3"/>
      <c r="J14780" s="3"/>
    </row>
    <row r="14781" spans="4:10" x14ac:dyDescent="0.25">
      <c r="D14781"/>
      <c r="E14781"/>
      <c r="F14781" s="3"/>
      <c r="G14781" s="3"/>
      <c r="H14781" s="3"/>
      <c r="I14781" s="3"/>
      <c r="J14781" s="3"/>
    </row>
    <row r="14782" spans="4:10" x14ac:dyDescent="0.25">
      <c r="D14782"/>
      <c r="E14782"/>
      <c r="F14782" s="3"/>
      <c r="G14782" s="3"/>
      <c r="H14782" s="3"/>
      <c r="I14782" s="3"/>
      <c r="J14782" s="3"/>
    </row>
    <row r="14783" spans="4:10" x14ac:dyDescent="0.25">
      <c r="D14783"/>
      <c r="E14783"/>
      <c r="F14783" s="3"/>
      <c r="G14783" s="3"/>
      <c r="H14783" s="3"/>
      <c r="I14783" s="3"/>
      <c r="J14783" s="3"/>
    </row>
    <row r="14784" spans="4:10" x14ac:dyDescent="0.25">
      <c r="D14784"/>
      <c r="E14784"/>
      <c r="F14784" s="3"/>
      <c r="G14784" s="3"/>
      <c r="H14784" s="3"/>
      <c r="I14784" s="3"/>
      <c r="J14784" s="3"/>
    </row>
    <row r="14785" spans="4:10" x14ac:dyDescent="0.25">
      <c r="D14785"/>
      <c r="E14785"/>
      <c r="F14785" s="3"/>
      <c r="G14785" s="3"/>
      <c r="H14785" s="3"/>
      <c r="I14785" s="3"/>
      <c r="J14785" s="3"/>
    </row>
    <row r="14786" spans="4:10" x14ac:dyDescent="0.25">
      <c r="D14786"/>
      <c r="E14786"/>
      <c r="F14786" s="3"/>
      <c r="G14786" s="3"/>
      <c r="H14786" s="3"/>
      <c r="I14786" s="3"/>
      <c r="J14786" s="3"/>
    </row>
    <row r="14787" spans="4:10" x14ac:dyDescent="0.25">
      <c r="D14787"/>
      <c r="E14787"/>
      <c r="F14787" s="3"/>
      <c r="G14787" s="3"/>
      <c r="H14787" s="3"/>
      <c r="I14787" s="3"/>
      <c r="J14787" s="3"/>
    </row>
    <row r="14788" spans="4:10" x14ac:dyDescent="0.25">
      <c r="D14788"/>
      <c r="E14788"/>
      <c r="F14788" s="3"/>
      <c r="G14788" s="3"/>
      <c r="H14788" s="3"/>
      <c r="I14788" s="3"/>
      <c r="J14788" s="3"/>
    </row>
    <row r="14789" spans="4:10" x14ac:dyDescent="0.25">
      <c r="D14789"/>
      <c r="E14789"/>
      <c r="F14789" s="3"/>
      <c r="G14789" s="3"/>
      <c r="H14789" s="3"/>
      <c r="I14789" s="3"/>
      <c r="J14789" s="3"/>
    </row>
    <row r="14790" spans="4:10" x14ac:dyDescent="0.25">
      <c r="D14790"/>
      <c r="E14790"/>
      <c r="F14790" s="3"/>
      <c r="G14790" s="3"/>
      <c r="H14790" s="3"/>
      <c r="I14790" s="3"/>
      <c r="J14790" s="3"/>
    </row>
    <row r="14791" spans="4:10" x14ac:dyDescent="0.25">
      <c r="D14791"/>
      <c r="E14791"/>
      <c r="F14791" s="3"/>
      <c r="G14791" s="3"/>
      <c r="H14791" s="3"/>
      <c r="I14791" s="3"/>
      <c r="J14791" s="3"/>
    </row>
    <row r="14792" spans="4:10" x14ac:dyDescent="0.25">
      <c r="D14792"/>
      <c r="E14792"/>
      <c r="F14792" s="3"/>
      <c r="G14792" s="3"/>
      <c r="H14792" s="3"/>
      <c r="I14792" s="3"/>
      <c r="J14792" s="3"/>
    </row>
    <row r="14793" spans="4:10" x14ac:dyDescent="0.25">
      <c r="D14793"/>
      <c r="E14793"/>
      <c r="F14793" s="3"/>
      <c r="G14793" s="3"/>
      <c r="H14793" s="3"/>
      <c r="I14793" s="3"/>
      <c r="J14793" s="3"/>
    </row>
    <row r="14794" spans="4:10" x14ac:dyDescent="0.25">
      <c r="D14794"/>
      <c r="E14794"/>
      <c r="F14794" s="3"/>
      <c r="G14794" s="3"/>
      <c r="H14794" s="3"/>
      <c r="I14794" s="3"/>
      <c r="J14794" s="3"/>
    </row>
    <row r="14795" spans="4:10" x14ac:dyDescent="0.25">
      <c r="D14795"/>
      <c r="E14795"/>
      <c r="F14795" s="3"/>
      <c r="G14795" s="3"/>
      <c r="H14795" s="3"/>
      <c r="I14795" s="3"/>
      <c r="J14795" s="3"/>
    </row>
    <row r="14796" spans="4:10" x14ac:dyDescent="0.25">
      <c r="D14796"/>
      <c r="E14796"/>
      <c r="F14796" s="3"/>
      <c r="G14796" s="3"/>
      <c r="H14796" s="3"/>
      <c r="I14796" s="3"/>
      <c r="J14796" s="3"/>
    </row>
    <row r="14797" spans="4:10" x14ac:dyDescent="0.25">
      <c r="D14797"/>
      <c r="E14797"/>
      <c r="F14797" s="3"/>
      <c r="G14797" s="3"/>
      <c r="H14797" s="3"/>
      <c r="I14797" s="3"/>
      <c r="J14797" s="3"/>
    </row>
    <row r="14798" spans="4:10" x14ac:dyDescent="0.25">
      <c r="D14798"/>
      <c r="E14798"/>
      <c r="F14798" s="3"/>
      <c r="G14798" s="3"/>
      <c r="H14798" s="3"/>
      <c r="I14798" s="3"/>
      <c r="J14798" s="3"/>
    </row>
    <row r="14799" spans="4:10" x14ac:dyDescent="0.25">
      <c r="D14799"/>
      <c r="E14799"/>
      <c r="F14799" s="3"/>
      <c r="G14799" s="3"/>
      <c r="H14799" s="3"/>
      <c r="I14799" s="3"/>
      <c r="J14799" s="3"/>
    </row>
    <row r="14800" spans="4:10" x14ac:dyDescent="0.25">
      <c r="D14800"/>
      <c r="E14800"/>
      <c r="F14800" s="3"/>
      <c r="G14800" s="3"/>
      <c r="H14800" s="3"/>
      <c r="I14800" s="3"/>
      <c r="J14800" s="3"/>
    </row>
    <row r="14801" spans="4:10" x14ac:dyDescent="0.25">
      <c r="D14801"/>
      <c r="E14801"/>
      <c r="F14801" s="3"/>
      <c r="G14801" s="3"/>
      <c r="H14801" s="3"/>
      <c r="I14801" s="3"/>
      <c r="J14801" s="3"/>
    </row>
    <row r="14802" spans="4:10" x14ac:dyDescent="0.25">
      <c r="D14802"/>
      <c r="E14802"/>
      <c r="F14802" s="3"/>
      <c r="G14802" s="3"/>
      <c r="H14802" s="3"/>
      <c r="I14802" s="3"/>
      <c r="J14802" s="3"/>
    </row>
    <row r="14803" spans="4:10" x14ac:dyDescent="0.25">
      <c r="D14803"/>
      <c r="E14803"/>
      <c r="F14803" s="3"/>
      <c r="G14803" s="3"/>
      <c r="H14803" s="3"/>
      <c r="I14803" s="3"/>
      <c r="J14803" s="3"/>
    </row>
    <row r="14804" spans="4:10" x14ac:dyDescent="0.25">
      <c r="D14804"/>
      <c r="E14804"/>
      <c r="F14804" s="3"/>
      <c r="G14804" s="3"/>
      <c r="H14804" s="3"/>
      <c r="I14804" s="3"/>
      <c r="J14804" s="3"/>
    </row>
    <row r="14805" spans="4:10" x14ac:dyDescent="0.25">
      <c r="D14805"/>
      <c r="E14805"/>
      <c r="F14805" s="3"/>
      <c r="G14805" s="3"/>
      <c r="H14805" s="3"/>
      <c r="I14805" s="3"/>
      <c r="J14805" s="3"/>
    </row>
    <row r="14806" spans="4:10" x14ac:dyDescent="0.25">
      <c r="D14806"/>
      <c r="E14806"/>
      <c r="F14806" s="3"/>
      <c r="G14806" s="3"/>
      <c r="H14806" s="3"/>
      <c r="I14806" s="3"/>
      <c r="J14806" s="3"/>
    </row>
    <row r="14807" spans="4:10" x14ac:dyDescent="0.25">
      <c r="D14807"/>
      <c r="E14807"/>
      <c r="F14807" s="3"/>
      <c r="G14807" s="3"/>
      <c r="H14807" s="3"/>
      <c r="I14807" s="3"/>
      <c r="J14807" s="3"/>
    </row>
    <row r="14808" spans="4:10" x14ac:dyDescent="0.25">
      <c r="D14808"/>
      <c r="E14808"/>
      <c r="F14808" s="3"/>
      <c r="G14808" s="3"/>
      <c r="H14808" s="3"/>
      <c r="I14808" s="3"/>
      <c r="J14808" s="3"/>
    </row>
    <row r="14809" spans="4:10" x14ac:dyDescent="0.25">
      <c r="D14809"/>
      <c r="E14809"/>
      <c r="F14809" s="3"/>
      <c r="G14809" s="3"/>
      <c r="H14809" s="3"/>
      <c r="I14809" s="3"/>
      <c r="J14809" s="3"/>
    </row>
    <row r="14810" spans="4:10" x14ac:dyDescent="0.25">
      <c r="D14810"/>
      <c r="E14810"/>
      <c r="F14810" s="3"/>
      <c r="G14810" s="3"/>
      <c r="H14810" s="3"/>
      <c r="I14810" s="3"/>
      <c r="J14810" s="3"/>
    </row>
    <row r="14811" spans="4:10" x14ac:dyDescent="0.25">
      <c r="D14811"/>
      <c r="E14811"/>
      <c r="F14811" s="3"/>
      <c r="G14811" s="3"/>
      <c r="H14811" s="3"/>
      <c r="I14811" s="3"/>
      <c r="J14811" s="3"/>
    </row>
    <row r="14812" spans="4:10" x14ac:dyDescent="0.25">
      <c r="D14812"/>
      <c r="E14812"/>
      <c r="F14812" s="3"/>
      <c r="G14812" s="3"/>
      <c r="H14812" s="3"/>
      <c r="I14812" s="3"/>
      <c r="J14812" s="3"/>
    </row>
    <row r="14813" spans="4:10" x14ac:dyDescent="0.25">
      <c r="D14813"/>
      <c r="E14813"/>
      <c r="F14813" s="3"/>
      <c r="G14813" s="3"/>
      <c r="H14813" s="3"/>
      <c r="I14813" s="3"/>
      <c r="J14813" s="3"/>
    </row>
    <row r="14814" spans="4:10" x14ac:dyDescent="0.25">
      <c r="D14814"/>
      <c r="E14814"/>
      <c r="F14814" s="3"/>
      <c r="G14814" s="3"/>
      <c r="H14814" s="3"/>
      <c r="I14814" s="3"/>
      <c r="J14814" s="3"/>
    </row>
    <row r="14815" spans="4:10" x14ac:dyDescent="0.25">
      <c r="D14815"/>
      <c r="E14815"/>
      <c r="F14815" s="3"/>
      <c r="G14815" s="3"/>
      <c r="H14815" s="3"/>
      <c r="I14815" s="3"/>
      <c r="J14815" s="3"/>
    </row>
    <row r="14816" spans="4:10" x14ac:dyDescent="0.25">
      <c r="D14816"/>
      <c r="E14816"/>
      <c r="F14816" s="3"/>
      <c r="G14816" s="3"/>
      <c r="H14816" s="3"/>
      <c r="I14816" s="3"/>
      <c r="J14816" s="3"/>
    </row>
    <row r="14817" spans="4:10" x14ac:dyDescent="0.25">
      <c r="D14817"/>
      <c r="E14817"/>
      <c r="F14817" s="3"/>
      <c r="G14817" s="3"/>
      <c r="H14817" s="3"/>
      <c r="I14817" s="3"/>
      <c r="J14817" s="3"/>
    </row>
    <row r="14818" spans="4:10" x14ac:dyDescent="0.25">
      <c r="D14818"/>
      <c r="E14818"/>
      <c r="F14818" s="3"/>
      <c r="G14818" s="3"/>
      <c r="H14818" s="3"/>
      <c r="I14818" s="3"/>
      <c r="J14818" s="3"/>
    </row>
    <row r="14819" spans="4:10" x14ac:dyDescent="0.25">
      <c r="D14819"/>
      <c r="E14819"/>
      <c r="F14819" s="3"/>
      <c r="G14819" s="3"/>
      <c r="H14819" s="3"/>
      <c r="I14819" s="3"/>
      <c r="J14819" s="3"/>
    </row>
    <row r="14820" spans="4:10" x14ac:dyDescent="0.25">
      <c r="D14820"/>
      <c r="E14820"/>
      <c r="F14820" s="3"/>
      <c r="G14820" s="3"/>
      <c r="H14820" s="3"/>
      <c r="I14820" s="3"/>
      <c r="J14820" s="3"/>
    </row>
    <row r="14821" spans="4:10" x14ac:dyDescent="0.25">
      <c r="D14821"/>
      <c r="E14821"/>
      <c r="F14821" s="3"/>
      <c r="G14821" s="3"/>
      <c r="H14821" s="3"/>
      <c r="I14821" s="3"/>
      <c r="J14821" s="3"/>
    </row>
    <row r="14822" spans="4:10" x14ac:dyDescent="0.25">
      <c r="D14822"/>
      <c r="E14822"/>
      <c r="F14822" s="3"/>
      <c r="G14822" s="3"/>
      <c r="H14822" s="3"/>
      <c r="I14822" s="3"/>
      <c r="J14822" s="3"/>
    </row>
    <row r="14823" spans="4:10" x14ac:dyDescent="0.25">
      <c r="D14823"/>
      <c r="E14823"/>
      <c r="F14823" s="3"/>
      <c r="G14823" s="3"/>
      <c r="H14823" s="3"/>
      <c r="I14823" s="3"/>
      <c r="J14823" s="3"/>
    </row>
    <row r="14824" spans="4:10" x14ac:dyDescent="0.25">
      <c r="D14824"/>
      <c r="E14824"/>
      <c r="F14824" s="3"/>
      <c r="G14824" s="3"/>
      <c r="H14824" s="3"/>
      <c r="I14824" s="3"/>
      <c r="J14824" s="3"/>
    </row>
    <row r="14825" spans="4:10" x14ac:dyDescent="0.25">
      <c r="D14825"/>
      <c r="E14825"/>
      <c r="F14825" s="3"/>
      <c r="G14825" s="3"/>
      <c r="H14825" s="3"/>
      <c r="I14825" s="3"/>
      <c r="J14825" s="3"/>
    </row>
    <row r="14826" spans="4:10" x14ac:dyDescent="0.25">
      <c r="D14826"/>
      <c r="E14826"/>
      <c r="F14826" s="3"/>
      <c r="G14826" s="3"/>
      <c r="H14826" s="3"/>
      <c r="I14826" s="3"/>
      <c r="J14826" s="3"/>
    </row>
    <row r="14827" spans="4:10" x14ac:dyDescent="0.25">
      <c r="D14827"/>
      <c r="E14827"/>
      <c r="F14827" s="3"/>
      <c r="G14827" s="3"/>
      <c r="H14827" s="3"/>
      <c r="I14827" s="3"/>
      <c r="J14827" s="3"/>
    </row>
    <row r="14828" spans="4:10" x14ac:dyDescent="0.25">
      <c r="D14828"/>
      <c r="E14828"/>
      <c r="F14828" s="3"/>
      <c r="G14828" s="3"/>
      <c r="H14828" s="3"/>
      <c r="I14828" s="3"/>
      <c r="J14828" s="3"/>
    </row>
    <row r="14829" spans="4:10" x14ac:dyDescent="0.25">
      <c r="D14829"/>
      <c r="E14829"/>
      <c r="F14829" s="3"/>
      <c r="G14829" s="3"/>
      <c r="H14829" s="3"/>
      <c r="I14829" s="3"/>
      <c r="J14829" s="3"/>
    </row>
    <row r="14830" spans="4:10" x14ac:dyDescent="0.25">
      <c r="D14830"/>
      <c r="E14830"/>
      <c r="F14830" s="3"/>
      <c r="G14830" s="3"/>
      <c r="H14830" s="3"/>
      <c r="I14830" s="3"/>
      <c r="J14830" s="3"/>
    </row>
    <row r="14831" spans="4:10" x14ac:dyDescent="0.25">
      <c r="D14831"/>
      <c r="E14831"/>
      <c r="F14831" s="3"/>
      <c r="G14831" s="3"/>
      <c r="H14831" s="3"/>
      <c r="I14831" s="3"/>
      <c r="J14831" s="3"/>
    </row>
    <row r="14832" spans="4:10" x14ac:dyDescent="0.25">
      <c r="D14832"/>
      <c r="E14832"/>
      <c r="F14832" s="3"/>
      <c r="G14832" s="3"/>
      <c r="H14832" s="3"/>
      <c r="I14832" s="3"/>
      <c r="J14832" s="3"/>
    </row>
    <row r="14833" spans="4:10" x14ac:dyDescent="0.25">
      <c r="D14833"/>
      <c r="E14833"/>
      <c r="F14833" s="3"/>
      <c r="G14833" s="3"/>
      <c r="H14833" s="3"/>
      <c r="I14833" s="3"/>
      <c r="J14833" s="3"/>
    </row>
    <row r="14834" spans="4:10" x14ac:dyDescent="0.25">
      <c r="D14834"/>
      <c r="E14834"/>
      <c r="F14834" s="3"/>
      <c r="G14834" s="3"/>
      <c r="H14834" s="3"/>
      <c r="I14834" s="3"/>
      <c r="J14834" s="3"/>
    </row>
    <row r="14835" spans="4:10" x14ac:dyDescent="0.25">
      <c r="D14835"/>
      <c r="E14835"/>
      <c r="F14835" s="3"/>
      <c r="G14835" s="3"/>
      <c r="H14835" s="3"/>
      <c r="I14835" s="3"/>
      <c r="J14835" s="3"/>
    </row>
    <row r="14836" spans="4:10" x14ac:dyDescent="0.25">
      <c r="D14836"/>
      <c r="E14836"/>
      <c r="F14836" s="3"/>
      <c r="G14836" s="3"/>
      <c r="H14836" s="3"/>
      <c r="I14836" s="3"/>
      <c r="J14836" s="3"/>
    </row>
    <row r="14837" spans="4:10" x14ac:dyDescent="0.25">
      <c r="D14837"/>
      <c r="E14837"/>
      <c r="F14837" s="3"/>
      <c r="G14837" s="3"/>
      <c r="H14837" s="3"/>
      <c r="I14837" s="3"/>
      <c r="J14837" s="3"/>
    </row>
    <row r="14838" spans="4:10" x14ac:dyDescent="0.25">
      <c r="D14838"/>
      <c r="E14838"/>
      <c r="F14838" s="3"/>
      <c r="G14838" s="3"/>
      <c r="H14838" s="3"/>
      <c r="I14838" s="3"/>
      <c r="J14838" s="3"/>
    </row>
    <row r="14839" spans="4:10" x14ac:dyDescent="0.25">
      <c r="D14839"/>
      <c r="E14839"/>
      <c r="F14839" s="3"/>
      <c r="G14839" s="3"/>
      <c r="H14839" s="3"/>
      <c r="I14839" s="3"/>
      <c r="J14839" s="3"/>
    </row>
    <row r="14840" spans="4:10" x14ac:dyDescent="0.25">
      <c r="D14840"/>
      <c r="E14840"/>
      <c r="F14840" s="3"/>
      <c r="G14840" s="3"/>
      <c r="H14840" s="3"/>
      <c r="I14840" s="3"/>
      <c r="J14840" s="3"/>
    </row>
    <row r="14841" spans="4:10" x14ac:dyDescent="0.25">
      <c r="D14841"/>
      <c r="E14841"/>
      <c r="F14841" s="3"/>
      <c r="G14841" s="3"/>
      <c r="H14841" s="3"/>
      <c r="I14841" s="3"/>
      <c r="J14841" s="3"/>
    </row>
    <row r="14842" spans="4:10" x14ac:dyDescent="0.25">
      <c r="D14842"/>
      <c r="E14842"/>
      <c r="F14842" s="3"/>
      <c r="G14842" s="3"/>
      <c r="H14842" s="3"/>
      <c r="I14842" s="3"/>
      <c r="J14842" s="3"/>
    </row>
    <row r="14843" spans="4:10" x14ac:dyDescent="0.25">
      <c r="D14843"/>
      <c r="E14843"/>
      <c r="F14843" s="3"/>
      <c r="G14843" s="3"/>
      <c r="H14843" s="3"/>
      <c r="I14843" s="3"/>
      <c r="J14843" s="3"/>
    </row>
    <row r="14844" spans="4:10" x14ac:dyDescent="0.25">
      <c r="D14844"/>
      <c r="E14844"/>
      <c r="F14844" s="3"/>
      <c r="G14844" s="3"/>
      <c r="H14844" s="3"/>
      <c r="I14844" s="3"/>
      <c r="J14844" s="3"/>
    </row>
    <row r="14845" spans="4:10" x14ac:dyDescent="0.25">
      <c r="D14845"/>
      <c r="E14845"/>
      <c r="F14845" s="3"/>
      <c r="G14845" s="3"/>
      <c r="H14845" s="3"/>
      <c r="I14845" s="3"/>
      <c r="J14845" s="3"/>
    </row>
    <row r="14846" spans="4:10" x14ac:dyDescent="0.25">
      <c r="D14846"/>
      <c r="E14846"/>
      <c r="F14846" s="3"/>
      <c r="G14846" s="3"/>
      <c r="H14846" s="3"/>
      <c r="I14846" s="3"/>
      <c r="J14846" s="3"/>
    </row>
    <row r="14847" spans="4:10" x14ac:dyDescent="0.25">
      <c r="D14847"/>
      <c r="E14847"/>
      <c r="F14847" s="3"/>
      <c r="G14847" s="3"/>
      <c r="H14847" s="3"/>
      <c r="I14847" s="3"/>
      <c r="J14847" s="3"/>
    </row>
    <row r="14848" spans="4:10" x14ac:dyDescent="0.25">
      <c r="D14848"/>
      <c r="E14848"/>
      <c r="F14848" s="3"/>
      <c r="G14848" s="3"/>
      <c r="H14848" s="3"/>
      <c r="I14848" s="3"/>
      <c r="J14848" s="3"/>
    </row>
    <row r="14849" spans="4:10" x14ac:dyDescent="0.25">
      <c r="D14849"/>
      <c r="E14849"/>
      <c r="F14849" s="3"/>
      <c r="G14849" s="3"/>
      <c r="H14849" s="3"/>
      <c r="I14849" s="3"/>
      <c r="J14849" s="3"/>
    </row>
    <row r="14850" spans="4:10" x14ac:dyDescent="0.25">
      <c r="D14850"/>
      <c r="E14850"/>
      <c r="F14850" s="3"/>
      <c r="G14850" s="3"/>
      <c r="H14850" s="3"/>
      <c r="I14850" s="3"/>
      <c r="J14850" s="3"/>
    </row>
    <row r="14851" spans="4:10" x14ac:dyDescent="0.25">
      <c r="D14851"/>
      <c r="E14851"/>
      <c r="F14851" s="3"/>
      <c r="G14851" s="3"/>
      <c r="H14851" s="3"/>
      <c r="I14851" s="3"/>
      <c r="J14851" s="3"/>
    </row>
    <row r="14852" spans="4:10" x14ac:dyDescent="0.25">
      <c r="D14852"/>
      <c r="E14852"/>
      <c r="F14852" s="3"/>
      <c r="G14852" s="3"/>
      <c r="H14852" s="3"/>
      <c r="I14852" s="3"/>
      <c r="J14852" s="3"/>
    </row>
    <row r="14853" spans="4:10" x14ac:dyDescent="0.25">
      <c r="D14853"/>
      <c r="E14853"/>
      <c r="F14853" s="3"/>
      <c r="G14853" s="3"/>
      <c r="H14853" s="3"/>
      <c r="I14853" s="3"/>
      <c r="J14853" s="3"/>
    </row>
    <row r="14854" spans="4:10" x14ac:dyDescent="0.25">
      <c r="D14854"/>
      <c r="E14854"/>
      <c r="F14854" s="3"/>
      <c r="G14854" s="3"/>
      <c r="H14854" s="3"/>
      <c r="I14854" s="3"/>
      <c r="J14854" s="3"/>
    </row>
    <row r="14855" spans="4:10" x14ac:dyDescent="0.25">
      <c r="D14855"/>
      <c r="E14855"/>
      <c r="F14855" s="3"/>
      <c r="G14855" s="3"/>
      <c r="H14855" s="3"/>
      <c r="I14855" s="3"/>
      <c r="J14855" s="3"/>
    </row>
    <row r="14856" spans="4:10" x14ac:dyDescent="0.25">
      <c r="D14856"/>
      <c r="E14856"/>
      <c r="F14856" s="3"/>
      <c r="G14856" s="3"/>
      <c r="H14856" s="3"/>
      <c r="I14856" s="3"/>
      <c r="J14856" s="3"/>
    </row>
    <row r="14857" spans="4:10" x14ac:dyDescent="0.25">
      <c r="D14857"/>
      <c r="E14857"/>
      <c r="F14857" s="3"/>
      <c r="G14857" s="3"/>
      <c r="H14857" s="3"/>
      <c r="I14857" s="3"/>
      <c r="J14857" s="3"/>
    </row>
    <row r="14858" spans="4:10" x14ac:dyDescent="0.25">
      <c r="D14858"/>
      <c r="E14858"/>
      <c r="F14858" s="3"/>
      <c r="G14858" s="3"/>
      <c r="H14858" s="3"/>
      <c r="I14858" s="3"/>
      <c r="J14858" s="3"/>
    </row>
    <row r="14859" spans="4:10" x14ac:dyDescent="0.25">
      <c r="D14859"/>
      <c r="E14859"/>
      <c r="F14859" s="3"/>
      <c r="G14859" s="3"/>
      <c r="H14859" s="3"/>
      <c r="I14859" s="3"/>
      <c r="J14859" s="3"/>
    </row>
    <row r="14860" spans="4:10" x14ac:dyDescent="0.25">
      <c r="D14860"/>
      <c r="E14860"/>
      <c r="F14860" s="3"/>
      <c r="G14860" s="3"/>
      <c r="H14860" s="3"/>
      <c r="I14860" s="3"/>
      <c r="J14860" s="3"/>
    </row>
    <row r="14861" spans="4:10" x14ac:dyDescent="0.25">
      <c r="D14861"/>
      <c r="E14861"/>
      <c r="F14861" s="3"/>
      <c r="G14861" s="3"/>
      <c r="H14861" s="3"/>
      <c r="I14861" s="3"/>
      <c r="J14861" s="3"/>
    </row>
    <row r="14862" spans="4:10" x14ac:dyDescent="0.25">
      <c r="D14862"/>
      <c r="E14862"/>
      <c r="F14862" s="3"/>
      <c r="G14862" s="3"/>
      <c r="H14862" s="3"/>
      <c r="I14862" s="3"/>
      <c r="J14862" s="3"/>
    </row>
    <row r="14863" spans="4:10" x14ac:dyDescent="0.25">
      <c r="D14863"/>
      <c r="E14863"/>
      <c r="F14863" s="3"/>
      <c r="G14863" s="3"/>
      <c r="H14863" s="3"/>
      <c r="I14863" s="3"/>
      <c r="J14863" s="3"/>
    </row>
    <row r="14864" spans="4:10" x14ac:dyDescent="0.25">
      <c r="D14864"/>
      <c r="E14864"/>
      <c r="F14864" s="3"/>
      <c r="G14864" s="3"/>
      <c r="H14864" s="3"/>
      <c r="I14864" s="3"/>
      <c r="J14864" s="3"/>
    </row>
    <row r="14865" spans="4:10" x14ac:dyDescent="0.25">
      <c r="D14865"/>
      <c r="E14865"/>
      <c r="F14865" s="3"/>
      <c r="G14865" s="3"/>
      <c r="H14865" s="3"/>
      <c r="I14865" s="3"/>
      <c r="J14865" s="3"/>
    </row>
    <row r="14866" spans="4:10" x14ac:dyDescent="0.25">
      <c r="D14866"/>
      <c r="E14866"/>
      <c r="F14866" s="3"/>
      <c r="G14866" s="3"/>
      <c r="H14866" s="3"/>
      <c r="I14866" s="3"/>
      <c r="J14866" s="3"/>
    </row>
    <row r="14867" spans="4:10" x14ac:dyDescent="0.25">
      <c r="D14867"/>
      <c r="E14867"/>
      <c r="F14867" s="3"/>
      <c r="G14867" s="3"/>
      <c r="H14867" s="3"/>
      <c r="I14867" s="3"/>
      <c r="J14867" s="3"/>
    </row>
    <row r="14868" spans="4:10" x14ac:dyDescent="0.25">
      <c r="D14868"/>
      <c r="E14868"/>
      <c r="F14868" s="3"/>
      <c r="G14868" s="3"/>
      <c r="H14868" s="3"/>
      <c r="I14868" s="3"/>
      <c r="J14868" s="3"/>
    </row>
    <row r="14869" spans="4:10" x14ac:dyDescent="0.25">
      <c r="D14869"/>
      <c r="E14869"/>
      <c r="F14869" s="3"/>
      <c r="G14869" s="3"/>
      <c r="H14869" s="3"/>
      <c r="I14869" s="3"/>
      <c r="J14869" s="3"/>
    </row>
    <row r="14870" spans="4:10" x14ac:dyDescent="0.25">
      <c r="D14870"/>
      <c r="E14870"/>
      <c r="F14870" s="3"/>
      <c r="G14870" s="3"/>
      <c r="H14870" s="3"/>
      <c r="I14870" s="3"/>
      <c r="J14870" s="3"/>
    </row>
    <row r="14871" spans="4:10" x14ac:dyDescent="0.25">
      <c r="D14871"/>
      <c r="E14871"/>
      <c r="F14871" s="3"/>
      <c r="G14871" s="3"/>
      <c r="H14871" s="3"/>
      <c r="I14871" s="3"/>
      <c r="J14871" s="3"/>
    </row>
    <row r="14872" spans="4:10" x14ac:dyDescent="0.25">
      <c r="D14872"/>
      <c r="E14872"/>
      <c r="F14872" s="3"/>
      <c r="G14872" s="3"/>
      <c r="H14872" s="3"/>
      <c r="I14872" s="3"/>
      <c r="J14872" s="3"/>
    </row>
    <row r="14873" spans="4:10" x14ac:dyDescent="0.25">
      <c r="D14873"/>
      <c r="E14873"/>
      <c r="F14873" s="3"/>
      <c r="G14873" s="3"/>
      <c r="H14873" s="3"/>
      <c r="I14873" s="3"/>
      <c r="J14873" s="3"/>
    </row>
    <row r="14874" spans="4:10" x14ac:dyDescent="0.25">
      <c r="D14874"/>
      <c r="E14874"/>
      <c r="F14874" s="3"/>
      <c r="G14874" s="3"/>
      <c r="H14874" s="3"/>
      <c r="I14874" s="3"/>
      <c r="J14874" s="3"/>
    </row>
    <row r="14875" spans="4:10" x14ac:dyDescent="0.25">
      <c r="D14875"/>
      <c r="E14875"/>
      <c r="F14875" s="3"/>
      <c r="G14875" s="3"/>
      <c r="H14875" s="3"/>
      <c r="I14875" s="3"/>
      <c r="J14875" s="3"/>
    </row>
    <row r="14876" spans="4:10" x14ac:dyDescent="0.25">
      <c r="D14876"/>
      <c r="E14876"/>
      <c r="F14876" s="3"/>
      <c r="G14876" s="3"/>
      <c r="H14876" s="3"/>
      <c r="I14876" s="3"/>
      <c r="J14876" s="3"/>
    </row>
    <row r="14877" spans="4:10" x14ac:dyDescent="0.25">
      <c r="D14877"/>
      <c r="E14877"/>
      <c r="F14877" s="3"/>
      <c r="G14877" s="3"/>
      <c r="H14877" s="3"/>
      <c r="I14877" s="3"/>
      <c r="J14877" s="3"/>
    </row>
    <row r="14878" spans="4:10" x14ac:dyDescent="0.25">
      <c r="D14878"/>
      <c r="E14878"/>
      <c r="F14878" s="3"/>
      <c r="G14878" s="3"/>
      <c r="H14878" s="3"/>
      <c r="I14878" s="3"/>
      <c r="J14878" s="3"/>
    </row>
    <row r="14879" spans="4:10" x14ac:dyDescent="0.25">
      <c r="D14879"/>
      <c r="E14879"/>
      <c r="F14879" s="3"/>
      <c r="G14879" s="3"/>
      <c r="H14879" s="3"/>
      <c r="I14879" s="3"/>
      <c r="J14879" s="3"/>
    </row>
    <row r="14880" spans="4:10" x14ac:dyDescent="0.25">
      <c r="D14880"/>
      <c r="E14880"/>
      <c r="F14880" s="3"/>
      <c r="G14880" s="3"/>
      <c r="H14880" s="3"/>
      <c r="I14880" s="3"/>
      <c r="J14880" s="3"/>
    </row>
    <row r="14881" spans="4:10" x14ac:dyDescent="0.25">
      <c r="D14881"/>
      <c r="E14881"/>
      <c r="F14881" s="3"/>
      <c r="G14881" s="3"/>
      <c r="H14881" s="3"/>
      <c r="I14881" s="3"/>
      <c r="J14881" s="3"/>
    </row>
    <row r="14882" spans="4:10" x14ac:dyDescent="0.25">
      <c r="D14882"/>
      <c r="E14882"/>
      <c r="F14882" s="3"/>
      <c r="G14882" s="3"/>
      <c r="H14882" s="3"/>
      <c r="I14882" s="3"/>
      <c r="J14882" s="3"/>
    </row>
    <row r="14883" spans="4:10" x14ac:dyDescent="0.25">
      <c r="D14883"/>
      <c r="E14883"/>
      <c r="F14883" s="3"/>
      <c r="G14883" s="3"/>
      <c r="H14883" s="3"/>
      <c r="I14883" s="3"/>
      <c r="J14883" s="3"/>
    </row>
    <row r="14884" spans="4:10" x14ac:dyDescent="0.25">
      <c r="D14884"/>
      <c r="E14884"/>
      <c r="F14884" s="3"/>
      <c r="G14884" s="3"/>
      <c r="H14884" s="3"/>
      <c r="I14884" s="3"/>
      <c r="J14884" s="3"/>
    </row>
    <row r="14885" spans="4:10" x14ac:dyDescent="0.25">
      <c r="D14885"/>
      <c r="E14885"/>
      <c r="F14885" s="3"/>
      <c r="G14885" s="3"/>
      <c r="H14885" s="3"/>
      <c r="I14885" s="3"/>
      <c r="J14885" s="3"/>
    </row>
    <row r="14886" spans="4:10" x14ac:dyDescent="0.25">
      <c r="D14886"/>
      <c r="E14886"/>
      <c r="F14886" s="3"/>
      <c r="G14886" s="3"/>
      <c r="H14886" s="3"/>
      <c r="I14886" s="3"/>
      <c r="J14886" s="3"/>
    </row>
    <row r="14887" spans="4:10" x14ac:dyDescent="0.25">
      <c r="D14887"/>
      <c r="E14887"/>
      <c r="F14887" s="3"/>
      <c r="G14887" s="3"/>
      <c r="H14887" s="3"/>
      <c r="I14887" s="3"/>
      <c r="J14887" s="3"/>
    </row>
    <row r="14888" spans="4:10" x14ac:dyDescent="0.25">
      <c r="D14888"/>
      <c r="E14888"/>
      <c r="F14888" s="3"/>
      <c r="G14888" s="3"/>
      <c r="H14888" s="3"/>
      <c r="I14888" s="3"/>
      <c r="J14888" s="3"/>
    </row>
    <row r="14889" spans="4:10" x14ac:dyDescent="0.25">
      <c r="D14889"/>
      <c r="E14889"/>
      <c r="F14889" s="3"/>
      <c r="G14889" s="3"/>
      <c r="H14889" s="3"/>
      <c r="I14889" s="3"/>
      <c r="J14889" s="3"/>
    </row>
    <row r="14890" spans="4:10" x14ac:dyDescent="0.25">
      <c r="D14890"/>
      <c r="E14890"/>
      <c r="F14890" s="3"/>
      <c r="G14890" s="3"/>
      <c r="H14890" s="3"/>
      <c r="I14890" s="3"/>
      <c r="J14890" s="3"/>
    </row>
    <row r="14891" spans="4:10" x14ac:dyDescent="0.25">
      <c r="D14891"/>
      <c r="E14891"/>
      <c r="F14891" s="3"/>
      <c r="G14891" s="3"/>
      <c r="H14891" s="3"/>
      <c r="I14891" s="3"/>
      <c r="J14891" s="3"/>
    </row>
    <row r="14892" spans="4:10" x14ac:dyDescent="0.25">
      <c r="D14892"/>
      <c r="E14892"/>
      <c r="F14892" s="3"/>
      <c r="G14892" s="3"/>
      <c r="H14892" s="3"/>
      <c r="I14892" s="3"/>
      <c r="J14892" s="3"/>
    </row>
    <row r="14893" spans="4:10" x14ac:dyDescent="0.25">
      <c r="D14893"/>
      <c r="E14893"/>
      <c r="F14893" s="3"/>
      <c r="G14893" s="3"/>
      <c r="H14893" s="3"/>
      <c r="I14893" s="3"/>
      <c r="J14893" s="3"/>
    </row>
    <row r="14894" spans="4:10" x14ac:dyDescent="0.25">
      <c r="D14894"/>
      <c r="E14894"/>
      <c r="F14894" s="3"/>
      <c r="G14894" s="3"/>
      <c r="H14894" s="3"/>
      <c r="I14894" s="3"/>
      <c r="J14894" s="3"/>
    </row>
    <row r="14895" spans="4:10" x14ac:dyDescent="0.25">
      <c r="D14895"/>
      <c r="E14895"/>
      <c r="F14895" s="3"/>
      <c r="G14895" s="3"/>
      <c r="H14895" s="3"/>
      <c r="I14895" s="3"/>
      <c r="J14895" s="3"/>
    </row>
    <row r="14896" spans="4:10" x14ac:dyDescent="0.25">
      <c r="D14896"/>
      <c r="E14896"/>
      <c r="F14896" s="3"/>
      <c r="G14896" s="3"/>
      <c r="H14896" s="3"/>
      <c r="I14896" s="3"/>
      <c r="J14896" s="3"/>
    </row>
    <row r="14897" spans="4:10" x14ac:dyDescent="0.25">
      <c r="D14897"/>
      <c r="E14897"/>
      <c r="F14897" s="3"/>
      <c r="G14897" s="3"/>
      <c r="H14897" s="3"/>
      <c r="I14897" s="3"/>
      <c r="J14897" s="3"/>
    </row>
    <row r="14898" spans="4:10" x14ac:dyDescent="0.25">
      <c r="D14898"/>
      <c r="E14898"/>
      <c r="F14898" s="3"/>
      <c r="G14898" s="3"/>
      <c r="H14898" s="3"/>
      <c r="I14898" s="3"/>
      <c r="J14898" s="3"/>
    </row>
    <row r="14899" spans="4:10" x14ac:dyDescent="0.25">
      <c r="D14899"/>
      <c r="E14899"/>
      <c r="F14899" s="3"/>
      <c r="G14899" s="3"/>
      <c r="H14899" s="3"/>
      <c r="I14899" s="3"/>
      <c r="J14899" s="3"/>
    </row>
    <row r="14900" spans="4:10" x14ac:dyDescent="0.25">
      <c r="D14900"/>
      <c r="E14900"/>
      <c r="F14900" s="3"/>
      <c r="G14900" s="3"/>
      <c r="H14900" s="3"/>
      <c r="I14900" s="3"/>
      <c r="J14900" s="3"/>
    </row>
    <row r="14901" spans="4:10" x14ac:dyDescent="0.25">
      <c r="D14901"/>
      <c r="E14901"/>
      <c r="F14901" s="3"/>
      <c r="G14901" s="3"/>
      <c r="H14901" s="3"/>
      <c r="I14901" s="3"/>
      <c r="J14901" s="3"/>
    </row>
    <row r="14902" spans="4:10" x14ac:dyDescent="0.25">
      <c r="D14902"/>
      <c r="E14902"/>
      <c r="F14902" s="3"/>
      <c r="G14902" s="3"/>
      <c r="H14902" s="3"/>
      <c r="I14902" s="3"/>
      <c r="J14902" s="3"/>
    </row>
    <row r="14903" spans="4:10" x14ac:dyDescent="0.25">
      <c r="D14903"/>
      <c r="E14903"/>
      <c r="F14903" s="3"/>
      <c r="G14903" s="3"/>
      <c r="H14903" s="3"/>
      <c r="I14903" s="3"/>
      <c r="J14903" s="3"/>
    </row>
    <row r="14904" spans="4:10" x14ac:dyDescent="0.25">
      <c r="D14904"/>
      <c r="E14904"/>
      <c r="F14904" s="3"/>
      <c r="G14904" s="3"/>
      <c r="H14904" s="3"/>
      <c r="I14904" s="3"/>
      <c r="J14904" s="3"/>
    </row>
    <row r="14905" spans="4:10" x14ac:dyDescent="0.25">
      <c r="D14905"/>
      <c r="E14905"/>
      <c r="F14905" s="3"/>
      <c r="G14905" s="3"/>
      <c r="H14905" s="3"/>
      <c r="I14905" s="3"/>
      <c r="J14905" s="3"/>
    </row>
    <row r="14906" spans="4:10" x14ac:dyDescent="0.25">
      <c r="D14906"/>
      <c r="E14906"/>
      <c r="F14906" s="3"/>
      <c r="G14906" s="3"/>
      <c r="H14906" s="3"/>
      <c r="I14906" s="3"/>
      <c r="J14906" s="3"/>
    </row>
    <row r="14907" spans="4:10" x14ac:dyDescent="0.25">
      <c r="D14907"/>
      <c r="E14907"/>
      <c r="F14907" s="3"/>
      <c r="G14907" s="3"/>
      <c r="H14907" s="3"/>
      <c r="I14907" s="3"/>
      <c r="J14907" s="3"/>
    </row>
    <row r="14908" spans="4:10" x14ac:dyDescent="0.25">
      <c r="D14908"/>
      <c r="E14908"/>
      <c r="F14908" s="3"/>
      <c r="G14908" s="3"/>
      <c r="H14908" s="3"/>
      <c r="I14908" s="3"/>
      <c r="J14908" s="3"/>
    </row>
    <row r="14909" spans="4:10" x14ac:dyDescent="0.25">
      <c r="D14909"/>
      <c r="E14909"/>
      <c r="F14909" s="3"/>
      <c r="G14909" s="3"/>
      <c r="H14909" s="3"/>
      <c r="I14909" s="3"/>
      <c r="J14909" s="3"/>
    </row>
    <row r="14910" spans="4:10" x14ac:dyDescent="0.25">
      <c r="D14910"/>
      <c r="E14910"/>
      <c r="F14910" s="3"/>
      <c r="G14910" s="3"/>
      <c r="H14910" s="3"/>
      <c r="I14910" s="3"/>
      <c r="J14910" s="3"/>
    </row>
    <row r="14911" spans="4:10" x14ac:dyDescent="0.25">
      <c r="D14911"/>
      <c r="E14911"/>
      <c r="F14911" s="3"/>
      <c r="G14911" s="3"/>
      <c r="H14911" s="3"/>
      <c r="I14911" s="3"/>
      <c r="J14911" s="3"/>
    </row>
    <row r="14912" spans="4:10" x14ac:dyDescent="0.25">
      <c r="D14912"/>
      <c r="E14912"/>
      <c r="F14912" s="3"/>
      <c r="G14912" s="3"/>
      <c r="H14912" s="3"/>
      <c r="I14912" s="3"/>
      <c r="J14912" s="3"/>
    </row>
    <row r="14913" spans="4:10" x14ac:dyDescent="0.25">
      <c r="D14913"/>
      <c r="E14913"/>
      <c r="F14913" s="3"/>
      <c r="G14913" s="3"/>
      <c r="H14913" s="3"/>
      <c r="I14913" s="3"/>
      <c r="J14913" s="3"/>
    </row>
    <row r="14914" spans="4:10" x14ac:dyDescent="0.25">
      <c r="D14914"/>
      <c r="E14914"/>
      <c r="F14914" s="3"/>
      <c r="G14914" s="3"/>
      <c r="H14914" s="3"/>
      <c r="I14914" s="3"/>
      <c r="J14914" s="3"/>
    </row>
    <row r="14915" spans="4:10" x14ac:dyDescent="0.25">
      <c r="D14915"/>
      <c r="E14915"/>
      <c r="F14915" s="3"/>
      <c r="G14915" s="3"/>
      <c r="H14915" s="3"/>
      <c r="I14915" s="3"/>
      <c r="J14915" s="3"/>
    </row>
    <row r="14916" spans="4:10" x14ac:dyDescent="0.25">
      <c r="D14916"/>
      <c r="E14916"/>
      <c r="F14916" s="3"/>
      <c r="G14916" s="3"/>
      <c r="H14916" s="3"/>
      <c r="I14916" s="3"/>
      <c r="J14916" s="3"/>
    </row>
    <row r="14917" spans="4:10" x14ac:dyDescent="0.25">
      <c r="D14917"/>
      <c r="E14917"/>
      <c r="F14917" s="3"/>
      <c r="G14917" s="3"/>
      <c r="H14917" s="3"/>
      <c r="I14917" s="3"/>
      <c r="J14917" s="3"/>
    </row>
    <row r="14918" spans="4:10" x14ac:dyDescent="0.25">
      <c r="D14918"/>
      <c r="E14918"/>
    </row>
    <row r="14919" spans="4:10" x14ac:dyDescent="0.25">
      <c r="D14919"/>
      <c r="E14919"/>
    </row>
    <row r="14920" spans="4:10" x14ac:dyDescent="0.25">
      <c r="D14920"/>
      <c r="E14920"/>
    </row>
    <row r="14921" spans="4:10" x14ac:dyDescent="0.25">
      <c r="D14921"/>
      <c r="E14921"/>
    </row>
    <row r="14922" spans="4:10" x14ac:dyDescent="0.25">
      <c r="D14922"/>
      <c r="E14922"/>
    </row>
    <row r="14923" spans="4:10" x14ac:dyDescent="0.25">
      <c r="D14923"/>
      <c r="E14923"/>
      <c r="F14923" s="3"/>
      <c r="G14923" s="3"/>
      <c r="H14923" s="3"/>
      <c r="I14923" s="3"/>
      <c r="J14923" s="3"/>
    </row>
    <row r="14924" spans="4:10" x14ac:dyDescent="0.25">
      <c r="D14924"/>
      <c r="E14924"/>
      <c r="F14924" s="3"/>
      <c r="G14924" s="3"/>
      <c r="H14924" s="3"/>
      <c r="I14924" s="3"/>
      <c r="J14924" s="3"/>
    </row>
    <row r="14925" spans="4:10" x14ac:dyDescent="0.25">
      <c r="D14925"/>
      <c r="E14925"/>
      <c r="F14925" s="3"/>
      <c r="G14925" s="3"/>
      <c r="H14925" s="3"/>
      <c r="I14925" s="3"/>
      <c r="J14925" s="3"/>
    </row>
    <row r="14926" spans="4:10" x14ac:dyDescent="0.25">
      <c r="D14926"/>
      <c r="E14926"/>
      <c r="F14926" s="3"/>
      <c r="G14926" s="3"/>
      <c r="H14926" s="3"/>
      <c r="I14926" s="3"/>
      <c r="J14926" s="3"/>
    </row>
    <row r="14927" spans="4:10" x14ac:dyDescent="0.25">
      <c r="D14927"/>
      <c r="E14927"/>
      <c r="F14927" s="3"/>
      <c r="G14927" s="3"/>
      <c r="H14927" s="3"/>
      <c r="I14927" s="3"/>
      <c r="J14927" s="3"/>
    </row>
    <row r="14928" spans="4:10" x14ac:dyDescent="0.25">
      <c r="D14928"/>
      <c r="E14928"/>
      <c r="F14928" s="3"/>
      <c r="G14928" s="3"/>
      <c r="H14928" s="3"/>
      <c r="I14928" s="3"/>
      <c r="J14928" s="3"/>
    </row>
    <row r="14929" spans="4:10" x14ac:dyDescent="0.25">
      <c r="D14929"/>
      <c r="E14929"/>
      <c r="F14929" s="3"/>
      <c r="G14929" s="3"/>
      <c r="H14929" s="3"/>
      <c r="I14929" s="3"/>
      <c r="J14929" s="3"/>
    </row>
    <row r="14930" spans="4:10" x14ac:dyDescent="0.25">
      <c r="D14930"/>
      <c r="E14930"/>
      <c r="F14930" s="3"/>
      <c r="G14930" s="3"/>
      <c r="H14930" s="3"/>
      <c r="I14930" s="3"/>
      <c r="J14930" s="3"/>
    </row>
    <row r="14931" spans="4:10" x14ac:dyDescent="0.25">
      <c r="D14931"/>
      <c r="E14931"/>
      <c r="F14931" s="3"/>
      <c r="G14931" s="3"/>
      <c r="H14931" s="3"/>
      <c r="I14931" s="3"/>
      <c r="J14931" s="3"/>
    </row>
    <row r="14932" spans="4:10" x14ac:dyDescent="0.25">
      <c r="D14932"/>
      <c r="E14932"/>
      <c r="F14932" s="3"/>
      <c r="G14932" s="3"/>
      <c r="H14932" s="3"/>
      <c r="I14932" s="3"/>
      <c r="J14932" s="3"/>
    </row>
    <row r="14933" spans="4:10" x14ac:dyDescent="0.25">
      <c r="D14933"/>
      <c r="E14933"/>
      <c r="F14933" s="3"/>
      <c r="G14933" s="3"/>
      <c r="H14933" s="3"/>
      <c r="I14933" s="3"/>
      <c r="J14933" s="3"/>
    </row>
    <row r="14934" spans="4:10" x14ac:dyDescent="0.25">
      <c r="D14934"/>
      <c r="E14934"/>
      <c r="F14934" s="3"/>
      <c r="G14934" s="3"/>
      <c r="H14934" s="3"/>
      <c r="I14934" s="3"/>
      <c r="J14934" s="3"/>
    </row>
    <row r="14935" spans="4:10" x14ac:dyDescent="0.25">
      <c r="D14935"/>
      <c r="E14935"/>
      <c r="F14935" s="3"/>
      <c r="G14935" s="3"/>
      <c r="H14935" s="3"/>
      <c r="I14935" s="3"/>
      <c r="J14935" s="3"/>
    </row>
    <row r="14936" spans="4:10" x14ac:dyDescent="0.25">
      <c r="D14936"/>
      <c r="E14936"/>
      <c r="F14936" s="3"/>
      <c r="G14936" s="3"/>
      <c r="H14936" s="3"/>
      <c r="I14936" s="3"/>
      <c r="J14936" s="3"/>
    </row>
    <row r="14937" spans="4:10" x14ac:dyDescent="0.25">
      <c r="D14937"/>
      <c r="E14937"/>
      <c r="F14937" s="3"/>
      <c r="G14937" s="3"/>
      <c r="H14937" s="3"/>
      <c r="I14937" s="3"/>
      <c r="J14937" s="3"/>
    </row>
    <row r="14938" spans="4:10" x14ac:dyDescent="0.25">
      <c r="D14938"/>
      <c r="E14938"/>
      <c r="F14938" s="3"/>
      <c r="G14938" s="3"/>
      <c r="H14938" s="3"/>
      <c r="I14938" s="3"/>
      <c r="J14938" s="3"/>
    </row>
    <row r="14939" spans="4:10" x14ac:dyDescent="0.25">
      <c r="D14939"/>
      <c r="E14939"/>
      <c r="F14939" s="3"/>
      <c r="G14939" s="3"/>
      <c r="H14939" s="3"/>
      <c r="I14939" s="3"/>
      <c r="J14939" s="3"/>
    </row>
    <row r="14940" spans="4:10" x14ac:dyDescent="0.25">
      <c r="D14940"/>
      <c r="E14940"/>
      <c r="F14940" s="3"/>
      <c r="G14940" s="3"/>
      <c r="H14940" s="3"/>
      <c r="I14940" s="3"/>
      <c r="J14940" s="3"/>
    </row>
    <row r="14941" spans="4:10" x14ac:dyDescent="0.25">
      <c r="D14941"/>
      <c r="E14941"/>
      <c r="F14941" s="3"/>
      <c r="G14941" s="3"/>
      <c r="H14941" s="3"/>
      <c r="I14941" s="3"/>
      <c r="J14941" s="3"/>
    </row>
    <row r="14942" spans="4:10" x14ac:dyDescent="0.25">
      <c r="D14942"/>
      <c r="E14942"/>
      <c r="F14942" s="3"/>
      <c r="G14942" s="3"/>
      <c r="H14942" s="3"/>
      <c r="I14942" s="3"/>
      <c r="J14942" s="3"/>
    </row>
    <row r="14943" spans="4:10" x14ac:dyDescent="0.25">
      <c r="D14943"/>
      <c r="E14943"/>
      <c r="F14943" s="3"/>
      <c r="G14943" s="3"/>
      <c r="H14943" s="3"/>
      <c r="I14943" s="3"/>
      <c r="J14943" s="3"/>
    </row>
    <row r="14944" spans="4:10" x14ac:dyDescent="0.25">
      <c r="D14944"/>
      <c r="E14944"/>
      <c r="F14944" s="3"/>
      <c r="G14944" s="3"/>
      <c r="H14944" s="3"/>
      <c r="I14944" s="3"/>
      <c r="J14944" s="3"/>
    </row>
    <row r="14945" spans="4:10" x14ac:dyDescent="0.25">
      <c r="D14945"/>
      <c r="E14945"/>
      <c r="F14945" s="3"/>
      <c r="G14945" s="3"/>
      <c r="H14945" s="3"/>
      <c r="I14945" s="3"/>
      <c r="J14945" s="3"/>
    </row>
    <row r="14946" spans="4:10" x14ac:dyDescent="0.25">
      <c r="D14946"/>
      <c r="E14946"/>
      <c r="F14946" s="3"/>
      <c r="G14946" s="3"/>
      <c r="H14946" s="3"/>
      <c r="I14946" s="3"/>
      <c r="J14946" s="3"/>
    </row>
    <row r="14947" spans="4:10" x14ac:dyDescent="0.25">
      <c r="D14947"/>
      <c r="E14947"/>
      <c r="F14947" s="3"/>
      <c r="G14947" s="3"/>
      <c r="H14947" s="3"/>
      <c r="I14947" s="3"/>
      <c r="J14947" s="3"/>
    </row>
    <row r="14948" spans="4:10" x14ac:dyDescent="0.25">
      <c r="D14948"/>
      <c r="E14948"/>
      <c r="F14948" s="3"/>
      <c r="G14948" s="3"/>
      <c r="H14948" s="3"/>
      <c r="I14948" s="3"/>
      <c r="J14948" s="3"/>
    </row>
    <row r="14949" spans="4:10" x14ac:dyDescent="0.25">
      <c r="D14949"/>
      <c r="E14949"/>
      <c r="F14949" s="3"/>
      <c r="G14949" s="3"/>
      <c r="H14949" s="3"/>
      <c r="I14949" s="3"/>
      <c r="J14949" s="3"/>
    </row>
    <row r="14950" spans="4:10" x14ac:dyDescent="0.25">
      <c r="D14950"/>
      <c r="E14950"/>
      <c r="F14950" s="3"/>
      <c r="G14950" s="3"/>
      <c r="H14950" s="3"/>
      <c r="I14950" s="3"/>
      <c r="J14950" s="3"/>
    </row>
    <row r="14951" spans="4:10" x14ac:dyDescent="0.25">
      <c r="D14951"/>
      <c r="E14951"/>
      <c r="F14951" s="3"/>
      <c r="G14951" s="3"/>
      <c r="H14951" s="3"/>
      <c r="I14951" s="3"/>
      <c r="J14951" s="3"/>
    </row>
    <row r="14952" spans="4:10" x14ac:dyDescent="0.25">
      <c r="D14952"/>
      <c r="E14952"/>
      <c r="F14952" s="3"/>
      <c r="G14952" s="3"/>
      <c r="H14952" s="3"/>
      <c r="I14952" s="3"/>
      <c r="J14952" s="3"/>
    </row>
    <row r="14953" spans="4:10" x14ac:dyDescent="0.25">
      <c r="D14953"/>
      <c r="E14953"/>
      <c r="F14953" s="3"/>
      <c r="G14953" s="3"/>
      <c r="H14953" s="3"/>
      <c r="I14953" s="3"/>
      <c r="J14953" s="3"/>
    </row>
    <row r="14954" spans="4:10" x14ac:dyDescent="0.25">
      <c r="D14954"/>
      <c r="E14954"/>
      <c r="F14954" s="3"/>
      <c r="G14954" s="3"/>
      <c r="H14954" s="3"/>
      <c r="I14954" s="3"/>
      <c r="J14954" s="3"/>
    </row>
    <row r="14955" spans="4:10" x14ac:dyDescent="0.25">
      <c r="D14955"/>
      <c r="E14955"/>
      <c r="F14955" s="3"/>
      <c r="G14955" s="3"/>
      <c r="H14955" s="3"/>
      <c r="I14955" s="3"/>
      <c r="J14955" s="3"/>
    </row>
    <row r="14956" spans="4:10" x14ac:dyDescent="0.25">
      <c r="D14956"/>
      <c r="E14956"/>
      <c r="F14956" s="3"/>
      <c r="G14956" s="3"/>
      <c r="H14956" s="3"/>
      <c r="I14956" s="3"/>
      <c r="J14956" s="3"/>
    </row>
    <row r="14957" spans="4:10" x14ac:dyDescent="0.25">
      <c r="D14957"/>
      <c r="E14957"/>
      <c r="F14957" s="3"/>
      <c r="G14957" s="3"/>
      <c r="H14957" s="3"/>
      <c r="I14957" s="3"/>
      <c r="J14957" s="3"/>
    </row>
    <row r="14958" spans="4:10" x14ac:dyDescent="0.25">
      <c r="D14958"/>
      <c r="E14958"/>
      <c r="F14958" s="3"/>
      <c r="G14958" s="3"/>
      <c r="H14958" s="3"/>
      <c r="I14958" s="3"/>
      <c r="J14958" s="3"/>
    </row>
    <row r="14959" spans="4:10" x14ac:dyDescent="0.25">
      <c r="D14959"/>
      <c r="E14959"/>
      <c r="F14959" s="3"/>
      <c r="G14959" s="3"/>
      <c r="H14959" s="3"/>
      <c r="I14959" s="3"/>
      <c r="J14959" s="3"/>
    </row>
    <row r="14960" spans="4:10" x14ac:dyDescent="0.25">
      <c r="D14960"/>
      <c r="E14960"/>
      <c r="F14960" s="3"/>
      <c r="G14960" s="3"/>
      <c r="H14960" s="3"/>
      <c r="I14960" s="3"/>
      <c r="J14960" s="3"/>
    </row>
    <row r="14961" spans="4:10" x14ac:dyDescent="0.25">
      <c r="D14961"/>
      <c r="E14961"/>
      <c r="F14961" s="3"/>
      <c r="G14961" s="3"/>
      <c r="H14961" s="3"/>
      <c r="I14961" s="3"/>
      <c r="J14961" s="3"/>
    </row>
    <row r="14962" spans="4:10" x14ac:dyDescent="0.25">
      <c r="D14962"/>
      <c r="E14962"/>
      <c r="F14962" s="3"/>
      <c r="G14962" s="3"/>
      <c r="H14962" s="3"/>
      <c r="I14962" s="3"/>
      <c r="J14962" s="3"/>
    </row>
    <row r="14963" spans="4:10" x14ac:dyDescent="0.25">
      <c r="D14963"/>
      <c r="E14963"/>
      <c r="F14963" s="3"/>
      <c r="G14963" s="3"/>
      <c r="H14963" s="3"/>
      <c r="I14963" s="3"/>
      <c r="J14963" s="3"/>
    </row>
    <row r="14964" spans="4:10" x14ac:dyDescent="0.25">
      <c r="D14964"/>
      <c r="E14964"/>
      <c r="F14964" s="3"/>
      <c r="G14964" s="3"/>
      <c r="H14964" s="3"/>
      <c r="I14964" s="3"/>
      <c r="J14964" s="3"/>
    </row>
    <row r="14965" spans="4:10" x14ac:dyDescent="0.25">
      <c r="D14965"/>
      <c r="E14965"/>
      <c r="F14965" s="3"/>
      <c r="G14965" s="3"/>
      <c r="H14965" s="3"/>
      <c r="I14965" s="3"/>
      <c r="J14965" s="3"/>
    </row>
    <row r="14966" spans="4:10" x14ac:dyDescent="0.25">
      <c r="D14966"/>
      <c r="E14966"/>
      <c r="F14966" s="3"/>
      <c r="G14966" s="3"/>
      <c r="H14966" s="3"/>
      <c r="I14966" s="3"/>
      <c r="J14966" s="3"/>
    </row>
    <row r="14967" spans="4:10" x14ac:dyDescent="0.25">
      <c r="D14967"/>
      <c r="E14967"/>
      <c r="F14967" s="3"/>
      <c r="G14967" s="3"/>
      <c r="H14967" s="3"/>
      <c r="I14967" s="3"/>
      <c r="J14967" s="3"/>
    </row>
    <row r="14968" spans="4:10" x14ac:dyDescent="0.25">
      <c r="D14968"/>
      <c r="E14968"/>
      <c r="F14968" s="3"/>
      <c r="G14968" s="3"/>
      <c r="H14968" s="3"/>
      <c r="I14968" s="3"/>
      <c r="J14968" s="3"/>
    </row>
    <row r="14969" spans="4:10" x14ac:dyDescent="0.25">
      <c r="D14969"/>
      <c r="E14969"/>
      <c r="F14969" s="3"/>
      <c r="G14969" s="3"/>
      <c r="H14969" s="3"/>
      <c r="I14969" s="3"/>
      <c r="J14969" s="3"/>
    </row>
    <row r="14970" spans="4:10" x14ac:dyDescent="0.25">
      <c r="D14970"/>
      <c r="E14970"/>
      <c r="F14970" s="3"/>
      <c r="G14970" s="3"/>
      <c r="H14970" s="3"/>
      <c r="I14970" s="3"/>
      <c r="J14970" s="3"/>
    </row>
    <row r="14971" spans="4:10" x14ac:dyDescent="0.25">
      <c r="D14971"/>
      <c r="E14971"/>
      <c r="F14971" s="3"/>
      <c r="G14971" s="3"/>
      <c r="H14971" s="3"/>
      <c r="I14971" s="3"/>
      <c r="J14971" s="3"/>
    </row>
    <row r="14972" spans="4:10" x14ac:dyDescent="0.25">
      <c r="D14972"/>
      <c r="E14972"/>
      <c r="F14972" s="3"/>
      <c r="G14972" s="3"/>
      <c r="H14972" s="3"/>
      <c r="I14972" s="3"/>
      <c r="J14972" s="3"/>
    </row>
    <row r="14973" spans="4:10" x14ac:dyDescent="0.25">
      <c r="D14973"/>
      <c r="E14973"/>
      <c r="F14973" s="3"/>
      <c r="G14973" s="3"/>
      <c r="H14973" s="3"/>
      <c r="I14973" s="3"/>
      <c r="J14973" s="3"/>
    </row>
    <row r="14974" spans="4:10" x14ac:dyDescent="0.25">
      <c r="D14974"/>
      <c r="E14974"/>
      <c r="F14974" s="3"/>
      <c r="G14974" s="3"/>
      <c r="H14974" s="3"/>
      <c r="I14974" s="3"/>
      <c r="J14974" s="3"/>
    </row>
    <row r="14975" spans="4:10" x14ac:dyDescent="0.25">
      <c r="D14975"/>
      <c r="E14975"/>
      <c r="F14975" s="3"/>
      <c r="G14975" s="3"/>
      <c r="H14975" s="3"/>
      <c r="I14975" s="3"/>
      <c r="J14975" s="3"/>
    </row>
    <row r="14976" spans="4:10" x14ac:dyDescent="0.25">
      <c r="D14976"/>
      <c r="E14976"/>
      <c r="F14976" s="3"/>
      <c r="G14976" s="3"/>
      <c r="H14976" s="3"/>
      <c r="I14976" s="3"/>
      <c r="J14976" s="3"/>
    </row>
    <row r="14977" spans="4:10" x14ac:dyDescent="0.25">
      <c r="D14977"/>
      <c r="E14977"/>
      <c r="F14977" s="3"/>
      <c r="G14977" s="3"/>
      <c r="H14977" s="3"/>
      <c r="I14977" s="3"/>
      <c r="J14977" s="3"/>
    </row>
    <row r="14978" spans="4:10" x14ac:dyDescent="0.25">
      <c r="D14978"/>
      <c r="E14978"/>
      <c r="F14978" s="3"/>
      <c r="G14978" s="3"/>
      <c r="H14978" s="3"/>
      <c r="I14978" s="3"/>
      <c r="J14978" s="3"/>
    </row>
    <row r="14979" spans="4:10" x14ac:dyDescent="0.25">
      <c r="D14979"/>
      <c r="E14979"/>
      <c r="F14979" s="3"/>
      <c r="G14979" s="3"/>
      <c r="H14979" s="3"/>
      <c r="I14979" s="3"/>
      <c r="J14979" s="3"/>
    </row>
    <row r="14980" spans="4:10" x14ac:dyDescent="0.25">
      <c r="D14980"/>
      <c r="E14980"/>
      <c r="F14980" s="3"/>
      <c r="G14980" s="3"/>
      <c r="H14980" s="3"/>
      <c r="I14980" s="3"/>
      <c r="J14980" s="3"/>
    </row>
    <row r="14981" spans="4:10" x14ac:dyDescent="0.25">
      <c r="D14981"/>
      <c r="E14981"/>
      <c r="F14981" s="3"/>
      <c r="G14981" s="3"/>
      <c r="H14981" s="3"/>
      <c r="I14981" s="3"/>
      <c r="J14981" s="3"/>
    </row>
    <row r="14982" spans="4:10" x14ac:dyDescent="0.25">
      <c r="D14982"/>
      <c r="E14982"/>
      <c r="F14982" s="3"/>
      <c r="G14982" s="3"/>
      <c r="H14982" s="3"/>
      <c r="I14982" s="3"/>
      <c r="J14982" s="3"/>
    </row>
    <row r="14983" spans="4:10" x14ac:dyDescent="0.25">
      <c r="D14983"/>
      <c r="E14983"/>
      <c r="F14983" s="3"/>
      <c r="G14983" s="3"/>
      <c r="H14983" s="3"/>
      <c r="I14983" s="3"/>
      <c r="J14983" s="3"/>
    </row>
    <row r="14984" spans="4:10" x14ac:dyDescent="0.25">
      <c r="D14984"/>
      <c r="E14984"/>
      <c r="F14984" s="3"/>
      <c r="G14984" s="3"/>
      <c r="H14984" s="3"/>
      <c r="I14984" s="3"/>
      <c r="J14984" s="3"/>
    </row>
    <row r="14985" spans="4:10" x14ac:dyDescent="0.25">
      <c r="D14985"/>
      <c r="E14985"/>
      <c r="F14985" s="3"/>
      <c r="G14985" s="3"/>
      <c r="H14985" s="3"/>
      <c r="I14985" s="3"/>
      <c r="J14985" s="3"/>
    </row>
    <row r="14986" spans="4:10" x14ac:dyDescent="0.25">
      <c r="D14986"/>
      <c r="E14986"/>
      <c r="F14986" s="3"/>
      <c r="G14986" s="3"/>
      <c r="H14986" s="3"/>
      <c r="I14986" s="3"/>
      <c r="J14986" s="3"/>
    </row>
    <row r="14987" spans="4:10" x14ac:dyDescent="0.25">
      <c r="D14987"/>
      <c r="E14987"/>
      <c r="F14987" s="3"/>
      <c r="G14987" s="3"/>
      <c r="H14987" s="3"/>
      <c r="I14987" s="3"/>
      <c r="J14987" s="3"/>
    </row>
    <row r="14988" spans="4:10" x14ac:dyDescent="0.25">
      <c r="D14988"/>
      <c r="E14988"/>
      <c r="F14988" s="3"/>
      <c r="G14988" s="3"/>
      <c r="H14988" s="3"/>
      <c r="I14988" s="3"/>
      <c r="J14988" s="3"/>
    </row>
    <row r="14989" spans="4:10" x14ac:dyDescent="0.25">
      <c r="D14989"/>
      <c r="E14989"/>
      <c r="F14989" s="3"/>
      <c r="G14989" s="3"/>
      <c r="H14989" s="3"/>
      <c r="I14989" s="3"/>
      <c r="J14989" s="3"/>
    </row>
    <row r="14990" spans="4:10" x14ac:dyDescent="0.25">
      <c r="D14990"/>
      <c r="E14990"/>
      <c r="F14990" s="3"/>
      <c r="G14990" s="3"/>
      <c r="H14990" s="3"/>
      <c r="I14990" s="3"/>
      <c r="J14990" s="3"/>
    </row>
    <row r="14991" spans="4:10" x14ac:dyDescent="0.25">
      <c r="D14991"/>
      <c r="E14991"/>
      <c r="F14991" s="3"/>
      <c r="G14991" s="3"/>
      <c r="H14991" s="3"/>
      <c r="I14991" s="3"/>
      <c r="J14991" s="3"/>
    </row>
    <row r="14992" spans="4:10" x14ac:dyDescent="0.25">
      <c r="D14992"/>
      <c r="E14992"/>
      <c r="F14992" s="3"/>
      <c r="G14992" s="3"/>
      <c r="H14992" s="3"/>
      <c r="I14992" s="3"/>
      <c r="J14992" s="3"/>
    </row>
    <row r="14993" spans="4:10" x14ac:dyDescent="0.25">
      <c r="D14993"/>
      <c r="E14993"/>
      <c r="F14993" s="3"/>
      <c r="G14993" s="3"/>
      <c r="H14993" s="3"/>
      <c r="I14993" s="3"/>
      <c r="J14993" s="3"/>
    </row>
    <row r="14994" spans="4:10" x14ac:dyDescent="0.25">
      <c r="D14994"/>
      <c r="E14994"/>
      <c r="F14994" s="3"/>
      <c r="G14994" s="3"/>
      <c r="H14994" s="3"/>
      <c r="I14994" s="3"/>
      <c r="J14994" s="3"/>
    </row>
    <row r="14995" spans="4:10" x14ac:dyDescent="0.25">
      <c r="D14995"/>
      <c r="E14995"/>
      <c r="F14995" s="3"/>
      <c r="G14995" s="3"/>
      <c r="H14995" s="3"/>
      <c r="I14995" s="3"/>
      <c r="J14995" s="3"/>
    </row>
    <row r="14996" spans="4:10" x14ac:dyDescent="0.25">
      <c r="D14996"/>
      <c r="E14996"/>
      <c r="F14996" s="3"/>
      <c r="G14996" s="3"/>
      <c r="H14996" s="3"/>
      <c r="I14996" s="3"/>
      <c r="J14996" s="3"/>
    </row>
    <row r="14997" spans="4:10" x14ac:dyDescent="0.25">
      <c r="D14997"/>
      <c r="E14997"/>
      <c r="F14997" s="3"/>
      <c r="G14997" s="3"/>
      <c r="H14997" s="3"/>
      <c r="I14997" s="3"/>
      <c r="J14997" s="3"/>
    </row>
    <row r="14998" spans="4:10" x14ac:dyDescent="0.25">
      <c r="D14998"/>
      <c r="E14998"/>
      <c r="F14998" s="3"/>
      <c r="G14998" s="3"/>
      <c r="H14998" s="3"/>
      <c r="I14998" s="3"/>
      <c r="J14998" s="3"/>
    </row>
    <row r="14999" spans="4:10" x14ac:dyDescent="0.25">
      <c r="D14999"/>
      <c r="E14999"/>
      <c r="F14999" s="3"/>
      <c r="G14999" s="3"/>
      <c r="H14999" s="3"/>
      <c r="I14999" s="3"/>
      <c r="J14999" s="3"/>
    </row>
    <row r="15000" spans="4:10" x14ac:dyDescent="0.25">
      <c r="D15000"/>
      <c r="E15000"/>
      <c r="F15000" s="3"/>
      <c r="G15000" s="3"/>
      <c r="H15000" s="3"/>
      <c r="I15000" s="3"/>
      <c r="J15000" s="3"/>
    </row>
    <row r="15001" spans="4:10" x14ac:dyDescent="0.25">
      <c r="D15001"/>
      <c r="E15001"/>
      <c r="F15001" s="3"/>
      <c r="G15001" s="3"/>
      <c r="H15001" s="3"/>
      <c r="I15001" s="3"/>
      <c r="J15001" s="3"/>
    </row>
    <row r="15002" spans="4:10" x14ac:dyDescent="0.25">
      <c r="D15002"/>
      <c r="E15002"/>
      <c r="F15002" s="3"/>
      <c r="G15002" s="3"/>
      <c r="H15002" s="3"/>
      <c r="I15002" s="3"/>
      <c r="J15002" s="3"/>
    </row>
    <row r="15003" spans="4:10" x14ac:dyDescent="0.25">
      <c r="D15003"/>
      <c r="E15003"/>
      <c r="F15003" s="3"/>
      <c r="G15003" s="3"/>
      <c r="H15003" s="3"/>
      <c r="I15003" s="3"/>
      <c r="J15003" s="3"/>
    </row>
    <row r="15004" spans="4:10" x14ac:dyDescent="0.25">
      <c r="D15004"/>
      <c r="E15004"/>
      <c r="F15004" s="3"/>
      <c r="G15004" s="3"/>
      <c r="H15004" s="3"/>
      <c r="I15004" s="3"/>
      <c r="J15004" s="3"/>
    </row>
    <row r="15005" spans="4:10" x14ac:dyDescent="0.25">
      <c r="D15005"/>
      <c r="E15005"/>
      <c r="F15005" s="3"/>
      <c r="G15005" s="3"/>
      <c r="H15005" s="3"/>
      <c r="I15005" s="3"/>
      <c r="J15005" s="3"/>
    </row>
    <row r="15006" spans="4:10" x14ac:dyDescent="0.25">
      <c r="D15006"/>
      <c r="E15006"/>
      <c r="F15006" s="3"/>
      <c r="G15006" s="3"/>
      <c r="H15006" s="3"/>
      <c r="I15006" s="3"/>
      <c r="J15006" s="3"/>
    </row>
    <row r="15007" spans="4:10" x14ac:dyDescent="0.25">
      <c r="D15007"/>
      <c r="E15007"/>
      <c r="F15007" s="3"/>
      <c r="G15007" s="3"/>
      <c r="H15007" s="3"/>
      <c r="I15007" s="3"/>
      <c r="J15007" s="3"/>
    </row>
    <row r="15008" spans="4:10" x14ac:dyDescent="0.25">
      <c r="D15008"/>
      <c r="E15008"/>
      <c r="F15008" s="3"/>
      <c r="G15008" s="3"/>
      <c r="H15008" s="3"/>
      <c r="I15008" s="3"/>
      <c r="J15008" s="3"/>
    </row>
    <row r="15009" spans="3:10" x14ac:dyDescent="0.25">
      <c r="D15009"/>
      <c r="E15009"/>
      <c r="F15009" s="3"/>
      <c r="G15009" s="3"/>
      <c r="H15009" s="3"/>
      <c r="I15009" s="3"/>
      <c r="J15009" s="3"/>
    </row>
    <row r="15010" spans="3:10" x14ac:dyDescent="0.25">
      <c r="D15010"/>
      <c r="E15010"/>
      <c r="F15010" s="3"/>
      <c r="G15010" s="3"/>
      <c r="H15010" s="3"/>
      <c r="I15010" s="3"/>
      <c r="J15010" s="3"/>
    </row>
    <row r="15011" spans="3:10" x14ac:dyDescent="0.25">
      <c r="D15011"/>
      <c r="E15011"/>
      <c r="F15011" s="3"/>
      <c r="G15011" s="3"/>
      <c r="H15011" s="3"/>
      <c r="I15011" s="3"/>
      <c r="J15011" s="3"/>
    </row>
    <row r="15012" spans="3:10" x14ac:dyDescent="0.25">
      <c r="D15012"/>
      <c r="E15012"/>
      <c r="F15012" s="3"/>
      <c r="G15012" s="3"/>
      <c r="H15012" s="3"/>
      <c r="I15012" s="3"/>
      <c r="J15012" s="3"/>
    </row>
    <row r="15013" spans="3:10" x14ac:dyDescent="0.25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5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5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5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5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5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5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5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5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5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5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5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5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5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5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5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5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5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5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5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5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5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5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5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5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5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5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5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5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5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5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5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5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5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5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5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5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5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5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5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5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5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5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5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5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5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5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5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5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5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5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5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5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5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5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5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5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5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5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5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5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5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5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5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5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5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5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5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5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5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5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5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5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5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5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5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5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5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5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5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5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5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5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5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5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5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5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5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5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5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5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5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5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5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5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5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5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5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5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5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5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5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5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5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5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5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5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5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5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5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5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5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5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5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5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5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5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5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5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5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5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5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5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5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5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5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5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5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5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5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5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5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5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5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5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5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5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5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5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5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5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5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5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5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5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5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5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5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5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5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5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5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5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5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5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5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5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5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5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5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5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5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5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5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5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5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5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5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5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5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5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5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5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5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5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5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5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5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5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5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5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5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5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5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5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5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5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5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5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5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5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5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5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5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5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5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5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5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5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5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5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5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5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5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5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5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5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5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5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5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5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5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5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5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5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5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5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5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5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5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5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5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5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5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5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5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5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5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5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5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5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5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5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5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5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5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5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5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5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5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5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5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5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5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5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5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5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5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5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5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5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5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5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5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5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5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5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5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5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5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5">
      <c r="D15273">
        <v>6.1499999999999999E-2</v>
      </c>
      <c r="E15273" s="4">
        <v>2.1700000000000001E-20</v>
      </c>
    </row>
    <row r="15274" spans="4:10" x14ac:dyDescent="0.25">
      <c r="D15274">
        <v>6.1699999999999998E-2</v>
      </c>
      <c r="E15274" s="4">
        <v>2.1700000000000001E-20</v>
      </c>
    </row>
    <row r="15275" spans="4:10" x14ac:dyDescent="0.25">
      <c r="D15275">
        <v>6.2E-2</v>
      </c>
      <c r="E15275" s="4">
        <v>2.1700000000000001E-20</v>
      </c>
    </row>
    <row r="15276" spans="4:10" x14ac:dyDescent="0.25">
      <c r="D15276">
        <v>6.2199999999999998E-2</v>
      </c>
      <c r="E15276" s="4">
        <v>2.1700000000000001E-20</v>
      </c>
    </row>
    <row r="15277" spans="4:10" x14ac:dyDescent="0.25">
      <c r="D15277">
        <v>6.2399999999999997E-2</v>
      </c>
      <c r="E15277" s="4">
        <v>2.1700000000000001E-20</v>
      </c>
    </row>
    <row r="15278" spans="4:10" x14ac:dyDescent="0.25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5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5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5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5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5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5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5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5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5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5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5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5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5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5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5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5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5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5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5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5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5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5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5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5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5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5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5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5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5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5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5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5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5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5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5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5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5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5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5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5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5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5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5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5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5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5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5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5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5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5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5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5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5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5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5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5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5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5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5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5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5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5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5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5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5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5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5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5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5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5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5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5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5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5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5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5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5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5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5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5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5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5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5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5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5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5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5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5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5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5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5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5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5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5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5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5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5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5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5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5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5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5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5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5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5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5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5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5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5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5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5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5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5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5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5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5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5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5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5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5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5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5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5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5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5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5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5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5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5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5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5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5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5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5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5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5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5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5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5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5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5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5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5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5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5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5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5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5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5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5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5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5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5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5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5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5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5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5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5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5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5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5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5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5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5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5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5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5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5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5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5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5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5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5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5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5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5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5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5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5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5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5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5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5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5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5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5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5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5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5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5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5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5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5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5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5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5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5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5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5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5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5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5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5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5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5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5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5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5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5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5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5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5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5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5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5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5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5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5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5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5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5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5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5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5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5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5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5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5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5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5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5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5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5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5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5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5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5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5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5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5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5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5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5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5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5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5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5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5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5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5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5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5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5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5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5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5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5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5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5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5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5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5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5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5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5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5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5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5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5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5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5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5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5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5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5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5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5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5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5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5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5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5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5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5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5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5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5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5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5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5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5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5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5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5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5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5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5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5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5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5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5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5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5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5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5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5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5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5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5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5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5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5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5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5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5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5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5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5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5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5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5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5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5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5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5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5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5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5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5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5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5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5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5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5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5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5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5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5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5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5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5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5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5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5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5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5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5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5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5">
      <c r="D15628">
        <v>0.14549999999999999</v>
      </c>
      <c r="E15628" s="4">
        <v>2.1700000000000001E-20</v>
      </c>
    </row>
    <row r="15629" spans="4:10" x14ac:dyDescent="0.25">
      <c r="D15629">
        <v>0.1457</v>
      </c>
      <c r="E15629" s="4">
        <v>2.1700000000000001E-20</v>
      </c>
    </row>
    <row r="15630" spans="4:10" x14ac:dyDescent="0.25">
      <c r="D15630">
        <v>0.1459</v>
      </c>
      <c r="E15630" s="4">
        <v>2.1700000000000001E-20</v>
      </c>
    </row>
    <row r="15631" spans="4:10" x14ac:dyDescent="0.25">
      <c r="D15631">
        <v>0.1462</v>
      </c>
      <c r="E15631" s="4">
        <v>2.1700000000000001E-20</v>
      </c>
    </row>
    <row r="15632" spans="4:10" x14ac:dyDescent="0.25">
      <c r="D15632">
        <v>0.1464</v>
      </c>
      <c r="E15632" s="4">
        <v>2.1700000000000001E-20</v>
      </c>
    </row>
    <row r="15633" spans="4:10" x14ac:dyDescent="0.25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5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5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5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5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5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5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5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5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5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5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5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5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5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5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5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5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5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5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5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5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5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5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5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5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5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5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5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5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5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5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5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5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5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5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5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5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5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5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5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5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5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5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5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5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5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5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5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5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5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5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5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5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5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5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5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5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5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5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5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5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5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5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5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5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5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5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5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5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5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5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5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5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5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5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5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5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5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5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5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5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5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5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5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5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5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5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5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5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5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5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5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5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5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5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5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5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5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5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5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5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5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5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5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5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5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5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5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5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5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5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5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5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5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5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5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5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5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5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5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5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5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5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5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5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5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5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5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5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5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5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5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5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5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5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5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5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5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5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5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5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5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5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5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5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5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5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5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5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5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5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5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5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5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5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5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5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5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5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5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5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5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5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5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5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5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5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5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5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5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5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5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5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5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5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5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5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5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5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5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5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5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5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5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5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5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5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5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5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5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5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5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5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5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5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5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5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5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5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5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5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5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5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5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5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5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5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5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5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5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5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5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5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5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5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5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5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5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5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5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5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5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5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5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5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5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5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5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5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5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5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5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5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5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5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5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5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5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5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5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5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5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5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5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5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5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5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5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5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5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5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5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5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5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5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5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5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5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5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5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5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5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5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5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5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5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5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5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5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5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5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5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5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5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5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5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5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5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5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5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5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5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5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5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5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5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5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5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5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5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5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5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5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5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5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5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5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5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5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5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5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5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5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5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5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5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5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5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5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5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5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5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5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5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5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5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5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5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5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5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5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5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5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5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5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5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5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5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5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5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5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5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5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5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5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5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5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5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5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5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5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5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5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5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5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5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5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5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5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5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5">
      <c r="D15983">
        <v>0.22939999999999999</v>
      </c>
      <c r="E15983" s="4">
        <v>2.1700000000000001E-20</v>
      </c>
    </row>
    <row r="15984" spans="4:10" x14ac:dyDescent="0.25">
      <c r="D15984">
        <v>0.22969999999999999</v>
      </c>
      <c r="E15984" s="4">
        <v>2.1700000000000001E-20</v>
      </c>
    </row>
    <row r="15985" spans="4:10" x14ac:dyDescent="0.25">
      <c r="D15985">
        <v>0.22989999999999999</v>
      </c>
      <c r="E15985" s="4">
        <v>2.1700000000000001E-20</v>
      </c>
    </row>
    <row r="15986" spans="4:10" x14ac:dyDescent="0.25">
      <c r="D15986">
        <v>0.2301</v>
      </c>
      <c r="E15986" s="4">
        <v>2.1700000000000001E-20</v>
      </c>
    </row>
    <row r="15987" spans="4:10" x14ac:dyDescent="0.25">
      <c r="D15987">
        <v>0.23039999999999999</v>
      </c>
      <c r="E15987" s="4">
        <v>2.1700000000000001E-20</v>
      </c>
    </row>
    <row r="15988" spans="4:10" x14ac:dyDescent="0.25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5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5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5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5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5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5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5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5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5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5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5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5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5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5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5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5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5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5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5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5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5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5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5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5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5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5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5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5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5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5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5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5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5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5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5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5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5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5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5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5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5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5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5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5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5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5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5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5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5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5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5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5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5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5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5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5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5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5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5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5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5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5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5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5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5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5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5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5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5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5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5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5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5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5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5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5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5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5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5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5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5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5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5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5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5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5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5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5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5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5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5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5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5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5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5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5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5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5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5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5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5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5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5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5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5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5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5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5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5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5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5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5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5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5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5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5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5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5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5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5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5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5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5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5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5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5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5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5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5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5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5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5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5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5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5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5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5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5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5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5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5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5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5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5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5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5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5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5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5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5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5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5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5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5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5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5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5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5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5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5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5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5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5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5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5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5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5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5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5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5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5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5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5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5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5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5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5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5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5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5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5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5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5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5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5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5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5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5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5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5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5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5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5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5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5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5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5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5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5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5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5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5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5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5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5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5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5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5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5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5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5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5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5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5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5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5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5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5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5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5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5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5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5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5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5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5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5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5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5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5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5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5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5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5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5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5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5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5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5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5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5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5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5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5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5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5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5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5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5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5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5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5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5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5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5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5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5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5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5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5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5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5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5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5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5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5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5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5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5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5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5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5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5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5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5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5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5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5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5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5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5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5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5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5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5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5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5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5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5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5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5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5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5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5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5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5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5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5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5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5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5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5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5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5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5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5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5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5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5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5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5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5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5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5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5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5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5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5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5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5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5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5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5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5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5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5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5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5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5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5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5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5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5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5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5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5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5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5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5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5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5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5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5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5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5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5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5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5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5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5">
      <c r="D16338">
        <v>0.31340000000000001</v>
      </c>
      <c r="E16338" s="4">
        <v>2.1700000000000001E-20</v>
      </c>
    </row>
    <row r="16339" spans="4:10" x14ac:dyDescent="0.25">
      <c r="D16339">
        <v>0.31359999999999999</v>
      </c>
      <c r="E16339" s="4">
        <v>2.1700000000000001E-20</v>
      </c>
    </row>
    <row r="16340" spans="4:10" x14ac:dyDescent="0.25">
      <c r="D16340">
        <v>0.31390000000000001</v>
      </c>
      <c r="E16340" s="4">
        <v>2.1700000000000001E-20</v>
      </c>
    </row>
    <row r="16341" spans="4:10" x14ac:dyDescent="0.25">
      <c r="D16341">
        <v>0.31409999999999999</v>
      </c>
      <c r="E16341" s="4">
        <v>2.1700000000000001E-20</v>
      </c>
    </row>
    <row r="16342" spans="4:10" x14ac:dyDescent="0.25">
      <c r="D16342">
        <v>0.31430000000000002</v>
      </c>
      <c r="E16342" s="4">
        <v>2.1700000000000001E-20</v>
      </c>
    </row>
    <row r="16343" spans="4:10" x14ac:dyDescent="0.25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5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5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5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5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5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5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5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5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5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5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5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5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5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5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5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5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5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5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5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5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5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5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5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5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5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5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5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5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5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5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5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5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5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5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5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5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5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5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5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5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5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5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5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5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5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5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5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5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5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5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5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5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5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5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5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5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5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5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5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5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5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5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5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5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5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5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5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5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5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5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5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5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5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5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5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5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5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5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5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5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5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5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5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5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5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5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5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5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5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5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5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5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5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5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5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5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5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5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5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5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5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5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5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5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5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5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5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5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5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5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5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5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5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5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5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5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5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5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5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5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5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5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5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5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5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5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5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5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5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5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5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5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5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5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5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5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5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5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5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5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5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5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5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5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5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5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5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5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5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5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5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5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5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5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5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5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5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5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5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5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5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5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5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5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5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5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5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5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5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5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5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5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5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5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5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5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5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5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5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5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5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5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5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5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5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5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5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5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5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5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5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5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5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5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5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5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5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5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5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5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5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5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5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5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5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5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5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5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5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5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5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5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5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5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5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5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5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5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5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5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5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5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5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5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5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5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5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5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5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5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5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5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5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5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5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5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5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5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5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5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5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5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5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5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5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5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5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5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5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5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5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5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5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5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5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5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5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5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5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5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5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5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5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5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5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5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5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5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5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5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5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5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5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5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5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5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5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5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5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5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5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5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5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5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5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5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5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5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5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5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5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5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5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5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5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5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5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5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5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5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5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5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5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5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5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5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5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5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5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5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5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5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5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5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5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5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5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5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5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5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5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5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5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5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5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5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5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5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5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5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5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5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5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5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5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5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5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5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5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5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5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5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5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5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5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5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5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5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5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5">
      <c r="D16693">
        <v>0.39739999999999998</v>
      </c>
      <c r="E16693" s="4">
        <v>2.1700000000000001E-20</v>
      </c>
    </row>
    <row r="16694" spans="4:10" x14ac:dyDescent="0.25">
      <c r="D16694">
        <v>0.39760000000000001</v>
      </c>
      <c r="E16694" s="4">
        <v>2.1700000000000001E-20</v>
      </c>
    </row>
    <row r="16695" spans="4:10" x14ac:dyDescent="0.25">
      <c r="D16695">
        <v>0.39779999999999999</v>
      </c>
      <c r="E16695" s="4">
        <v>2.1700000000000001E-20</v>
      </c>
    </row>
    <row r="16696" spans="4:10" x14ac:dyDescent="0.25">
      <c r="D16696">
        <v>0.39810000000000001</v>
      </c>
      <c r="E16696" s="4">
        <v>2.1700000000000001E-20</v>
      </c>
    </row>
    <row r="16697" spans="4:10" x14ac:dyDescent="0.25">
      <c r="D16697">
        <v>0.39829999999999999</v>
      </c>
      <c r="E16697" s="4">
        <v>2.1700000000000001E-20</v>
      </c>
    </row>
    <row r="16698" spans="4:10" x14ac:dyDescent="0.25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5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5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5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5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5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5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5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5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5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5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5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5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5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5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5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5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5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5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5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5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5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5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5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5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5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5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5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5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5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5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5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5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5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5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5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5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5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5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5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5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5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5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5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5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5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5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5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5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5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5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5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5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5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5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5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5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5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5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5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5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5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5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5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5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5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5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5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5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5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5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5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5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5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5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5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5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5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5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5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5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5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5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5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5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5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5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5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5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5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5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5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5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5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5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5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5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5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5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5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5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5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5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5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5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5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5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5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5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5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5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5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5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5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5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5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5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5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5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5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5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5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5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5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5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5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5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5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5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5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5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5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5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5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5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5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5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5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5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5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5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5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5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5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5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5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5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5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5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5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5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5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5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5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5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5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5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5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5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5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5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5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5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5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5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5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5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5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5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5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5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5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5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5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5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5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5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5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5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5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5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5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5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5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5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5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5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5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5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5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5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5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5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5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5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5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5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5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5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5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5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5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5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5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5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5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5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5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5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5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5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5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5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5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5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5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5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5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5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5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5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5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5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5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5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5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5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5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5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5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5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5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5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5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5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5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5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5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5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5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5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5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5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5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5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5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5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5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5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5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5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5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5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5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5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5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5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5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5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5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5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5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5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5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5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5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5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5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5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5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5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5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5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5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5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5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5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5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5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5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5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5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5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5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5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5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5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5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5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5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5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5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5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5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5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5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5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5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5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5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5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5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5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5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5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5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5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5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5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5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5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5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5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5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5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5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5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5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5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5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5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5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5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5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5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5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5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5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5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5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5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5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5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5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5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5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5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5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5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5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5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5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5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5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5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5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5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5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5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5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5">
      <c r="D17048">
        <v>0.48130000000000001</v>
      </c>
      <c r="E17048" s="4">
        <v>2.1700000000000001E-20</v>
      </c>
    </row>
    <row r="17049" spans="4:10" x14ac:dyDescent="0.25">
      <c r="D17049">
        <v>0.48159999999999997</v>
      </c>
      <c r="E17049" s="4">
        <v>2.1700000000000001E-20</v>
      </c>
    </row>
    <row r="17050" spans="4:10" x14ac:dyDescent="0.25">
      <c r="D17050">
        <v>0.48180000000000001</v>
      </c>
      <c r="E17050" s="4">
        <v>2.1700000000000001E-20</v>
      </c>
    </row>
    <row r="17051" spans="4:10" x14ac:dyDescent="0.25">
      <c r="D17051">
        <v>0.48199999999999998</v>
      </c>
      <c r="E17051" s="4">
        <v>2.1700000000000001E-20</v>
      </c>
    </row>
    <row r="17052" spans="4:10" x14ac:dyDescent="0.25">
      <c r="D17052">
        <v>0.48230000000000001</v>
      </c>
      <c r="E17052" s="4">
        <v>2.1700000000000001E-20</v>
      </c>
    </row>
    <row r="17053" spans="4:10" x14ac:dyDescent="0.25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5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5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5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5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5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5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5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5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5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5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5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5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5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5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5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5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5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5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5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5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5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5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5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5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5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5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5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5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5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5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5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5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5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5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5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5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5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5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5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5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5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5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5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5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5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5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5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5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5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5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5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5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5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5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5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5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5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5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5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5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5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5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5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5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5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5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5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5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5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5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5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5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5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5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5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5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5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5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5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5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5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5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5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5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5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5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5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5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5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5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5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5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5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5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5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5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5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5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5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5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5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5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5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5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5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5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5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5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5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5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5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5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5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5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5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5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5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5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5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5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5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5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5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5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5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5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5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5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5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5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5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5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5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5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5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5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5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5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5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5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5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5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5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5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5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5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5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5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5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5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5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5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5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5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5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5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5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5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5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5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5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5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5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5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5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5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5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5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5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5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5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5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5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5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5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5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5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5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5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5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5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5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5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5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5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5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5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5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5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5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5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5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5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5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5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5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5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5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5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5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5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5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5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5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5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5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5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5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5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5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5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5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5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5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5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5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5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5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5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5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5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5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5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5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5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5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5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5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5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5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5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5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5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5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5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5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5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5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5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5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5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5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5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5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5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5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5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5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5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5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5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5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5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5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5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5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5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5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5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5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5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5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5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5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5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5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5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5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5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5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5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5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5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5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5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5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5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5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5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5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5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5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5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5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5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5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5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5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5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5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5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5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5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5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5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5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5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5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5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5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5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5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5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5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5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5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5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5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5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5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5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5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5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5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5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5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5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5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5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5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5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5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5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5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5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5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5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5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5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5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5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5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5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5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5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5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5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5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5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5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5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5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5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5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5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5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5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5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5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5">
      <c r="D17403">
        <v>0.56530000000000002</v>
      </c>
      <c r="E17403" s="4">
        <v>2.1700000000000001E-20</v>
      </c>
    </row>
    <row r="17404" spans="4:10" x14ac:dyDescent="0.25">
      <c r="D17404">
        <v>0.5655</v>
      </c>
      <c r="E17404" s="4">
        <v>2.1700000000000001E-20</v>
      </c>
    </row>
    <row r="17405" spans="4:10" x14ac:dyDescent="0.25">
      <c r="D17405">
        <v>0.56579999999999997</v>
      </c>
      <c r="E17405" s="4">
        <v>2.1700000000000001E-20</v>
      </c>
    </row>
    <row r="17406" spans="4:10" x14ac:dyDescent="0.25">
      <c r="D17406">
        <v>0.56599999999999995</v>
      </c>
      <c r="E17406" s="4">
        <v>2.1700000000000001E-20</v>
      </c>
    </row>
    <row r="17407" spans="4:10" x14ac:dyDescent="0.25">
      <c r="D17407">
        <v>0.56620000000000004</v>
      </c>
      <c r="E17407" s="4">
        <v>2.1700000000000001E-20</v>
      </c>
    </row>
    <row r="17408" spans="4:10" x14ac:dyDescent="0.25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5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5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5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5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5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5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5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5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5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5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5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5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5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5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5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5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5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5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5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5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5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5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5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5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5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5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5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5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5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5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5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5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5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5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5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5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5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5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5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5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5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5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5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5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5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5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5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5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5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5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5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5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5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5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5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5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5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5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5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5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5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5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5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5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5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5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5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5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5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5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5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5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5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5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5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5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5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5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5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5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5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5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5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5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5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5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5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5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5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5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5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5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5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5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5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5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5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5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5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5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5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5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5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5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5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5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5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5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5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5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5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5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5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5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5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5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5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5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5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5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5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5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5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5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5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5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5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5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5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5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5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5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5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5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5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5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5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5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5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5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5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5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5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5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5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5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5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5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5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5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5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5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5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5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5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5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5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5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5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5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5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5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5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5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5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5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5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5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5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5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5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5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5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5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5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5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5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5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5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5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5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5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5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5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5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5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5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5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5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5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5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5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5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5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5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5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5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5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5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5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5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5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5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5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5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5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5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5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5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5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5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5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5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5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5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5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5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5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5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5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5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5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5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5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5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5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5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5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5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5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5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5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5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5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5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5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5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5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5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5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5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5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5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5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5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5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5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5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5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5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5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5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5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5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5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5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5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5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5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5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5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5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5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5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5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5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5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5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5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5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5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5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5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5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5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5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5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5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5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5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5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5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5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5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5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5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5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5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5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5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5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5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5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5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5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5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5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5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5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5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5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5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5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5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5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5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5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5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5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5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5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5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5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5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5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5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5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5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5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5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5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5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5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5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5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5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5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5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5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5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5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5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5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5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5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5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5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5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5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5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5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5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5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5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5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5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5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5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5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5">
      <c r="D17758">
        <v>0.6492</v>
      </c>
      <c r="E17758" s="4">
        <v>2.1700000000000001E-20</v>
      </c>
    </row>
    <row r="17759" spans="4:10" x14ac:dyDescent="0.25">
      <c r="D17759">
        <v>0.64949999999999997</v>
      </c>
      <c r="E17759" s="4">
        <v>2.1700000000000001E-20</v>
      </c>
    </row>
    <row r="17760" spans="4:10" x14ac:dyDescent="0.25">
      <c r="D17760">
        <v>0.64970000000000006</v>
      </c>
      <c r="E17760" s="4">
        <v>2.1700000000000001E-20</v>
      </c>
    </row>
    <row r="17761" spans="4:10" x14ac:dyDescent="0.25">
      <c r="D17761">
        <v>0.65</v>
      </c>
      <c r="E17761" s="4">
        <v>2.1700000000000001E-20</v>
      </c>
    </row>
    <row r="17762" spans="4:10" x14ac:dyDescent="0.25">
      <c r="D17762">
        <v>0.6502</v>
      </c>
      <c r="E17762" s="4">
        <v>2.1700000000000001E-20</v>
      </c>
    </row>
    <row r="17763" spans="4:10" x14ac:dyDescent="0.25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5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5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5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5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5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5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5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5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5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5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5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5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5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5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5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5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5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5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5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5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5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5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5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5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5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5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5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5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5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5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5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5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5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5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5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5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5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5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5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5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5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5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5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5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5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5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5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5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5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5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5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5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5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5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5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5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5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5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5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5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5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5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5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5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5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5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5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5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5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5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5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5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5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5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5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5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5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5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5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5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5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5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5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5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5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5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5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5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5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5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5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5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5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5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5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5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5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5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5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5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5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5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5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5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5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5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5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5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5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5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5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5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5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5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5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5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5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5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5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5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5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5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5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5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5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5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5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5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5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5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5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5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5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5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5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5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5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5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5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5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5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5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5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5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5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5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5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5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5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5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5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5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5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5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5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5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5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5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5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5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5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5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5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5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5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5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5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5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5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5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5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5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5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5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5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5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5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5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5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5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5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5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5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5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5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5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5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5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5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5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5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5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5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5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5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5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5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5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5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5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5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5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5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5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5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5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5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5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5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5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5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5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5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5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5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5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5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5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5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5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5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5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5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5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5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5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5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5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5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5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5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5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5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5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5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5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5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5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5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5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5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5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5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5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5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5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5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5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5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5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5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5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5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5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5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5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5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5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5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5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5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5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5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5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5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5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5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5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5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5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5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5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5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5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5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5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5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5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5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5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5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5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5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5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5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5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5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5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5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5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5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5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5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5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5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5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5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5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5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5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5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5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5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5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5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5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5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5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5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5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5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5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5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5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5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5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5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5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5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5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5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5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5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5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5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5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5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5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5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5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5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5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5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5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5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5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5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5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5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5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5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5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5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5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5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5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5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5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5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5">
      <c r="D18113">
        <v>0.73319999999999996</v>
      </c>
      <c r="E18113" s="4">
        <v>2.1700000000000001E-20</v>
      </c>
    </row>
    <row r="18114" spans="4:10" x14ac:dyDescent="0.25">
      <c r="D18114">
        <v>0.73340000000000005</v>
      </c>
      <c r="E18114" s="4">
        <v>2.1700000000000001E-20</v>
      </c>
    </row>
    <row r="18115" spans="4:10" x14ac:dyDescent="0.25">
      <c r="D18115">
        <v>0.73370000000000002</v>
      </c>
      <c r="E18115" s="4">
        <v>2.1700000000000001E-20</v>
      </c>
    </row>
    <row r="18116" spans="4:10" x14ac:dyDescent="0.25">
      <c r="D18116">
        <v>0.7339</v>
      </c>
      <c r="E18116" s="4">
        <v>2.1700000000000001E-20</v>
      </c>
    </row>
    <row r="18117" spans="4:10" x14ac:dyDescent="0.25">
      <c r="D18117">
        <v>0.73419999999999996</v>
      </c>
      <c r="E18117" s="4">
        <v>2.1700000000000001E-20</v>
      </c>
    </row>
    <row r="18118" spans="4:10" x14ac:dyDescent="0.25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5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5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5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5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5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5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5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5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5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5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5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5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5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5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5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5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5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5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5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5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5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5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5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5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5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5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5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5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5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5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5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5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5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5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5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5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5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5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5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5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5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5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5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5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5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5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5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5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5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5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5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5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5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5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5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5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5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5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5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5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5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5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5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5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5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5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5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5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5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5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5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5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5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5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5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5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5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5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5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5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5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5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5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5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5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5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5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5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5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5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5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5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5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5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5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5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5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5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5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5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5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5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5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5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5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5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5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5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5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5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5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5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5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5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5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5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5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5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5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5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5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5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5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5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5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5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5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5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5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5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5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5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5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5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5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5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5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5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5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5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5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5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5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5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5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5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5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5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5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5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5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5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5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5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5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5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5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5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5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5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5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5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5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5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5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5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5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5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5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5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5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5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5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5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5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5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5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5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5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5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5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5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5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5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5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5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5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5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5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5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5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5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5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5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5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5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5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5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5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5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5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5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5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5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5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5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5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5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5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5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5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5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5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5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5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5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5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5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5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5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5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5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5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5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5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5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5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5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5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5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5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5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5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5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5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5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5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5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5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5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5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5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5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5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5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5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5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5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5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5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5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5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5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5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5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5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5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5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5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5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5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5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5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5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5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5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5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5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5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5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5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5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5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5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5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5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5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5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5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5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5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5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5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5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5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5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5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5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5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5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5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5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5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5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5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5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5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5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5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5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5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5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5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5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5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5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5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5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5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5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5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5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5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5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5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5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5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5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5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5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5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5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5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5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5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5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5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5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5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5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5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5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5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5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5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5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5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5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5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5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5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5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5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5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5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5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5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5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5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5">
      <c r="D18468">
        <v>0.81720000000000004</v>
      </c>
      <c r="E18468" s="4">
        <v>2.1700000000000001E-20</v>
      </c>
    </row>
    <row r="18469" spans="4:10" x14ac:dyDescent="0.25">
      <c r="D18469">
        <v>0.81740000000000002</v>
      </c>
      <c r="E18469" s="4">
        <v>2.1700000000000001E-20</v>
      </c>
    </row>
    <row r="18470" spans="4:10" x14ac:dyDescent="0.25">
      <c r="D18470">
        <v>0.81759999999999999</v>
      </c>
      <c r="E18470" s="4">
        <v>2.1700000000000001E-20</v>
      </c>
    </row>
    <row r="18471" spans="4:10" x14ac:dyDescent="0.25">
      <c r="D18471">
        <v>0.81789999999999996</v>
      </c>
      <c r="E18471" s="4">
        <v>2.1700000000000001E-20</v>
      </c>
    </row>
    <row r="18472" spans="4:10" x14ac:dyDescent="0.25">
      <c r="D18472">
        <v>0.81810000000000005</v>
      </c>
      <c r="E18472" s="4">
        <v>2.1700000000000001E-20</v>
      </c>
    </row>
    <row r="18473" spans="4:10" x14ac:dyDescent="0.25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5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5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5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5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5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5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5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5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5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5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5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5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5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5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5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5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5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5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5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5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5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5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5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5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5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5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5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5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5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5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5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5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5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5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5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5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5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5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5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5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5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5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5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5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5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5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5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5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5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5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5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5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5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5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5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5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5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5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5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5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5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5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5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5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5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5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5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5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5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5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5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5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5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5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5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5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5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5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5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5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5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5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5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5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5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5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5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5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5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5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5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5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5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5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5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5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5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5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5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5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5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5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5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5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5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5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5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5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5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5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5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5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5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5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5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5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5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5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5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5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5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5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5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5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5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5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5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5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5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5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5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5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5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5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5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5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5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5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5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5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5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5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5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5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5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5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5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5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5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5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5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5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5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5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5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5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5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5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5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5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5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5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5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5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5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5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5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5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5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5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5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5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5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5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5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5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5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5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5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5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5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5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5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5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5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5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5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5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5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5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5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5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5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5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5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5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5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5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5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5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5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5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5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5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5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5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5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5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5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5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5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5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5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5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5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5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5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5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5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5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5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5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5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5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5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5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5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5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5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5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5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5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5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5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5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5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5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5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5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5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5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5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5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5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5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5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5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5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5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5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5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5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5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5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5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5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5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5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5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5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5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5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5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5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5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5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5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5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5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5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5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5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5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5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5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5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5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5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5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5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5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5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5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5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5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5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5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5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5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5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5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5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5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5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5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5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5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5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5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5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5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5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5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5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5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5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5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5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5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5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5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5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5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5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5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5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5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5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5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5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5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5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5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5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5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5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5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5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5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5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5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5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5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5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5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5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5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5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5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5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5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5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5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5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5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5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5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5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5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5">
      <c r="D18823">
        <v>0.90110000000000001</v>
      </c>
      <c r="E18823" s="4">
        <v>2.1700000000000001E-20</v>
      </c>
    </row>
    <row r="18824" spans="4:10" x14ac:dyDescent="0.25">
      <c r="D18824">
        <v>0.90139999999999998</v>
      </c>
      <c r="E18824" s="4">
        <v>2.1700000000000001E-20</v>
      </c>
    </row>
    <row r="18825" spans="4:10" x14ac:dyDescent="0.25">
      <c r="D18825">
        <v>0.90159999999999996</v>
      </c>
      <c r="E18825" s="4">
        <v>2.1700000000000001E-20</v>
      </c>
    </row>
    <row r="18826" spans="4:10" x14ac:dyDescent="0.25">
      <c r="D18826">
        <v>0.90180000000000005</v>
      </c>
      <c r="E18826" s="4">
        <v>2.1700000000000001E-20</v>
      </c>
    </row>
    <row r="18827" spans="4:10" x14ac:dyDescent="0.25">
      <c r="D18827">
        <v>0.90210000000000001</v>
      </c>
      <c r="E18827" s="4">
        <v>2.1700000000000001E-20</v>
      </c>
    </row>
    <row r="18828" spans="4:10" x14ac:dyDescent="0.25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5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5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5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5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5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5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5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5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5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5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5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5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5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5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5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5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5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5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5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5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5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5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5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5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5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5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5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5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5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5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5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5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5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5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5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5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5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5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5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5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5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5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5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5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5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5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5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5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5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5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5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5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5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5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5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5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5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5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5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5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5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5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5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5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5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5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5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5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5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5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5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5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5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5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5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5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5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5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5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5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5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5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5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5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5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5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5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5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5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5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5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5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5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5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5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5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5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5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5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5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5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5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5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5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5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5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5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5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5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5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5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5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5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5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5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5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5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5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5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5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5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5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5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5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5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5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5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5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5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5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5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5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5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5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5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5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5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5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5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5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5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5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5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5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5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5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5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5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5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5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5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5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5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5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5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5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5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5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5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5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5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5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5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5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5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5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5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5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5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5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5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5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5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5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5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5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5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5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5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5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5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5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5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5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5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5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5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5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5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5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5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5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5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5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5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5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5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5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5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5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5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5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5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5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5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5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5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5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5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5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5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5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5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5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5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5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5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5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5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5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5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5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5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5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5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5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5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5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5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5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5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5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5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5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5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5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5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5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5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5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5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5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5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5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5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5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5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5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5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5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5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5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5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5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5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5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5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5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5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5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5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5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5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5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5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5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5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5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5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5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5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5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5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5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5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5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5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5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5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5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5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5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5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5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5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5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5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5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5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5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5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5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5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5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5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5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5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5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5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5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5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5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5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5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5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5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5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5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5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5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5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5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5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5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5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5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5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5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5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5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5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5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5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5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5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5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5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5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5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5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5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5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5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5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5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5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5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5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5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5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5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5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5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5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5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5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5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5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5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5">
      <c r="D19178">
        <v>0.98509999999999998</v>
      </c>
      <c r="E19178" s="4">
        <v>2.1700000000000001E-20</v>
      </c>
    </row>
    <row r="19179" spans="4:10" x14ac:dyDescent="0.25">
      <c r="D19179">
        <v>0.98529999999999995</v>
      </c>
      <c r="E19179" s="4">
        <v>2.1700000000000001E-20</v>
      </c>
    </row>
    <row r="19180" spans="4:10" x14ac:dyDescent="0.25">
      <c r="D19180">
        <v>0.98560000000000003</v>
      </c>
      <c r="E19180" s="4">
        <v>2.1700000000000001E-20</v>
      </c>
    </row>
    <row r="19181" spans="4:10" x14ac:dyDescent="0.25">
      <c r="D19181">
        <v>0.98580000000000001</v>
      </c>
      <c r="E19181" s="4">
        <v>2.1700000000000001E-20</v>
      </c>
    </row>
    <row r="19182" spans="4:10" x14ac:dyDescent="0.25">
      <c r="D19182">
        <v>0.98599999999999999</v>
      </c>
      <c r="E19182" s="4">
        <v>2.1700000000000001E-20</v>
      </c>
    </row>
    <row r="19183" spans="4:10" x14ac:dyDescent="0.25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5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5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5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5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5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5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5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5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5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5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5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5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5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5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5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5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5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5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5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5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5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5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5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5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5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5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5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5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5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5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5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5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5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5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5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5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5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5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5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5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5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5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5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5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5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5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5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5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5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5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5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5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5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5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5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5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5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5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5">
      <c r="D19242"/>
      <c r="E19242"/>
      <c r="F19242" s="3"/>
      <c r="G19242" s="3"/>
      <c r="H19242" s="3"/>
      <c r="I19242" s="3"/>
      <c r="J19242" s="3"/>
    </row>
    <row r="19243" spans="4:10" x14ac:dyDescent="0.25">
      <c r="D19243"/>
      <c r="E19243"/>
      <c r="F19243" s="3"/>
      <c r="G19243" s="3"/>
      <c r="H19243" s="3"/>
      <c r="I19243" s="3"/>
      <c r="J19243" s="3"/>
    </row>
    <row r="19244" spans="4:10" x14ac:dyDescent="0.25">
      <c r="D19244"/>
      <c r="E19244"/>
      <c r="F19244" s="3"/>
      <c r="G19244" s="3"/>
      <c r="H19244" s="3"/>
      <c r="I19244" s="3"/>
      <c r="J19244" s="3"/>
    </row>
    <row r="19245" spans="4:10" x14ac:dyDescent="0.25">
      <c r="D19245"/>
      <c r="E19245"/>
      <c r="F19245" s="3"/>
      <c r="G19245" s="3"/>
      <c r="H19245" s="3"/>
      <c r="I19245" s="3"/>
      <c r="J19245" s="3"/>
    </row>
    <row r="19246" spans="4:10" x14ac:dyDescent="0.25">
      <c r="D19246"/>
      <c r="E19246"/>
      <c r="F19246" s="3"/>
      <c r="G19246" s="3"/>
      <c r="H19246" s="3"/>
      <c r="I19246" s="3"/>
      <c r="J19246" s="3"/>
    </row>
    <row r="19247" spans="4:10" x14ac:dyDescent="0.25">
      <c r="D19247"/>
      <c r="E19247"/>
      <c r="F19247" s="3"/>
      <c r="G19247" s="3"/>
      <c r="H19247" s="3"/>
      <c r="I19247" s="3"/>
      <c r="J19247" s="3"/>
    </row>
    <row r="19248" spans="4:10" x14ac:dyDescent="0.25">
      <c r="D19248"/>
      <c r="E19248"/>
      <c r="F19248" s="3"/>
      <c r="G19248" s="3"/>
      <c r="H19248" s="3"/>
      <c r="I19248" s="3"/>
      <c r="J19248" s="3"/>
    </row>
    <row r="19249" spans="4:10" x14ac:dyDescent="0.25">
      <c r="D19249"/>
      <c r="E19249"/>
      <c r="F19249" s="3"/>
      <c r="G19249" s="3"/>
      <c r="H19249" s="3"/>
      <c r="I19249" s="3"/>
      <c r="J19249" s="3"/>
    </row>
    <row r="19250" spans="4:10" x14ac:dyDescent="0.25">
      <c r="D19250"/>
      <c r="E19250"/>
      <c r="F19250" s="3"/>
      <c r="G19250" s="3"/>
      <c r="H19250" s="3"/>
      <c r="I19250" s="3"/>
      <c r="J19250" s="3"/>
    </row>
    <row r="19251" spans="4:10" x14ac:dyDescent="0.25">
      <c r="D19251"/>
      <c r="E19251"/>
      <c r="F19251" s="3"/>
      <c r="G19251" s="3"/>
      <c r="H19251" s="3"/>
      <c r="I19251" s="3"/>
      <c r="J19251" s="3"/>
    </row>
    <row r="19252" spans="4:10" x14ac:dyDescent="0.25">
      <c r="D19252"/>
      <c r="E19252"/>
      <c r="F19252" s="3"/>
      <c r="G19252" s="3"/>
      <c r="H19252" s="3"/>
      <c r="I19252" s="3"/>
      <c r="J19252" s="3"/>
    </row>
    <row r="19253" spans="4:10" x14ac:dyDescent="0.25">
      <c r="D19253"/>
      <c r="E19253"/>
      <c r="F19253" s="3"/>
      <c r="G19253" s="3"/>
      <c r="H19253" s="3"/>
      <c r="I19253" s="3"/>
      <c r="J19253" s="3"/>
    </row>
    <row r="19254" spans="4:10" x14ac:dyDescent="0.25">
      <c r="D19254"/>
      <c r="E19254"/>
      <c r="F19254" s="3"/>
      <c r="G19254" s="3"/>
      <c r="H19254" s="3"/>
      <c r="I19254" s="3"/>
      <c r="J19254" s="3"/>
    </row>
    <row r="19255" spans="4:10" x14ac:dyDescent="0.25">
      <c r="D19255"/>
      <c r="E19255"/>
      <c r="F19255" s="3"/>
      <c r="G19255" s="3"/>
      <c r="H19255" s="3"/>
      <c r="I19255" s="3"/>
      <c r="J19255" s="3"/>
    </row>
    <row r="19256" spans="4:10" x14ac:dyDescent="0.25">
      <c r="D19256"/>
      <c r="E19256"/>
      <c r="F19256" s="3"/>
      <c r="G19256" s="3"/>
      <c r="H19256" s="3"/>
      <c r="I19256" s="3"/>
      <c r="J19256" s="3"/>
    </row>
    <row r="19257" spans="4:10" x14ac:dyDescent="0.25">
      <c r="D19257"/>
      <c r="E19257"/>
      <c r="F19257" s="3"/>
      <c r="G19257" s="3"/>
      <c r="H19257" s="3"/>
      <c r="I19257" s="3"/>
      <c r="J19257" s="3"/>
    </row>
    <row r="19258" spans="4:10" x14ac:dyDescent="0.25">
      <c r="D19258"/>
      <c r="E19258"/>
      <c r="F19258" s="3"/>
      <c r="G19258" s="3"/>
      <c r="H19258" s="3"/>
      <c r="I19258" s="3"/>
      <c r="J19258" s="3"/>
    </row>
    <row r="19259" spans="4:10" x14ac:dyDescent="0.25">
      <c r="D19259"/>
      <c r="E19259"/>
      <c r="F19259" s="3"/>
      <c r="G19259" s="3"/>
      <c r="H19259" s="3"/>
      <c r="I19259" s="3"/>
      <c r="J19259" s="3"/>
    </row>
    <row r="19260" spans="4:10" x14ac:dyDescent="0.25">
      <c r="D19260"/>
      <c r="E19260"/>
      <c r="F19260" s="3"/>
      <c r="G19260" s="3"/>
      <c r="H19260" s="3"/>
      <c r="I19260" s="3"/>
      <c r="J19260" s="3"/>
    </row>
    <row r="19261" spans="4:10" x14ac:dyDescent="0.25">
      <c r="D19261"/>
      <c r="E19261"/>
      <c r="F19261" s="3"/>
      <c r="G19261" s="3"/>
      <c r="H19261" s="3"/>
      <c r="I19261" s="3"/>
      <c r="J19261" s="3"/>
    </row>
    <row r="19262" spans="4:10" x14ac:dyDescent="0.25">
      <c r="D19262"/>
      <c r="E19262"/>
      <c r="F19262" s="3"/>
      <c r="G19262" s="3"/>
      <c r="H19262" s="3"/>
      <c r="I19262" s="3"/>
      <c r="J19262" s="3"/>
    </row>
    <row r="19263" spans="4:10" x14ac:dyDescent="0.25">
      <c r="D19263"/>
      <c r="E19263"/>
      <c r="F19263" s="3"/>
      <c r="G19263" s="3"/>
      <c r="H19263" s="3"/>
      <c r="I19263" s="3"/>
      <c r="J19263" s="3"/>
    </row>
    <row r="19264" spans="4:10" x14ac:dyDescent="0.25">
      <c r="D19264"/>
      <c r="E19264"/>
      <c r="F19264" s="3"/>
      <c r="G19264" s="3"/>
      <c r="H19264" s="3"/>
      <c r="I19264" s="3"/>
      <c r="J19264" s="3"/>
    </row>
    <row r="19265" spans="4:10" x14ac:dyDescent="0.25">
      <c r="D19265"/>
      <c r="E19265"/>
      <c r="F19265" s="3"/>
      <c r="G19265" s="3"/>
      <c r="H19265" s="3"/>
      <c r="I19265" s="3"/>
      <c r="J19265" s="3"/>
    </row>
    <row r="19266" spans="4:10" x14ac:dyDescent="0.25">
      <c r="D19266"/>
      <c r="E19266"/>
      <c r="F19266" s="3"/>
      <c r="G19266" s="3"/>
      <c r="H19266" s="3"/>
      <c r="I19266" s="3"/>
      <c r="J19266" s="3"/>
    </row>
    <row r="19267" spans="4:10" x14ac:dyDescent="0.25">
      <c r="D19267"/>
      <c r="E19267"/>
      <c r="F19267" s="3"/>
      <c r="G19267" s="3"/>
      <c r="H19267" s="3"/>
      <c r="I19267" s="3"/>
      <c r="J19267" s="3"/>
    </row>
    <row r="19268" spans="4:10" x14ac:dyDescent="0.25">
      <c r="D19268"/>
      <c r="E19268"/>
      <c r="F19268" s="3"/>
      <c r="G19268" s="3"/>
      <c r="H19268" s="3"/>
      <c r="I19268" s="3"/>
      <c r="J19268" s="3"/>
    </row>
    <row r="19269" spans="4:10" x14ac:dyDescent="0.25">
      <c r="D19269"/>
      <c r="E19269"/>
      <c r="F19269" s="3"/>
      <c r="G19269" s="3"/>
      <c r="H19269" s="3"/>
      <c r="I19269" s="3"/>
      <c r="J19269" s="3"/>
    </row>
    <row r="19270" spans="4:10" x14ac:dyDescent="0.25">
      <c r="D19270"/>
      <c r="E19270"/>
      <c r="F19270" s="3"/>
      <c r="G19270" s="3"/>
      <c r="H19270" s="3"/>
      <c r="I19270" s="3"/>
      <c r="J19270" s="3"/>
    </row>
    <row r="19271" spans="4:10" x14ac:dyDescent="0.25">
      <c r="D19271"/>
      <c r="E19271"/>
      <c r="F19271" s="3"/>
      <c r="G19271" s="3"/>
      <c r="H19271" s="3"/>
      <c r="I19271" s="3"/>
      <c r="J19271" s="3"/>
    </row>
    <row r="19272" spans="4:10" x14ac:dyDescent="0.25">
      <c r="D19272"/>
      <c r="E19272"/>
      <c r="F19272" s="3"/>
      <c r="G19272" s="3"/>
      <c r="H19272" s="3"/>
      <c r="I19272" s="3"/>
      <c r="J19272" s="3"/>
    </row>
    <row r="19273" spans="4:10" x14ac:dyDescent="0.25">
      <c r="D19273"/>
      <c r="E19273"/>
      <c r="F19273" s="3"/>
      <c r="G19273" s="3"/>
      <c r="H19273" s="3"/>
      <c r="I19273" s="3"/>
      <c r="J19273" s="3"/>
    </row>
    <row r="19274" spans="4:10" x14ac:dyDescent="0.25">
      <c r="D19274"/>
      <c r="E19274"/>
      <c r="F19274" s="3"/>
      <c r="G19274" s="3"/>
      <c r="H19274" s="3"/>
      <c r="I19274" s="3"/>
      <c r="J19274" s="3"/>
    </row>
    <row r="19275" spans="4:10" x14ac:dyDescent="0.25">
      <c r="D19275"/>
      <c r="E19275"/>
      <c r="F19275" s="3"/>
      <c r="G19275" s="3"/>
      <c r="H19275" s="3"/>
      <c r="I19275" s="3"/>
      <c r="J19275" s="3"/>
    </row>
    <row r="19276" spans="4:10" x14ac:dyDescent="0.25">
      <c r="D19276"/>
      <c r="E19276"/>
      <c r="F19276" s="3"/>
      <c r="G19276" s="3"/>
      <c r="H19276" s="3"/>
      <c r="I19276" s="3"/>
      <c r="J19276" s="3"/>
    </row>
    <row r="19277" spans="4:10" x14ac:dyDescent="0.25">
      <c r="D19277"/>
      <c r="E19277"/>
      <c r="F19277" s="3"/>
      <c r="G19277" s="3"/>
      <c r="H19277" s="3"/>
      <c r="I19277" s="3"/>
      <c r="J19277" s="3"/>
    </row>
    <row r="19278" spans="4:10" x14ac:dyDescent="0.25">
      <c r="D19278"/>
      <c r="E19278"/>
      <c r="F19278" s="3"/>
      <c r="G19278" s="3"/>
      <c r="H19278" s="3"/>
      <c r="I19278" s="3"/>
      <c r="J19278" s="3"/>
    </row>
    <row r="19279" spans="4:10" x14ac:dyDescent="0.25">
      <c r="D19279"/>
      <c r="E19279"/>
      <c r="F19279" s="3"/>
      <c r="G19279" s="3"/>
      <c r="H19279" s="3"/>
      <c r="I19279" s="3"/>
      <c r="J19279" s="3"/>
    </row>
    <row r="19280" spans="4:10" x14ac:dyDescent="0.25">
      <c r="D19280"/>
      <c r="E19280"/>
      <c r="F19280" s="3"/>
      <c r="G19280" s="3"/>
      <c r="H19280" s="3"/>
      <c r="I19280" s="3"/>
      <c r="J19280" s="3"/>
    </row>
    <row r="19281" spans="4:10" x14ac:dyDescent="0.25">
      <c r="D19281"/>
      <c r="E19281"/>
      <c r="F19281" s="3"/>
      <c r="G19281" s="3"/>
      <c r="H19281" s="3"/>
      <c r="I19281" s="3"/>
      <c r="J19281" s="3"/>
    </row>
    <row r="19282" spans="4:10" x14ac:dyDescent="0.25">
      <c r="D19282"/>
      <c r="E19282"/>
      <c r="F19282" s="3"/>
      <c r="G19282" s="3"/>
      <c r="H19282" s="3"/>
      <c r="I19282" s="3"/>
      <c r="J19282" s="3"/>
    </row>
    <row r="19283" spans="4:10" x14ac:dyDescent="0.25">
      <c r="D19283"/>
      <c r="E19283"/>
      <c r="F19283" s="3"/>
      <c r="G19283" s="3"/>
      <c r="H19283" s="3"/>
      <c r="I19283" s="3"/>
      <c r="J19283" s="3"/>
    </row>
    <row r="19284" spans="4:10" x14ac:dyDescent="0.25">
      <c r="D19284"/>
      <c r="E19284"/>
      <c r="F19284" s="3"/>
      <c r="G19284" s="3"/>
      <c r="H19284" s="3"/>
      <c r="I19284" s="3"/>
      <c r="J19284" s="3"/>
    </row>
    <row r="19285" spans="4:10" x14ac:dyDescent="0.25">
      <c r="D19285"/>
      <c r="E19285"/>
      <c r="F19285" s="3"/>
      <c r="G19285" s="3"/>
      <c r="H19285" s="3"/>
      <c r="I19285" s="3"/>
      <c r="J19285" s="3"/>
    </row>
    <row r="19286" spans="4:10" x14ac:dyDescent="0.25">
      <c r="D19286"/>
      <c r="E19286"/>
      <c r="F19286" s="3"/>
      <c r="G19286" s="3"/>
      <c r="H19286" s="3"/>
      <c r="I19286" s="3"/>
      <c r="J19286" s="3"/>
    </row>
    <row r="19287" spans="4:10" x14ac:dyDescent="0.25">
      <c r="D19287"/>
      <c r="E19287"/>
      <c r="F19287" s="3"/>
      <c r="G19287" s="3"/>
      <c r="H19287" s="3"/>
      <c r="I19287" s="3"/>
      <c r="J19287" s="3"/>
    </row>
    <row r="19288" spans="4:10" x14ac:dyDescent="0.25">
      <c r="D19288"/>
      <c r="E19288"/>
      <c r="F19288" s="3"/>
      <c r="G19288" s="3"/>
      <c r="H19288" s="3"/>
      <c r="I19288" s="3"/>
      <c r="J19288" s="3"/>
    </row>
    <row r="19289" spans="4:10" x14ac:dyDescent="0.25">
      <c r="D19289"/>
      <c r="E19289"/>
      <c r="F19289" s="3"/>
      <c r="G19289" s="3"/>
      <c r="H19289" s="3"/>
      <c r="I19289" s="3"/>
      <c r="J19289" s="3"/>
    </row>
    <row r="19290" spans="4:10" x14ac:dyDescent="0.25">
      <c r="D19290"/>
      <c r="E19290"/>
      <c r="F19290" s="3"/>
      <c r="G19290" s="3"/>
      <c r="H19290" s="3"/>
      <c r="I19290" s="3"/>
      <c r="J19290" s="3"/>
    </row>
    <row r="19291" spans="4:10" x14ac:dyDescent="0.25">
      <c r="D19291"/>
      <c r="E19291"/>
      <c r="F19291" s="3"/>
      <c r="G19291" s="3"/>
      <c r="H19291" s="3"/>
      <c r="I19291" s="3"/>
      <c r="J19291" s="3"/>
    </row>
    <row r="19292" spans="4:10" x14ac:dyDescent="0.25">
      <c r="D19292"/>
      <c r="E19292"/>
      <c r="F19292" s="3"/>
      <c r="G19292" s="3"/>
      <c r="H19292" s="3"/>
      <c r="I19292" s="3"/>
      <c r="J19292" s="3"/>
    </row>
    <row r="19293" spans="4:10" x14ac:dyDescent="0.25">
      <c r="D19293"/>
      <c r="E19293"/>
      <c r="F19293" s="3"/>
      <c r="G19293" s="3"/>
      <c r="H19293" s="3"/>
      <c r="I19293" s="3"/>
      <c r="J19293" s="3"/>
    </row>
    <row r="19294" spans="4:10" x14ac:dyDescent="0.25">
      <c r="D19294"/>
      <c r="E19294"/>
      <c r="F19294" s="3"/>
      <c r="G19294" s="3"/>
      <c r="H19294" s="3"/>
      <c r="I19294" s="3"/>
      <c r="J19294" s="3"/>
    </row>
    <row r="19295" spans="4:10" x14ac:dyDescent="0.25">
      <c r="D19295"/>
      <c r="E19295"/>
      <c r="F19295" s="3"/>
      <c r="G19295" s="3"/>
      <c r="H19295" s="3"/>
      <c r="I19295" s="3"/>
      <c r="J19295" s="3"/>
    </row>
    <row r="19296" spans="4:10" x14ac:dyDescent="0.25">
      <c r="D19296"/>
      <c r="E19296"/>
      <c r="F19296" s="3"/>
      <c r="G19296" s="3"/>
      <c r="H19296" s="3"/>
      <c r="I19296" s="3"/>
      <c r="J19296" s="3"/>
    </row>
    <row r="19297" spans="4:10" x14ac:dyDescent="0.25">
      <c r="D19297"/>
      <c r="E19297"/>
      <c r="F19297" s="3"/>
      <c r="G19297" s="3"/>
      <c r="H19297" s="3"/>
      <c r="I19297" s="3"/>
      <c r="J19297" s="3"/>
    </row>
    <row r="19298" spans="4:10" x14ac:dyDescent="0.25">
      <c r="D19298"/>
      <c r="E19298"/>
      <c r="F19298" s="3"/>
      <c r="G19298" s="3"/>
      <c r="H19298" s="3"/>
      <c r="I19298" s="3"/>
      <c r="J19298" s="3"/>
    </row>
    <row r="19299" spans="4:10" x14ac:dyDescent="0.25">
      <c r="D19299"/>
      <c r="E19299"/>
      <c r="F19299" s="3"/>
      <c r="G19299" s="3"/>
      <c r="H19299" s="3"/>
      <c r="I19299" s="3"/>
      <c r="J19299" s="3"/>
    </row>
    <row r="19300" spans="4:10" x14ac:dyDescent="0.25">
      <c r="D19300"/>
      <c r="E19300"/>
      <c r="F19300" s="3"/>
      <c r="G19300" s="3"/>
      <c r="H19300" s="3"/>
      <c r="I19300" s="3"/>
      <c r="J19300" s="3"/>
    </row>
    <row r="19301" spans="4:10" x14ac:dyDescent="0.25">
      <c r="D19301"/>
      <c r="E19301"/>
      <c r="F19301" s="3"/>
      <c r="G19301" s="3"/>
      <c r="H19301" s="3"/>
      <c r="I19301" s="3"/>
      <c r="J19301" s="3"/>
    </row>
    <row r="19302" spans="4:10" x14ac:dyDescent="0.25">
      <c r="D19302"/>
      <c r="E19302"/>
      <c r="F19302" s="3"/>
      <c r="G19302" s="3"/>
      <c r="H19302" s="3"/>
      <c r="I19302" s="3"/>
      <c r="J19302" s="3"/>
    </row>
    <row r="19303" spans="4:10" x14ac:dyDescent="0.25">
      <c r="D19303"/>
      <c r="E19303"/>
      <c r="F19303" s="3"/>
      <c r="G19303" s="3"/>
      <c r="H19303" s="3"/>
      <c r="I19303" s="3"/>
      <c r="J19303" s="3"/>
    </row>
    <row r="19304" spans="4:10" x14ac:dyDescent="0.25">
      <c r="D19304"/>
      <c r="E19304"/>
      <c r="F19304" s="3"/>
      <c r="G19304" s="3"/>
      <c r="H19304" s="3"/>
      <c r="I19304" s="3"/>
      <c r="J19304" s="3"/>
    </row>
    <row r="19305" spans="4:10" x14ac:dyDescent="0.25">
      <c r="D19305"/>
      <c r="E19305"/>
      <c r="F19305" s="3"/>
      <c r="G19305" s="3"/>
      <c r="H19305" s="3"/>
      <c r="I19305" s="3"/>
      <c r="J19305" s="3"/>
    </row>
    <row r="19306" spans="4:10" x14ac:dyDescent="0.25">
      <c r="D19306"/>
      <c r="E19306"/>
      <c r="F19306" s="3"/>
      <c r="G19306" s="3"/>
      <c r="H19306" s="3"/>
      <c r="I19306" s="3"/>
      <c r="J19306" s="3"/>
    </row>
    <row r="19307" spans="4:10" x14ac:dyDescent="0.25">
      <c r="D19307"/>
      <c r="E19307"/>
      <c r="F19307" s="3"/>
      <c r="G19307" s="3"/>
      <c r="H19307" s="3"/>
      <c r="I19307" s="3"/>
      <c r="J19307" s="3"/>
    </row>
    <row r="19308" spans="4:10" x14ac:dyDescent="0.25">
      <c r="D19308"/>
      <c r="E19308"/>
      <c r="F19308" s="3"/>
      <c r="G19308" s="3"/>
      <c r="H19308" s="3"/>
      <c r="I19308" s="3"/>
      <c r="J19308" s="3"/>
    </row>
    <row r="19309" spans="4:10" x14ac:dyDescent="0.25">
      <c r="D19309"/>
      <c r="E19309"/>
      <c r="F19309" s="3"/>
      <c r="G19309" s="3"/>
      <c r="H19309" s="3"/>
      <c r="I19309" s="3"/>
      <c r="J19309" s="3"/>
    </row>
    <row r="19310" spans="4:10" x14ac:dyDescent="0.25">
      <c r="D19310"/>
      <c r="E19310"/>
      <c r="F19310" s="3"/>
      <c r="G19310" s="3"/>
      <c r="H19310" s="3"/>
      <c r="I19310" s="3"/>
      <c r="J19310" s="3"/>
    </row>
    <row r="19311" spans="4:10" x14ac:dyDescent="0.25">
      <c r="D19311"/>
      <c r="E19311"/>
      <c r="F19311" s="3"/>
      <c r="G19311" s="3"/>
      <c r="H19311" s="3"/>
      <c r="I19311" s="3"/>
      <c r="J19311" s="3"/>
    </row>
    <row r="19312" spans="4:10" x14ac:dyDescent="0.25">
      <c r="D19312"/>
      <c r="E19312"/>
      <c r="F19312" s="3"/>
      <c r="G19312" s="3"/>
      <c r="H19312" s="3"/>
      <c r="I19312" s="3"/>
      <c r="J19312" s="3"/>
    </row>
    <row r="19313" spans="4:10" x14ac:dyDescent="0.25">
      <c r="D19313"/>
      <c r="E19313"/>
      <c r="F19313" s="3"/>
      <c r="G19313" s="3"/>
      <c r="H19313" s="3"/>
      <c r="I19313" s="3"/>
      <c r="J19313" s="3"/>
    </row>
    <row r="19314" spans="4:10" x14ac:dyDescent="0.25">
      <c r="D19314"/>
      <c r="E19314"/>
      <c r="F19314" s="3"/>
      <c r="G19314" s="3"/>
      <c r="H19314" s="3"/>
      <c r="I19314" s="3"/>
      <c r="J19314" s="3"/>
    </row>
    <row r="19315" spans="4:10" x14ac:dyDescent="0.25">
      <c r="D19315"/>
      <c r="E19315"/>
      <c r="F19315" s="3"/>
      <c r="G19315" s="3"/>
      <c r="H19315" s="3"/>
      <c r="I19315" s="3"/>
      <c r="J19315" s="3"/>
    </row>
    <row r="19316" spans="4:10" x14ac:dyDescent="0.25">
      <c r="D19316"/>
      <c r="E19316"/>
      <c r="F19316" s="3"/>
      <c r="G19316" s="3"/>
      <c r="H19316" s="3"/>
      <c r="I19316" s="3"/>
      <c r="J19316" s="3"/>
    </row>
    <row r="19317" spans="4:10" x14ac:dyDescent="0.25">
      <c r="D19317"/>
      <c r="E19317"/>
      <c r="F19317" s="3"/>
      <c r="G19317" s="3"/>
      <c r="H19317" s="3"/>
      <c r="I19317" s="3"/>
      <c r="J19317" s="3"/>
    </row>
    <row r="19318" spans="4:10" x14ac:dyDescent="0.25">
      <c r="D19318"/>
      <c r="E19318"/>
      <c r="F19318" s="3"/>
      <c r="G19318" s="3"/>
      <c r="H19318" s="3"/>
      <c r="I19318" s="3"/>
      <c r="J19318" s="3"/>
    </row>
    <row r="19319" spans="4:10" x14ac:dyDescent="0.25">
      <c r="D19319"/>
      <c r="E19319"/>
      <c r="F19319" s="3"/>
      <c r="G19319" s="3"/>
      <c r="H19319" s="3"/>
      <c r="I19319" s="3"/>
      <c r="J19319" s="3"/>
    </row>
    <row r="19320" spans="4:10" x14ac:dyDescent="0.25">
      <c r="D19320"/>
      <c r="E19320"/>
      <c r="F19320" s="3"/>
      <c r="G19320" s="3"/>
      <c r="H19320" s="3"/>
      <c r="I19320" s="3"/>
      <c r="J19320" s="3"/>
    </row>
    <row r="19321" spans="4:10" x14ac:dyDescent="0.25">
      <c r="D19321"/>
      <c r="E19321"/>
      <c r="F19321" s="3"/>
      <c r="G19321" s="3"/>
      <c r="H19321" s="3"/>
      <c r="I19321" s="3"/>
      <c r="J19321" s="3"/>
    </row>
    <row r="19322" spans="4:10" x14ac:dyDescent="0.25">
      <c r="D19322"/>
      <c r="E19322"/>
      <c r="F19322" s="3"/>
      <c r="G19322" s="3"/>
      <c r="H19322" s="3"/>
      <c r="I19322" s="3"/>
      <c r="J19322" s="3"/>
    </row>
    <row r="19323" spans="4:10" x14ac:dyDescent="0.25">
      <c r="D19323"/>
      <c r="E19323"/>
      <c r="F19323" s="3"/>
      <c r="G19323" s="3"/>
      <c r="H19323" s="3"/>
      <c r="I19323" s="3"/>
      <c r="J19323" s="3"/>
    </row>
    <row r="19324" spans="4:10" x14ac:dyDescent="0.25">
      <c r="D19324"/>
      <c r="E19324"/>
      <c r="F19324" s="3"/>
      <c r="G19324" s="3"/>
      <c r="H19324" s="3"/>
      <c r="I19324" s="3"/>
      <c r="J19324" s="3"/>
    </row>
    <row r="19325" spans="4:10" x14ac:dyDescent="0.25">
      <c r="D19325"/>
      <c r="E19325"/>
      <c r="F19325" s="3"/>
      <c r="G19325" s="3"/>
      <c r="H19325" s="3"/>
      <c r="I19325" s="3"/>
      <c r="J19325" s="3"/>
    </row>
    <row r="19326" spans="4:10" x14ac:dyDescent="0.25">
      <c r="D19326"/>
      <c r="E19326"/>
      <c r="F19326" s="3"/>
      <c r="G19326" s="3"/>
      <c r="H19326" s="3"/>
      <c r="I19326" s="3"/>
      <c r="J19326" s="3"/>
    </row>
    <row r="19327" spans="4:10" x14ac:dyDescent="0.25">
      <c r="D19327"/>
      <c r="E19327"/>
      <c r="F19327" s="3"/>
      <c r="G19327" s="3"/>
      <c r="H19327" s="3"/>
      <c r="I19327" s="3"/>
      <c r="J19327" s="3"/>
    </row>
    <row r="19328" spans="4:10" x14ac:dyDescent="0.25">
      <c r="D19328"/>
      <c r="E19328"/>
      <c r="F19328" s="3"/>
      <c r="G19328" s="3"/>
      <c r="H19328" s="3"/>
      <c r="I19328" s="3"/>
      <c r="J19328" s="3"/>
    </row>
    <row r="19329" spans="4:10" x14ac:dyDescent="0.25">
      <c r="D19329"/>
      <c r="E19329"/>
      <c r="F19329" s="3"/>
      <c r="G19329" s="3"/>
      <c r="H19329" s="3"/>
      <c r="I19329" s="3"/>
      <c r="J19329" s="3"/>
    </row>
    <row r="19330" spans="4:10" x14ac:dyDescent="0.25">
      <c r="D19330"/>
      <c r="E19330"/>
      <c r="F19330" s="3"/>
      <c r="G19330" s="3"/>
      <c r="H19330" s="3"/>
      <c r="I19330" s="3"/>
      <c r="J19330" s="3"/>
    </row>
    <row r="19331" spans="4:10" x14ac:dyDescent="0.25">
      <c r="D19331"/>
      <c r="E19331"/>
      <c r="F19331" s="3"/>
      <c r="G19331" s="3"/>
      <c r="H19331" s="3"/>
      <c r="I19331" s="3"/>
      <c r="J19331" s="3"/>
    </row>
    <row r="19332" spans="4:10" x14ac:dyDescent="0.25">
      <c r="D19332"/>
      <c r="E19332"/>
      <c r="F19332" s="3"/>
      <c r="G19332" s="3"/>
      <c r="H19332" s="3"/>
      <c r="I19332" s="3"/>
      <c r="J19332" s="3"/>
    </row>
    <row r="19333" spans="4:10" x14ac:dyDescent="0.25">
      <c r="D19333"/>
      <c r="E19333"/>
      <c r="F19333" s="3"/>
      <c r="G19333" s="3"/>
      <c r="H19333" s="3"/>
      <c r="I19333" s="3"/>
      <c r="J19333" s="3"/>
    </row>
    <row r="19334" spans="4:10" x14ac:dyDescent="0.25">
      <c r="D19334"/>
      <c r="E19334"/>
      <c r="F19334" s="3"/>
      <c r="G19334" s="3"/>
      <c r="H19334" s="3"/>
      <c r="I19334" s="3"/>
      <c r="J19334" s="3"/>
    </row>
    <row r="19335" spans="4:10" x14ac:dyDescent="0.25">
      <c r="D19335"/>
      <c r="E19335"/>
      <c r="F19335" s="3"/>
      <c r="G19335" s="3"/>
      <c r="H19335" s="3"/>
      <c r="I19335" s="3"/>
      <c r="J19335" s="3"/>
    </row>
    <row r="19336" spans="4:10" x14ac:dyDescent="0.25">
      <c r="D19336"/>
      <c r="E19336"/>
      <c r="F19336" s="3"/>
      <c r="G19336" s="3"/>
      <c r="H19336" s="3"/>
      <c r="I19336" s="3"/>
      <c r="J19336" s="3"/>
    </row>
    <row r="19337" spans="4:10" x14ac:dyDescent="0.25">
      <c r="D19337"/>
      <c r="E19337"/>
      <c r="F19337" s="3"/>
      <c r="G19337" s="3"/>
      <c r="H19337" s="3"/>
      <c r="I19337" s="3"/>
      <c r="J19337" s="3"/>
    </row>
    <row r="19338" spans="4:10" x14ac:dyDescent="0.25">
      <c r="D19338"/>
      <c r="E19338"/>
      <c r="F19338" s="3"/>
      <c r="G19338" s="3"/>
      <c r="H19338" s="3"/>
      <c r="I19338" s="3"/>
      <c r="J19338" s="3"/>
    </row>
    <row r="19339" spans="4:10" x14ac:dyDescent="0.25">
      <c r="D19339"/>
      <c r="E19339"/>
      <c r="F19339" s="3"/>
      <c r="G19339" s="3"/>
      <c r="H19339" s="3"/>
      <c r="I19339" s="3"/>
      <c r="J19339" s="3"/>
    </row>
    <row r="19340" spans="4:10" x14ac:dyDescent="0.25">
      <c r="D19340"/>
      <c r="E19340"/>
      <c r="F19340" s="3"/>
      <c r="G19340" s="3"/>
      <c r="H19340" s="3"/>
      <c r="I19340" s="3"/>
      <c r="J19340" s="3"/>
    </row>
    <row r="19341" spans="4:10" x14ac:dyDescent="0.25">
      <c r="D19341"/>
      <c r="E19341"/>
      <c r="F19341" s="3"/>
      <c r="G19341" s="3"/>
      <c r="H19341" s="3"/>
      <c r="I19341" s="3"/>
      <c r="J19341" s="3"/>
    </row>
    <row r="19342" spans="4:10" x14ac:dyDescent="0.25">
      <c r="D19342"/>
      <c r="E19342"/>
      <c r="F19342" s="3"/>
      <c r="G19342" s="3"/>
      <c r="H19342" s="3"/>
      <c r="I19342" s="3"/>
      <c r="J19342" s="3"/>
    </row>
    <row r="19343" spans="4:10" x14ac:dyDescent="0.25">
      <c r="D19343"/>
      <c r="E19343"/>
      <c r="F19343" s="3"/>
      <c r="G19343" s="3"/>
      <c r="H19343" s="3"/>
      <c r="I19343" s="3"/>
      <c r="J19343" s="3"/>
    </row>
    <row r="19344" spans="4:10" x14ac:dyDescent="0.25">
      <c r="D19344"/>
      <c r="E19344"/>
      <c r="F19344" s="3"/>
      <c r="G19344" s="3"/>
      <c r="H19344" s="3"/>
      <c r="I19344" s="3"/>
      <c r="J19344" s="3"/>
    </row>
    <row r="19345" spans="4:10" x14ac:dyDescent="0.25">
      <c r="D19345"/>
      <c r="E19345"/>
      <c r="F19345" s="3"/>
      <c r="G19345" s="3"/>
      <c r="H19345" s="3"/>
      <c r="I19345" s="3"/>
      <c r="J19345" s="3"/>
    </row>
    <row r="19346" spans="4:10" x14ac:dyDescent="0.25">
      <c r="D19346"/>
      <c r="E19346"/>
      <c r="F19346" s="3"/>
      <c r="G19346" s="3"/>
      <c r="H19346" s="3"/>
      <c r="I19346" s="3"/>
      <c r="J19346" s="3"/>
    </row>
    <row r="19347" spans="4:10" x14ac:dyDescent="0.25">
      <c r="D19347"/>
      <c r="E19347"/>
      <c r="F19347" s="3"/>
      <c r="G19347" s="3"/>
      <c r="H19347" s="3"/>
      <c r="I19347" s="3"/>
      <c r="J19347" s="3"/>
    </row>
    <row r="19348" spans="4:10" x14ac:dyDescent="0.25">
      <c r="D19348"/>
      <c r="E19348"/>
      <c r="F19348" s="3"/>
      <c r="G19348" s="3"/>
      <c r="H19348" s="3"/>
      <c r="I19348" s="3"/>
      <c r="J19348" s="3"/>
    </row>
    <row r="19349" spans="4:10" x14ac:dyDescent="0.25">
      <c r="D19349"/>
      <c r="E19349"/>
      <c r="F19349" s="3"/>
      <c r="G19349" s="3"/>
      <c r="H19349" s="3"/>
      <c r="I19349" s="3"/>
      <c r="J19349" s="3"/>
    </row>
    <row r="19350" spans="4:10" x14ac:dyDescent="0.25">
      <c r="D19350"/>
      <c r="E19350"/>
      <c r="F19350" s="3"/>
      <c r="G19350" s="3"/>
      <c r="H19350" s="3"/>
      <c r="I19350" s="3"/>
      <c r="J19350" s="3"/>
    </row>
    <row r="19351" spans="4:10" x14ac:dyDescent="0.25">
      <c r="D19351"/>
      <c r="E19351"/>
      <c r="F19351" s="3"/>
      <c r="G19351" s="3"/>
      <c r="H19351" s="3"/>
      <c r="I19351" s="3"/>
      <c r="J19351" s="3"/>
    </row>
    <row r="19352" spans="4:10" x14ac:dyDescent="0.25">
      <c r="D19352"/>
      <c r="E19352"/>
      <c r="F19352" s="3"/>
      <c r="G19352" s="3"/>
      <c r="H19352" s="3"/>
      <c r="I19352" s="3"/>
      <c r="J19352" s="3"/>
    </row>
    <row r="19353" spans="4:10" x14ac:dyDescent="0.25">
      <c r="D19353"/>
      <c r="E19353"/>
      <c r="F19353" s="3"/>
      <c r="G19353" s="3"/>
      <c r="H19353" s="3"/>
      <c r="I19353" s="3"/>
      <c r="J19353" s="3"/>
    </row>
    <row r="19354" spans="4:10" x14ac:dyDescent="0.25">
      <c r="D19354"/>
      <c r="E19354"/>
      <c r="F19354" s="3"/>
      <c r="G19354" s="3"/>
      <c r="H19354" s="3"/>
      <c r="I19354" s="3"/>
      <c r="J19354" s="3"/>
    </row>
    <row r="19355" spans="4:10" x14ac:dyDescent="0.25">
      <c r="D19355"/>
      <c r="E19355"/>
      <c r="F19355" s="3"/>
      <c r="G19355" s="3"/>
      <c r="H19355" s="3"/>
      <c r="I19355" s="3"/>
      <c r="J19355" s="3"/>
    </row>
    <row r="19356" spans="4:10" x14ac:dyDescent="0.25">
      <c r="D19356"/>
      <c r="E19356"/>
      <c r="F19356" s="3"/>
      <c r="G19356" s="3"/>
      <c r="H19356" s="3"/>
      <c r="I19356" s="3"/>
      <c r="J19356" s="3"/>
    </row>
    <row r="19357" spans="4:10" x14ac:dyDescent="0.25">
      <c r="D19357"/>
      <c r="E19357"/>
      <c r="F19357" s="3"/>
      <c r="G19357" s="3"/>
      <c r="H19357" s="3"/>
      <c r="I19357" s="3"/>
      <c r="J19357" s="3"/>
    </row>
    <row r="19358" spans="4:10" x14ac:dyDescent="0.25">
      <c r="D19358"/>
      <c r="E19358"/>
      <c r="F19358" s="3"/>
      <c r="G19358" s="3"/>
      <c r="H19358" s="3"/>
      <c r="I19358" s="3"/>
      <c r="J19358" s="3"/>
    </row>
    <row r="19359" spans="4:10" x14ac:dyDescent="0.25">
      <c r="D19359"/>
      <c r="E19359"/>
      <c r="F19359" s="3"/>
      <c r="G19359" s="3"/>
      <c r="H19359" s="3"/>
      <c r="I19359" s="3"/>
      <c r="J19359" s="3"/>
    </row>
    <row r="19360" spans="4:10" x14ac:dyDescent="0.25">
      <c r="D19360"/>
      <c r="E19360"/>
      <c r="F19360" s="3"/>
      <c r="G19360" s="3"/>
      <c r="H19360" s="3"/>
      <c r="I19360" s="3"/>
      <c r="J19360" s="3"/>
    </row>
    <row r="19361" spans="4:10" x14ac:dyDescent="0.25">
      <c r="D19361"/>
      <c r="E19361"/>
      <c r="F19361" s="3"/>
      <c r="G19361" s="3"/>
      <c r="H19361" s="3"/>
      <c r="I19361" s="3"/>
      <c r="J19361" s="3"/>
    </row>
    <row r="19362" spans="4:10" x14ac:dyDescent="0.25">
      <c r="D19362"/>
      <c r="E19362"/>
      <c r="F19362" s="3"/>
      <c r="G19362" s="3"/>
      <c r="H19362" s="3"/>
      <c r="I19362" s="3"/>
      <c r="J19362" s="3"/>
    </row>
    <row r="19363" spans="4:10" x14ac:dyDescent="0.25">
      <c r="D19363"/>
      <c r="E19363"/>
      <c r="F19363" s="3"/>
      <c r="G19363" s="3"/>
      <c r="H19363" s="3"/>
      <c r="I19363" s="3"/>
      <c r="J19363" s="3"/>
    </row>
    <row r="19364" spans="4:10" x14ac:dyDescent="0.25">
      <c r="D19364"/>
      <c r="E19364"/>
      <c r="F19364" s="3"/>
      <c r="G19364" s="3"/>
      <c r="H19364" s="3"/>
      <c r="I19364" s="3"/>
      <c r="J19364" s="3"/>
    </row>
    <row r="19365" spans="4:10" x14ac:dyDescent="0.25">
      <c r="D19365"/>
      <c r="E19365"/>
      <c r="F19365" s="3"/>
      <c r="G19365" s="3"/>
      <c r="H19365" s="3"/>
      <c r="I19365" s="3"/>
      <c r="J19365" s="3"/>
    </row>
    <row r="19366" spans="4:10" x14ac:dyDescent="0.25">
      <c r="D19366"/>
      <c r="E19366"/>
      <c r="F19366" s="3"/>
      <c r="G19366" s="3"/>
      <c r="H19366" s="3"/>
      <c r="I19366" s="3"/>
      <c r="J19366" s="3"/>
    </row>
    <row r="19367" spans="4:10" x14ac:dyDescent="0.25">
      <c r="D19367"/>
      <c r="E19367"/>
      <c r="F19367" s="3"/>
      <c r="G19367" s="3"/>
      <c r="H19367" s="3"/>
      <c r="I19367" s="3"/>
      <c r="J19367" s="3"/>
    </row>
    <row r="19368" spans="4:10" x14ac:dyDescent="0.25">
      <c r="D19368"/>
      <c r="E19368"/>
      <c r="F19368" s="3"/>
      <c r="G19368" s="3"/>
      <c r="H19368" s="3"/>
      <c r="I19368" s="3"/>
      <c r="J19368" s="3"/>
    </row>
    <row r="19369" spans="4:10" x14ac:dyDescent="0.25">
      <c r="D19369"/>
      <c r="E19369"/>
      <c r="F19369" s="3"/>
      <c r="G19369" s="3"/>
      <c r="H19369" s="3"/>
      <c r="I19369" s="3"/>
      <c r="J19369" s="3"/>
    </row>
    <row r="19370" spans="4:10" x14ac:dyDescent="0.25">
      <c r="D19370"/>
      <c r="E19370"/>
      <c r="F19370" s="3"/>
      <c r="G19370" s="3"/>
      <c r="H19370" s="3"/>
      <c r="I19370" s="3"/>
      <c r="J19370" s="3"/>
    </row>
    <row r="19371" spans="4:10" x14ac:dyDescent="0.25">
      <c r="D19371"/>
      <c r="E19371"/>
      <c r="F19371" s="3"/>
      <c r="G19371" s="3"/>
      <c r="H19371" s="3"/>
      <c r="I19371" s="3"/>
      <c r="J19371" s="3"/>
    </row>
    <row r="19372" spans="4:10" x14ac:dyDescent="0.25">
      <c r="D19372"/>
      <c r="E19372"/>
      <c r="F19372" s="3"/>
      <c r="G19372" s="3"/>
      <c r="H19372" s="3"/>
      <c r="I19372" s="3"/>
      <c r="J19372" s="3"/>
    </row>
    <row r="19373" spans="4:10" x14ac:dyDescent="0.25">
      <c r="D19373"/>
      <c r="E19373"/>
      <c r="F19373" s="3"/>
      <c r="G19373" s="3"/>
      <c r="H19373" s="3"/>
      <c r="I19373" s="3"/>
      <c r="J19373" s="3"/>
    </row>
    <row r="19374" spans="4:10" x14ac:dyDescent="0.25">
      <c r="D19374"/>
      <c r="E19374"/>
      <c r="F19374" s="3"/>
      <c r="G19374" s="3"/>
      <c r="H19374" s="3"/>
      <c r="I19374" s="3"/>
      <c r="J19374" s="3"/>
    </row>
    <row r="19375" spans="4:10" x14ac:dyDescent="0.25">
      <c r="D19375"/>
      <c r="E19375"/>
      <c r="F19375" s="3"/>
      <c r="G19375" s="3"/>
      <c r="H19375" s="3"/>
      <c r="I19375" s="3"/>
      <c r="J19375" s="3"/>
    </row>
    <row r="19376" spans="4:10" x14ac:dyDescent="0.25">
      <c r="D19376"/>
      <c r="E19376"/>
      <c r="F19376" s="3"/>
      <c r="G19376" s="3"/>
      <c r="H19376" s="3"/>
      <c r="I19376" s="3"/>
      <c r="J19376" s="3"/>
    </row>
    <row r="19377" spans="4:10" x14ac:dyDescent="0.25">
      <c r="D19377"/>
      <c r="E19377"/>
      <c r="F19377" s="3"/>
      <c r="G19377" s="3"/>
      <c r="H19377" s="3"/>
      <c r="I19377" s="3"/>
      <c r="J19377" s="3"/>
    </row>
    <row r="19378" spans="4:10" x14ac:dyDescent="0.25">
      <c r="D19378"/>
      <c r="E19378"/>
      <c r="F19378" s="3"/>
      <c r="G19378" s="3"/>
      <c r="H19378" s="3"/>
      <c r="I19378" s="3"/>
      <c r="J19378" s="3"/>
    </row>
    <row r="19379" spans="4:10" x14ac:dyDescent="0.25">
      <c r="D19379"/>
      <c r="E19379"/>
      <c r="F19379" s="3"/>
      <c r="G19379" s="3"/>
      <c r="H19379" s="3"/>
      <c r="I19379" s="3"/>
      <c r="J19379" s="3"/>
    </row>
    <row r="19380" spans="4:10" x14ac:dyDescent="0.25">
      <c r="D19380"/>
      <c r="E19380"/>
      <c r="F19380" s="3"/>
      <c r="G19380" s="3"/>
      <c r="H19380" s="3"/>
      <c r="I19380" s="3"/>
      <c r="J19380" s="3"/>
    </row>
    <row r="19381" spans="4:10" x14ac:dyDescent="0.25">
      <c r="D19381"/>
      <c r="E19381"/>
      <c r="F19381" s="3"/>
      <c r="G19381" s="3"/>
      <c r="H19381" s="3"/>
      <c r="I19381" s="3"/>
      <c r="J19381" s="3"/>
    </row>
    <row r="19382" spans="4:10" x14ac:dyDescent="0.25">
      <c r="D19382"/>
      <c r="E19382"/>
      <c r="F19382" s="3"/>
      <c r="G19382" s="3"/>
      <c r="H19382" s="3"/>
      <c r="I19382" s="3"/>
      <c r="J19382" s="3"/>
    </row>
    <row r="19383" spans="4:10" x14ac:dyDescent="0.25">
      <c r="D19383"/>
      <c r="E19383"/>
      <c r="F19383" s="3"/>
      <c r="G19383" s="3"/>
      <c r="H19383" s="3"/>
      <c r="I19383" s="3"/>
      <c r="J19383" s="3"/>
    </row>
    <row r="19384" spans="4:10" x14ac:dyDescent="0.25">
      <c r="D19384"/>
      <c r="E19384"/>
      <c r="F19384" s="3"/>
      <c r="G19384" s="3"/>
      <c r="H19384" s="3"/>
      <c r="I19384" s="3"/>
      <c r="J19384" s="3"/>
    </row>
    <row r="19385" spans="4:10" x14ac:dyDescent="0.25">
      <c r="D19385"/>
      <c r="E19385"/>
      <c r="F19385" s="3"/>
      <c r="G19385" s="3"/>
      <c r="H19385" s="3"/>
      <c r="I19385" s="3"/>
      <c r="J19385" s="3"/>
    </row>
    <row r="19386" spans="4:10" x14ac:dyDescent="0.25">
      <c r="D19386"/>
      <c r="E19386"/>
      <c r="F19386" s="3"/>
      <c r="G19386" s="3"/>
      <c r="H19386" s="3"/>
      <c r="I19386" s="3"/>
      <c r="J19386" s="3"/>
    </row>
    <row r="19387" spans="4:10" x14ac:dyDescent="0.25">
      <c r="D19387"/>
      <c r="E19387"/>
      <c r="F19387" s="3"/>
      <c r="G19387" s="3"/>
      <c r="H19387" s="3"/>
      <c r="I19387" s="3"/>
      <c r="J19387" s="3"/>
    </row>
    <row r="19388" spans="4:10" x14ac:dyDescent="0.25">
      <c r="D19388"/>
      <c r="E19388"/>
      <c r="F19388" s="3"/>
      <c r="G19388" s="3"/>
      <c r="H19388" s="3"/>
      <c r="I19388" s="3"/>
      <c r="J19388" s="3"/>
    </row>
    <row r="19389" spans="4:10" x14ac:dyDescent="0.25">
      <c r="D19389"/>
      <c r="E19389"/>
      <c r="F19389" s="3"/>
      <c r="G19389" s="3"/>
      <c r="H19389" s="3"/>
      <c r="I19389" s="3"/>
      <c r="J19389" s="3"/>
    </row>
    <row r="19390" spans="4:10" x14ac:dyDescent="0.25">
      <c r="D19390"/>
      <c r="E19390"/>
      <c r="F19390" s="3"/>
      <c r="G19390" s="3"/>
      <c r="H19390" s="3"/>
      <c r="I19390" s="3"/>
      <c r="J19390" s="3"/>
    </row>
    <row r="19391" spans="4:10" x14ac:dyDescent="0.25">
      <c r="D19391"/>
      <c r="E19391"/>
      <c r="F19391" s="3"/>
      <c r="G19391" s="3"/>
      <c r="H19391" s="3"/>
      <c r="I19391" s="3"/>
      <c r="J19391" s="3"/>
    </row>
    <row r="19392" spans="4:10" x14ac:dyDescent="0.25">
      <c r="D19392"/>
      <c r="E19392"/>
      <c r="F19392" s="3"/>
      <c r="G19392" s="3"/>
      <c r="H19392" s="3"/>
      <c r="I19392" s="3"/>
      <c r="J19392" s="3"/>
    </row>
    <row r="19393" spans="4:10" x14ac:dyDescent="0.25">
      <c r="D19393"/>
      <c r="E19393"/>
      <c r="F19393" s="3"/>
      <c r="G19393" s="3"/>
      <c r="H19393" s="3"/>
      <c r="I19393" s="3"/>
      <c r="J19393" s="3"/>
    </row>
    <row r="19394" spans="4:10" x14ac:dyDescent="0.25">
      <c r="D19394"/>
      <c r="E19394"/>
      <c r="F19394" s="3"/>
      <c r="G19394" s="3"/>
      <c r="H19394" s="3"/>
      <c r="I19394" s="3"/>
      <c r="J19394" s="3"/>
    </row>
    <row r="19395" spans="4:10" x14ac:dyDescent="0.25">
      <c r="D19395"/>
      <c r="E19395"/>
      <c r="F19395" s="3"/>
      <c r="G19395" s="3"/>
      <c r="H19395" s="3"/>
      <c r="I19395" s="3"/>
      <c r="J19395" s="3"/>
    </row>
    <row r="19396" spans="4:10" x14ac:dyDescent="0.25">
      <c r="D19396"/>
      <c r="E19396"/>
      <c r="F19396" s="3"/>
      <c r="G19396" s="3"/>
      <c r="H19396" s="3"/>
      <c r="I19396" s="3"/>
      <c r="J19396" s="3"/>
    </row>
    <row r="19397" spans="4:10" x14ac:dyDescent="0.25">
      <c r="D19397"/>
      <c r="E19397"/>
      <c r="F19397" s="3"/>
      <c r="G19397" s="3"/>
      <c r="H19397" s="3"/>
      <c r="I19397" s="3"/>
      <c r="J19397" s="3"/>
    </row>
    <row r="19398" spans="4:10" x14ac:dyDescent="0.25">
      <c r="D19398"/>
      <c r="E19398"/>
      <c r="F19398" s="3"/>
      <c r="G19398" s="3"/>
      <c r="H19398" s="3"/>
      <c r="I19398" s="3"/>
      <c r="J19398" s="3"/>
    </row>
    <row r="19399" spans="4:10" x14ac:dyDescent="0.25">
      <c r="D19399"/>
      <c r="E19399"/>
      <c r="F19399" s="3"/>
      <c r="G19399" s="3"/>
      <c r="H19399" s="3"/>
      <c r="I19399" s="3"/>
      <c r="J19399" s="3"/>
    </row>
    <row r="19400" spans="4:10" x14ac:dyDescent="0.25">
      <c r="D19400"/>
      <c r="E19400"/>
      <c r="F19400" s="3"/>
      <c r="G19400" s="3"/>
      <c r="H19400" s="3"/>
      <c r="I19400" s="3"/>
      <c r="J19400" s="3"/>
    </row>
    <row r="19401" spans="4:10" x14ac:dyDescent="0.25">
      <c r="D19401"/>
      <c r="E19401"/>
      <c r="F19401" s="3"/>
      <c r="G19401" s="3"/>
      <c r="H19401" s="3"/>
      <c r="I19401" s="3"/>
      <c r="J19401" s="3"/>
    </row>
    <row r="19402" spans="4:10" x14ac:dyDescent="0.25">
      <c r="D19402"/>
      <c r="E19402"/>
      <c r="F19402" s="3"/>
      <c r="G19402" s="3"/>
      <c r="H19402" s="3"/>
      <c r="I19402" s="3"/>
      <c r="J19402" s="3"/>
    </row>
    <row r="19403" spans="4:10" x14ac:dyDescent="0.25">
      <c r="D19403"/>
      <c r="E19403"/>
      <c r="F19403" s="3"/>
      <c r="G19403" s="3"/>
      <c r="H19403" s="3"/>
      <c r="I19403" s="3"/>
      <c r="J19403" s="3"/>
    </row>
    <row r="19404" spans="4:10" x14ac:dyDescent="0.25">
      <c r="D19404"/>
      <c r="E19404"/>
      <c r="F19404" s="3"/>
      <c r="G19404" s="3"/>
      <c r="H19404" s="3"/>
      <c r="I19404" s="3"/>
      <c r="J19404" s="3"/>
    </row>
    <row r="19405" spans="4:10" x14ac:dyDescent="0.25">
      <c r="D19405"/>
      <c r="E19405"/>
      <c r="F19405" s="3"/>
      <c r="G19405" s="3"/>
      <c r="H19405" s="3"/>
      <c r="I19405" s="3"/>
      <c r="J19405" s="3"/>
    </row>
    <row r="19406" spans="4:10" x14ac:dyDescent="0.25">
      <c r="D19406"/>
      <c r="E19406"/>
      <c r="F19406" s="3"/>
      <c r="G19406" s="3"/>
      <c r="H19406" s="3"/>
      <c r="I19406" s="3"/>
      <c r="J19406" s="3"/>
    </row>
    <row r="19407" spans="4:10" x14ac:dyDescent="0.25">
      <c r="D19407"/>
      <c r="E19407"/>
      <c r="F19407" s="3"/>
      <c r="G19407" s="3"/>
      <c r="H19407" s="3"/>
      <c r="I19407" s="3"/>
      <c r="J19407" s="3"/>
    </row>
    <row r="19408" spans="4:10" x14ac:dyDescent="0.25">
      <c r="D19408"/>
      <c r="E19408"/>
      <c r="F19408" s="3"/>
      <c r="G19408" s="3"/>
      <c r="H19408" s="3"/>
      <c r="I19408" s="3"/>
      <c r="J19408" s="3"/>
    </row>
    <row r="19409" spans="4:10" x14ac:dyDescent="0.25">
      <c r="D19409"/>
      <c r="E19409"/>
      <c r="F19409" s="3"/>
      <c r="G19409" s="3"/>
      <c r="H19409" s="3"/>
      <c r="I19409" s="3"/>
      <c r="J19409" s="3"/>
    </row>
    <row r="19410" spans="4:10" x14ac:dyDescent="0.25">
      <c r="D19410"/>
      <c r="E19410"/>
      <c r="F19410" s="3"/>
      <c r="G19410" s="3"/>
      <c r="H19410" s="3"/>
      <c r="I19410" s="3"/>
      <c r="J19410" s="3"/>
    </row>
    <row r="19411" spans="4:10" x14ac:dyDescent="0.25">
      <c r="D19411"/>
      <c r="E19411"/>
      <c r="F19411" s="3"/>
      <c r="G19411" s="3"/>
      <c r="H19411" s="3"/>
      <c r="I19411" s="3"/>
      <c r="J19411" s="3"/>
    </row>
    <row r="19412" spans="4:10" x14ac:dyDescent="0.25">
      <c r="D19412"/>
      <c r="E19412"/>
      <c r="F19412" s="3"/>
      <c r="G19412" s="3"/>
      <c r="H19412" s="3"/>
      <c r="I19412" s="3"/>
      <c r="J19412" s="3"/>
    </row>
    <row r="19413" spans="4:10" x14ac:dyDescent="0.25">
      <c r="D19413"/>
      <c r="E19413"/>
      <c r="F19413" s="3"/>
      <c r="G19413" s="3"/>
      <c r="H19413" s="3"/>
      <c r="I19413" s="3"/>
      <c r="J19413" s="3"/>
    </row>
    <row r="19414" spans="4:10" x14ac:dyDescent="0.25">
      <c r="D19414"/>
      <c r="E19414"/>
      <c r="F19414" s="3"/>
      <c r="G19414" s="3"/>
      <c r="H19414" s="3"/>
      <c r="I19414" s="3"/>
      <c r="J19414" s="3"/>
    </row>
    <row r="19415" spans="4:10" x14ac:dyDescent="0.25">
      <c r="D19415"/>
      <c r="E19415"/>
      <c r="F19415" s="3"/>
      <c r="G19415" s="3"/>
      <c r="H19415" s="3"/>
      <c r="I19415" s="3"/>
      <c r="J19415" s="3"/>
    </row>
    <row r="19416" spans="4:10" x14ac:dyDescent="0.25">
      <c r="D19416"/>
      <c r="E19416"/>
      <c r="F19416" s="3"/>
      <c r="G19416" s="3"/>
      <c r="H19416" s="3"/>
      <c r="I19416" s="3"/>
      <c r="J19416" s="3"/>
    </row>
    <row r="19417" spans="4:10" x14ac:dyDescent="0.25">
      <c r="D19417"/>
      <c r="E19417"/>
      <c r="F19417" s="3"/>
      <c r="G19417" s="3"/>
      <c r="H19417" s="3"/>
      <c r="I19417" s="3"/>
      <c r="J19417" s="3"/>
    </row>
    <row r="19418" spans="4:10" x14ac:dyDescent="0.25">
      <c r="D19418"/>
      <c r="E19418"/>
      <c r="F19418" s="3"/>
      <c r="G19418" s="3"/>
      <c r="H19418" s="3"/>
      <c r="I19418" s="3"/>
      <c r="J19418" s="3"/>
    </row>
    <row r="19419" spans="4:10" x14ac:dyDescent="0.25">
      <c r="D19419"/>
      <c r="E19419"/>
      <c r="F19419" s="3"/>
      <c r="G19419" s="3"/>
      <c r="H19419" s="3"/>
      <c r="I19419" s="3"/>
      <c r="J19419" s="3"/>
    </row>
    <row r="19420" spans="4:10" x14ac:dyDescent="0.25">
      <c r="D19420"/>
      <c r="E19420"/>
      <c r="F19420" s="3"/>
      <c r="G19420" s="3"/>
      <c r="H19420" s="3"/>
      <c r="I19420" s="3"/>
      <c r="J19420" s="3"/>
    </row>
    <row r="19421" spans="4:10" x14ac:dyDescent="0.25">
      <c r="D19421"/>
      <c r="E19421"/>
      <c r="F19421" s="3"/>
      <c r="G19421" s="3"/>
      <c r="H19421" s="3"/>
      <c r="I19421" s="3"/>
      <c r="J19421" s="3"/>
    </row>
    <row r="19422" spans="4:10" x14ac:dyDescent="0.25">
      <c r="D19422"/>
      <c r="E19422"/>
      <c r="F19422" s="3"/>
      <c r="G19422" s="3"/>
      <c r="H19422" s="3"/>
      <c r="I19422" s="3"/>
      <c r="J19422" s="3"/>
    </row>
    <row r="19423" spans="4:10" x14ac:dyDescent="0.25">
      <c r="D19423"/>
      <c r="E19423"/>
      <c r="F19423" s="3"/>
      <c r="G19423" s="3"/>
      <c r="H19423" s="3"/>
      <c r="I19423" s="3"/>
      <c r="J19423" s="3"/>
    </row>
    <row r="19424" spans="4:10" x14ac:dyDescent="0.25">
      <c r="D19424"/>
      <c r="E19424"/>
      <c r="F19424" s="3"/>
      <c r="G19424" s="3"/>
      <c r="H19424" s="3"/>
      <c r="I19424" s="3"/>
      <c r="J19424" s="3"/>
    </row>
    <row r="19425" spans="4:10" x14ac:dyDescent="0.25">
      <c r="D19425"/>
      <c r="E19425"/>
      <c r="F19425" s="3"/>
      <c r="G19425" s="3"/>
      <c r="H19425" s="3"/>
      <c r="I19425" s="3"/>
      <c r="J19425" s="3"/>
    </row>
    <row r="19426" spans="4:10" x14ac:dyDescent="0.25">
      <c r="D19426"/>
      <c r="E19426"/>
      <c r="F19426" s="3"/>
      <c r="G19426" s="3"/>
      <c r="H19426" s="3"/>
      <c r="I19426" s="3"/>
      <c r="J19426" s="3"/>
    </row>
    <row r="19427" spans="4:10" x14ac:dyDescent="0.25">
      <c r="D19427"/>
      <c r="E19427"/>
      <c r="F19427" s="3"/>
      <c r="G19427" s="3"/>
      <c r="H19427" s="3"/>
      <c r="I19427" s="3"/>
      <c r="J19427" s="3"/>
    </row>
    <row r="19428" spans="4:10" x14ac:dyDescent="0.25">
      <c r="D19428"/>
      <c r="E19428"/>
      <c r="F19428" s="3"/>
      <c r="G19428" s="3"/>
      <c r="H19428" s="3"/>
      <c r="I19428" s="3"/>
      <c r="J19428" s="3"/>
    </row>
    <row r="19429" spans="4:10" x14ac:dyDescent="0.25">
      <c r="D19429"/>
      <c r="E19429"/>
      <c r="F19429" s="3"/>
      <c r="G19429" s="3"/>
      <c r="H19429" s="3"/>
      <c r="I19429" s="3"/>
      <c r="J19429" s="3"/>
    </row>
    <row r="19430" spans="4:10" x14ac:dyDescent="0.25">
      <c r="D19430"/>
      <c r="E19430"/>
      <c r="F19430" s="3"/>
      <c r="G19430" s="3"/>
      <c r="H19430" s="3"/>
      <c r="I19430" s="3"/>
      <c r="J19430" s="3"/>
    </row>
    <row r="19431" spans="4:10" x14ac:dyDescent="0.25">
      <c r="D19431"/>
      <c r="E19431"/>
      <c r="F19431" s="3"/>
      <c r="G19431" s="3"/>
      <c r="H19431" s="3"/>
      <c r="I19431" s="3"/>
      <c r="J19431" s="3"/>
    </row>
    <row r="19432" spans="4:10" x14ac:dyDescent="0.25">
      <c r="D19432"/>
      <c r="E19432"/>
      <c r="F19432" s="3"/>
      <c r="G19432" s="3"/>
      <c r="H19432" s="3"/>
      <c r="I19432" s="3"/>
      <c r="J19432" s="3"/>
    </row>
    <row r="19433" spans="4:10" x14ac:dyDescent="0.25">
      <c r="D19433"/>
      <c r="E19433"/>
      <c r="F19433" s="3"/>
      <c r="G19433" s="3"/>
      <c r="H19433" s="3"/>
      <c r="I19433" s="3"/>
      <c r="J19433" s="3"/>
    </row>
    <row r="19434" spans="4:10" x14ac:dyDescent="0.25">
      <c r="D19434"/>
      <c r="E19434"/>
      <c r="F19434" s="3"/>
      <c r="G19434" s="3"/>
      <c r="H19434" s="3"/>
      <c r="I19434" s="3"/>
      <c r="J19434" s="3"/>
    </row>
    <row r="19435" spans="4:10" x14ac:dyDescent="0.25">
      <c r="D19435"/>
      <c r="E19435"/>
      <c r="F19435" s="3"/>
      <c r="G19435" s="3"/>
      <c r="H19435" s="3"/>
      <c r="I19435" s="3"/>
      <c r="J19435" s="3"/>
    </row>
    <row r="19436" spans="4:10" x14ac:dyDescent="0.25">
      <c r="D19436"/>
      <c r="E19436"/>
      <c r="F19436" s="3"/>
      <c r="G19436" s="3"/>
      <c r="H19436" s="3"/>
      <c r="I19436" s="3"/>
      <c r="J19436" s="3"/>
    </row>
    <row r="19437" spans="4:10" x14ac:dyDescent="0.25">
      <c r="D19437"/>
      <c r="E19437"/>
      <c r="F19437" s="3"/>
      <c r="G19437" s="3"/>
      <c r="H19437" s="3"/>
      <c r="I19437" s="3"/>
      <c r="J19437" s="3"/>
    </row>
    <row r="19438" spans="4:10" x14ac:dyDescent="0.25">
      <c r="D19438"/>
      <c r="E19438"/>
      <c r="F19438" s="3"/>
      <c r="G19438" s="3"/>
      <c r="H19438" s="3"/>
      <c r="I19438" s="3"/>
      <c r="J19438" s="3"/>
    </row>
    <row r="19439" spans="4:10" x14ac:dyDescent="0.25">
      <c r="D19439"/>
      <c r="E19439"/>
      <c r="F19439" s="3"/>
      <c r="G19439" s="3"/>
      <c r="H19439" s="3"/>
      <c r="I19439" s="3"/>
      <c r="J19439" s="3"/>
    </row>
    <row r="19440" spans="4:10" x14ac:dyDescent="0.25">
      <c r="D19440"/>
      <c r="E19440"/>
      <c r="F19440" s="3"/>
      <c r="G19440" s="3"/>
      <c r="H19440" s="3"/>
      <c r="I19440" s="3"/>
      <c r="J19440" s="3"/>
    </row>
    <row r="19441" spans="4:10" x14ac:dyDescent="0.25">
      <c r="D19441"/>
      <c r="E19441"/>
      <c r="F19441" s="3"/>
      <c r="G19441" s="3"/>
      <c r="H19441" s="3"/>
      <c r="I19441" s="3"/>
      <c r="J19441" s="3"/>
    </row>
    <row r="19442" spans="4:10" x14ac:dyDescent="0.25">
      <c r="D19442"/>
      <c r="E19442"/>
      <c r="F19442" s="3"/>
      <c r="G19442" s="3"/>
      <c r="H19442" s="3"/>
      <c r="I19442" s="3"/>
      <c r="J19442" s="3"/>
    </row>
    <row r="19443" spans="4:10" x14ac:dyDescent="0.25">
      <c r="D19443"/>
      <c r="E19443"/>
      <c r="F19443" s="3"/>
      <c r="G19443" s="3"/>
      <c r="H19443" s="3"/>
      <c r="I19443" s="3"/>
      <c r="J19443" s="3"/>
    </row>
    <row r="19444" spans="4:10" x14ac:dyDescent="0.25">
      <c r="D19444"/>
      <c r="E19444"/>
      <c r="F19444" s="3"/>
      <c r="G19444" s="3"/>
      <c r="H19444" s="3"/>
      <c r="I19444" s="3"/>
      <c r="J19444" s="3"/>
    </row>
    <row r="19445" spans="4:10" x14ac:dyDescent="0.25">
      <c r="D19445"/>
      <c r="E19445"/>
      <c r="F19445" s="3"/>
      <c r="G19445" s="3"/>
      <c r="H19445" s="3"/>
      <c r="I19445" s="3"/>
      <c r="J19445" s="3"/>
    </row>
    <row r="19446" spans="4:10" x14ac:dyDescent="0.25">
      <c r="D19446"/>
      <c r="E19446"/>
      <c r="F19446" s="3"/>
      <c r="G19446" s="3"/>
      <c r="H19446" s="3"/>
      <c r="I19446" s="3"/>
      <c r="J19446" s="3"/>
    </row>
    <row r="19447" spans="4:10" x14ac:dyDescent="0.25">
      <c r="D19447"/>
      <c r="E19447"/>
      <c r="F19447" s="3"/>
      <c r="G19447" s="3"/>
      <c r="H19447" s="3"/>
      <c r="I19447" s="3"/>
      <c r="J19447" s="3"/>
    </row>
    <row r="19448" spans="4:10" x14ac:dyDescent="0.25">
      <c r="D19448"/>
      <c r="E19448"/>
      <c r="F19448" s="3"/>
      <c r="G19448" s="3"/>
      <c r="H19448" s="3"/>
      <c r="I19448" s="3"/>
      <c r="J19448" s="3"/>
    </row>
    <row r="19449" spans="4:10" x14ac:dyDescent="0.25">
      <c r="D19449"/>
      <c r="E19449"/>
      <c r="F19449" s="3"/>
      <c r="G19449" s="3"/>
      <c r="H19449" s="3"/>
      <c r="I19449" s="3"/>
      <c r="J19449" s="3"/>
    </row>
    <row r="19450" spans="4:10" x14ac:dyDescent="0.25">
      <c r="D19450"/>
      <c r="E19450"/>
      <c r="F19450" s="3"/>
      <c r="G19450" s="3"/>
      <c r="H19450" s="3"/>
      <c r="I19450" s="3"/>
      <c r="J19450" s="3"/>
    </row>
    <row r="19451" spans="4:10" x14ac:dyDescent="0.25">
      <c r="D19451"/>
      <c r="E19451"/>
      <c r="F19451" s="3"/>
      <c r="G19451" s="3"/>
      <c r="H19451" s="3"/>
      <c r="I19451" s="3"/>
      <c r="J19451" s="3"/>
    </row>
    <row r="19452" spans="4:10" x14ac:dyDescent="0.25">
      <c r="D19452"/>
      <c r="E19452"/>
      <c r="F19452" s="3"/>
      <c r="G19452" s="3"/>
      <c r="H19452" s="3"/>
      <c r="I19452" s="3"/>
      <c r="J19452" s="3"/>
    </row>
    <row r="19453" spans="4:10" x14ac:dyDescent="0.25">
      <c r="D19453"/>
      <c r="E19453"/>
      <c r="F19453" s="3"/>
      <c r="G19453" s="3"/>
      <c r="H19453" s="3"/>
      <c r="I19453" s="3"/>
      <c r="J19453" s="3"/>
    </row>
    <row r="19454" spans="4:10" x14ac:dyDescent="0.25">
      <c r="D19454"/>
      <c r="E19454"/>
      <c r="F19454" s="3"/>
      <c r="G19454" s="3"/>
      <c r="H19454" s="3"/>
      <c r="I19454" s="3"/>
      <c r="J19454" s="3"/>
    </row>
    <row r="19455" spans="4:10" x14ac:dyDescent="0.25">
      <c r="D19455"/>
      <c r="E19455"/>
      <c r="F19455" s="3"/>
      <c r="G19455" s="3"/>
      <c r="H19455" s="3"/>
      <c r="I19455" s="3"/>
      <c r="J19455" s="3"/>
    </row>
    <row r="19456" spans="4:10" x14ac:dyDescent="0.25">
      <c r="D19456"/>
      <c r="E19456"/>
      <c r="F19456" s="3"/>
      <c r="G19456" s="3"/>
      <c r="H19456" s="3"/>
      <c r="I19456" s="3"/>
      <c r="J19456" s="3"/>
    </row>
    <row r="19457" spans="4:10" x14ac:dyDescent="0.25">
      <c r="D19457"/>
      <c r="E19457"/>
      <c r="F19457" s="3"/>
      <c r="G19457" s="3"/>
      <c r="H19457" s="3"/>
      <c r="I19457" s="3"/>
      <c r="J19457" s="3"/>
    </row>
    <row r="19458" spans="4:10" x14ac:dyDescent="0.25">
      <c r="D19458"/>
      <c r="E19458"/>
      <c r="F19458" s="3"/>
      <c r="G19458" s="3"/>
      <c r="H19458" s="3"/>
      <c r="I19458" s="3"/>
      <c r="J19458" s="3"/>
    </row>
    <row r="19459" spans="4:10" x14ac:dyDescent="0.25">
      <c r="D19459"/>
      <c r="E19459"/>
      <c r="F19459" s="3"/>
      <c r="G19459" s="3"/>
      <c r="H19459" s="3"/>
      <c r="I19459" s="3"/>
      <c r="J19459" s="3"/>
    </row>
    <row r="19460" spans="4:10" x14ac:dyDescent="0.25">
      <c r="D19460"/>
      <c r="E19460"/>
      <c r="F19460" s="3"/>
      <c r="G19460" s="3"/>
      <c r="H19460" s="3"/>
      <c r="I19460" s="3"/>
      <c r="J19460" s="3"/>
    </row>
    <row r="19461" spans="4:10" x14ac:dyDescent="0.25">
      <c r="D19461"/>
      <c r="E19461"/>
      <c r="F19461" s="3"/>
      <c r="G19461" s="3"/>
      <c r="H19461" s="3"/>
      <c r="I19461" s="3"/>
      <c r="J19461" s="3"/>
    </row>
    <row r="19462" spans="4:10" x14ac:dyDescent="0.25">
      <c r="D19462"/>
      <c r="E19462"/>
      <c r="F19462" s="3"/>
      <c r="G19462" s="3"/>
      <c r="H19462" s="3"/>
      <c r="I19462" s="3"/>
      <c r="J19462" s="3"/>
    </row>
    <row r="19463" spans="4:10" x14ac:dyDescent="0.25">
      <c r="D19463"/>
      <c r="E19463"/>
      <c r="F19463" s="3"/>
      <c r="G19463" s="3"/>
      <c r="H19463" s="3"/>
      <c r="I19463" s="3"/>
      <c r="J19463" s="3"/>
    </row>
    <row r="19464" spans="4:10" x14ac:dyDescent="0.25">
      <c r="D19464"/>
      <c r="E19464"/>
      <c r="F19464" s="3"/>
      <c r="G19464" s="3"/>
      <c r="H19464" s="3"/>
      <c r="I19464" s="3"/>
      <c r="J19464" s="3"/>
    </row>
    <row r="19465" spans="4:10" x14ac:dyDescent="0.25">
      <c r="D19465"/>
      <c r="E19465"/>
      <c r="F19465" s="3"/>
      <c r="G19465" s="3"/>
      <c r="H19465" s="3"/>
      <c r="I19465" s="3"/>
      <c r="J19465" s="3"/>
    </row>
    <row r="19466" spans="4:10" x14ac:dyDescent="0.25">
      <c r="D19466"/>
      <c r="E19466"/>
      <c r="F19466" s="3"/>
      <c r="G19466" s="3"/>
      <c r="H19466" s="3"/>
      <c r="I19466" s="3"/>
      <c r="J19466" s="3"/>
    </row>
    <row r="19467" spans="4:10" x14ac:dyDescent="0.25">
      <c r="D19467"/>
      <c r="E19467"/>
      <c r="F19467" s="3"/>
      <c r="G19467" s="3"/>
      <c r="H19467" s="3"/>
      <c r="I19467" s="3"/>
      <c r="J19467" s="3"/>
    </row>
    <row r="19468" spans="4:10" x14ac:dyDescent="0.25">
      <c r="D19468"/>
      <c r="E19468"/>
      <c r="F19468" s="3"/>
      <c r="G19468" s="3"/>
      <c r="H19468" s="3"/>
      <c r="I19468" s="3"/>
      <c r="J19468" s="3"/>
    </row>
    <row r="19469" spans="4:10" x14ac:dyDescent="0.25">
      <c r="D19469"/>
      <c r="E19469"/>
      <c r="F19469" s="3"/>
      <c r="G19469" s="3"/>
      <c r="H19469" s="3"/>
      <c r="I19469" s="3"/>
      <c r="J19469" s="3"/>
    </row>
    <row r="19470" spans="4:10" x14ac:dyDescent="0.25">
      <c r="D19470"/>
      <c r="E19470"/>
      <c r="F19470" s="3"/>
      <c r="G19470" s="3"/>
      <c r="H19470" s="3"/>
      <c r="I19470" s="3"/>
      <c r="J19470" s="3"/>
    </row>
    <row r="19471" spans="4:10" x14ac:dyDescent="0.25">
      <c r="D19471"/>
      <c r="E19471"/>
      <c r="F19471" s="3"/>
      <c r="G19471" s="3"/>
      <c r="H19471" s="3"/>
      <c r="I19471" s="3"/>
      <c r="J19471" s="3"/>
    </row>
    <row r="19472" spans="4:10" x14ac:dyDescent="0.25">
      <c r="D19472"/>
      <c r="E19472"/>
      <c r="F19472" s="3"/>
      <c r="G19472" s="3"/>
      <c r="H19472" s="3"/>
      <c r="I19472" s="3"/>
      <c r="J19472" s="3"/>
    </row>
    <row r="19473" spans="4:10" x14ac:dyDescent="0.25">
      <c r="D19473"/>
      <c r="E19473"/>
      <c r="F19473" s="3"/>
      <c r="G19473" s="3"/>
      <c r="H19473" s="3"/>
      <c r="I19473" s="3"/>
      <c r="J19473" s="3"/>
    </row>
    <row r="19474" spans="4:10" x14ac:dyDescent="0.25">
      <c r="D19474"/>
      <c r="E19474"/>
      <c r="F19474" s="3"/>
      <c r="G19474" s="3"/>
      <c r="H19474" s="3"/>
      <c r="I19474" s="3"/>
      <c r="J19474" s="3"/>
    </row>
    <row r="19475" spans="4:10" x14ac:dyDescent="0.25">
      <c r="D19475"/>
      <c r="E19475"/>
      <c r="F19475" s="3"/>
      <c r="G19475" s="3"/>
      <c r="H19475" s="3"/>
      <c r="I19475" s="3"/>
      <c r="J19475" s="3"/>
    </row>
    <row r="19476" spans="4:10" x14ac:dyDescent="0.25">
      <c r="D19476"/>
      <c r="E19476"/>
      <c r="F19476" s="3"/>
      <c r="G19476" s="3"/>
      <c r="H19476" s="3"/>
      <c r="I19476" s="3"/>
      <c r="J19476" s="3"/>
    </row>
    <row r="19477" spans="4:10" x14ac:dyDescent="0.25">
      <c r="D19477"/>
      <c r="E19477"/>
      <c r="F19477" s="3"/>
      <c r="G19477" s="3"/>
      <c r="H19477" s="3"/>
      <c r="I19477" s="3"/>
      <c r="J19477" s="3"/>
    </row>
    <row r="19478" spans="4:10" x14ac:dyDescent="0.25">
      <c r="D19478"/>
      <c r="E19478"/>
      <c r="F19478" s="3"/>
      <c r="G19478" s="3"/>
      <c r="H19478" s="3"/>
      <c r="I19478" s="3"/>
      <c r="J19478" s="3"/>
    </row>
    <row r="19479" spans="4:10" x14ac:dyDescent="0.25">
      <c r="D19479"/>
      <c r="E19479"/>
      <c r="F19479" s="3"/>
      <c r="G19479" s="3"/>
      <c r="H19479" s="3"/>
      <c r="I19479" s="3"/>
      <c r="J19479" s="3"/>
    </row>
    <row r="19480" spans="4:10" x14ac:dyDescent="0.25">
      <c r="D19480"/>
      <c r="E19480"/>
      <c r="F19480" s="3"/>
      <c r="G19480" s="3"/>
      <c r="H19480" s="3"/>
      <c r="I19480" s="3"/>
      <c r="J19480" s="3"/>
    </row>
    <row r="19481" spans="4:10" x14ac:dyDescent="0.25">
      <c r="D19481"/>
      <c r="E19481"/>
      <c r="F19481" s="3"/>
      <c r="G19481" s="3"/>
      <c r="H19481" s="3"/>
      <c r="I19481" s="3"/>
      <c r="J19481" s="3"/>
    </row>
    <row r="19482" spans="4:10" x14ac:dyDescent="0.25">
      <c r="D19482"/>
      <c r="E19482"/>
      <c r="F19482" s="3"/>
      <c r="G19482" s="3"/>
      <c r="H19482" s="3"/>
      <c r="I19482" s="3"/>
      <c r="J19482" s="3"/>
    </row>
    <row r="19483" spans="4:10" x14ac:dyDescent="0.25">
      <c r="D19483"/>
      <c r="E19483"/>
      <c r="F19483" s="3"/>
      <c r="G19483" s="3"/>
      <c r="H19483" s="3"/>
      <c r="I19483" s="3"/>
      <c r="J19483" s="3"/>
    </row>
    <row r="19484" spans="4:10" x14ac:dyDescent="0.25">
      <c r="D19484"/>
      <c r="E19484"/>
      <c r="F19484" s="3"/>
      <c r="G19484" s="3"/>
      <c r="H19484" s="3"/>
      <c r="I19484" s="3"/>
      <c r="J19484" s="3"/>
    </row>
    <row r="19485" spans="4:10" x14ac:dyDescent="0.25">
      <c r="D19485"/>
      <c r="E19485"/>
      <c r="F19485" s="3"/>
      <c r="G19485" s="3"/>
      <c r="H19485" s="3"/>
      <c r="I19485" s="3"/>
      <c r="J19485" s="3"/>
    </row>
    <row r="19486" spans="4:10" x14ac:dyDescent="0.25">
      <c r="D19486"/>
      <c r="E19486"/>
      <c r="F19486" s="3"/>
      <c r="G19486" s="3"/>
      <c r="H19486" s="3"/>
      <c r="I19486" s="3"/>
      <c r="J19486" s="3"/>
    </row>
    <row r="19487" spans="4:10" x14ac:dyDescent="0.25">
      <c r="D19487"/>
      <c r="E19487"/>
      <c r="F19487" s="3"/>
      <c r="G19487" s="3"/>
      <c r="H19487" s="3"/>
      <c r="I19487" s="3"/>
      <c r="J19487" s="3"/>
    </row>
    <row r="19488" spans="4:10" x14ac:dyDescent="0.25">
      <c r="D19488"/>
      <c r="E19488"/>
      <c r="F19488" s="3"/>
      <c r="G19488" s="3"/>
      <c r="H19488" s="3"/>
      <c r="I19488" s="3"/>
      <c r="J19488" s="3"/>
    </row>
    <row r="19489" spans="4:10" x14ac:dyDescent="0.25">
      <c r="D19489"/>
      <c r="E19489"/>
      <c r="F19489" s="3"/>
      <c r="G19489" s="3"/>
      <c r="H19489" s="3"/>
      <c r="I19489" s="3"/>
      <c r="J19489" s="3"/>
    </row>
    <row r="19490" spans="4:10" x14ac:dyDescent="0.25">
      <c r="D19490"/>
      <c r="E19490"/>
      <c r="F19490" s="3"/>
      <c r="G19490" s="3"/>
      <c r="H19490" s="3"/>
      <c r="I19490" s="3"/>
      <c r="J19490" s="3"/>
    </row>
    <row r="19491" spans="4:10" x14ac:dyDescent="0.25">
      <c r="D19491"/>
      <c r="E19491"/>
      <c r="F19491" s="3"/>
      <c r="G19491" s="3"/>
      <c r="H19491" s="3"/>
      <c r="I19491" s="3"/>
      <c r="J19491" s="3"/>
    </row>
    <row r="19492" spans="4:10" x14ac:dyDescent="0.25">
      <c r="D19492"/>
      <c r="E19492"/>
      <c r="F19492" s="3"/>
      <c r="G19492" s="3"/>
      <c r="H19492" s="3"/>
      <c r="I19492" s="3"/>
      <c r="J19492" s="3"/>
    </row>
    <row r="19493" spans="4:10" x14ac:dyDescent="0.25">
      <c r="D19493"/>
      <c r="E19493"/>
      <c r="F19493" s="3"/>
      <c r="G19493" s="3"/>
      <c r="H19493" s="3"/>
      <c r="I19493" s="3"/>
      <c r="J19493" s="3"/>
    </row>
    <row r="19494" spans="4:10" x14ac:dyDescent="0.25">
      <c r="D19494"/>
      <c r="E19494"/>
      <c r="F19494" s="3"/>
      <c r="G19494" s="3"/>
      <c r="H19494" s="3"/>
      <c r="I19494" s="3"/>
      <c r="J19494" s="3"/>
    </row>
    <row r="19495" spans="4:10" x14ac:dyDescent="0.25">
      <c r="D19495"/>
      <c r="E19495"/>
      <c r="F19495" s="3"/>
      <c r="G19495" s="3"/>
      <c r="H19495" s="3"/>
      <c r="I19495" s="3"/>
      <c r="J19495" s="3"/>
    </row>
    <row r="19496" spans="4:10" x14ac:dyDescent="0.25">
      <c r="D19496"/>
      <c r="E19496"/>
      <c r="F19496" s="3"/>
      <c r="G19496" s="3"/>
      <c r="H19496" s="3"/>
      <c r="I19496" s="3"/>
      <c r="J19496" s="3"/>
    </row>
    <row r="19497" spans="4:10" x14ac:dyDescent="0.25">
      <c r="D19497"/>
      <c r="E19497"/>
      <c r="F19497" s="3"/>
      <c r="G19497" s="3"/>
      <c r="H19497" s="3"/>
      <c r="I19497" s="3"/>
      <c r="J19497" s="3"/>
    </row>
    <row r="19498" spans="4:10" x14ac:dyDescent="0.25">
      <c r="D19498"/>
      <c r="E19498"/>
      <c r="F19498" s="3"/>
      <c r="G19498" s="3"/>
      <c r="H19498" s="3"/>
      <c r="I19498" s="3"/>
      <c r="J19498" s="3"/>
    </row>
    <row r="19499" spans="4:10" x14ac:dyDescent="0.25">
      <c r="D19499"/>
      <c r="E19499"/>
      <c r="F19499" s="3"/>
      <c r="G19499" s="3"/>
      <c r="H19499" s="3"/>
      <c r="I19499" s="3"/>
      <c r="J19499" s="3"/>
    </row>
    <row r="19500" spans="4:10" x14ac:dyDescent="0.25">
      <c r="D19500"/>
      <c r="E19500"/>
      <c r="F19500" s="3"/>
      <c r="G19500" s="3"/>
      <c r="H19500" s="3"/>
      <c r="I19500" s="3"/>
      <c r="J19500" s="3"/>
    </row>
    <row r="19501" spans="4:10" x14ac:dyDescent="0.25">
      <c r="D19501"/>
      <c r="E19501"/>
      <c r="F19501" s="3"/>
      <c r="G19501" s="3"/>
      <c r="H19501" s="3"/>
      <c r="I19501" s="3"/>
      <c r="J19501" s="3"/>
    </row>
    <row r="19502" spans="4:10" x14ac:dyDescent="0.25">
      <c r="D19502"/>
      <c r="E19502"/>
      <c r="F19502" s="3"/>
      <c r="G19502" s="3"/>
      <c r="H19502" s="3"/>
      <c r="I19502" s="3"/>
      <c r="J19502" s="3"/>
    </row>
    <row r="19503" spans="4:10" x14ac:dyDescent="0.25">
      <c r="D19503"/>
      <c r="E19503"/>
      <c r="F19503" s="3"/>
      <c r="G19503" s="3"/>
      <c r="H19503" s="3"/>
      <c r="I19503" s="3"/>
      <c r="J19503" s="3"/>
    </row>
    <row r="19504" spans="4:10" x14ac:dyDescent="0.25">
      <c r="D19504"/>
      <c r="E19504"/>
      <c r="F19504" s="3"/>
      <c r="G19504" s="3"/>
      <c r="H19504" s="3"/>
      <c r="I19504" s="3"/>
      <c r="J19504" s="3"/>
    </row>
    <row r="19505" spans="4:10" x14ac:dyDescent="0.25">
      <c r="D19505"/>
      <c r="E19505"/>
      <c r="F19505" s="3"/>
      <c r="G19505" s="3"/>
      <c r="H19505" s="3"/>
      <c r="I19505" s="3"/>
      <c r="J19505" s="3"/>
    </row>
    <row r="19506" spans="4:10" x14ac:dyDescent="0.25">
      <c r="D19506"/>
      <c r="E19506"/>
      <c r="F19506" s="3"/>
      <c r="G19506" s="3"/>
      <c r="H19506" s="3"/>
      <c r="I19506" s="3"/>
      <c r="J19506" s="3"/>
    </row>
    <row r="19507" spans="4:10" x14ac:dyDescent="0.25">
      <c r="D19507"/>
      <c r="E19507"/>
      <c r="F19507" s="3"/>
      <c r="G19507" s="3"/>
      <c r="H19507" s="3"/>
      <c r="I19507" s="3"/>
      <c r="J19507" s="3"/>
    </row>
    <row r="19508" spans="4:10" x14ac:dyDescent="0.25">
      <c r="D19508"/>
      <c r="E19508"/>
      <c r="F19508" s="3"/>
      <c r="G19508" s="3"/>
      <c r="H19508" s="3"/>
      <c r="I19508" s="3"/>
      <c r="J19508" s="3"/>
    </row>
    <row r="19509" spans="4:10" x14ac:dyDescent="0.25">
      <c r="D19509"/>
      <c r="E19509"/>
      <c r="F19509" s="3"/>
      <c r="G19509" s="3"/>
      <c r="H19509" s="3"/>
      <c r="I19509" s="3"/>
      <c r="J19509" s="3"/>
    </row>
    <row r="19510" spans="4:10" x14ac:dyDescent="0.25">
      <c r="D19510"/>
      <c r="E19510"/>
      <c r="F19510" s="3"/>
      <c r="G19510" s="3"/>
      <c r="H19510" s="3"/>
      <c r="I19510" s="3"/>
      <c r="J19510" s="3"/>
    </row>
    <row r="19511" spans="4:10" x14ac:dyDescent="0.25">
      <c r="D19511"/>
      <c r="E19511"/>
      <c r="F19511" s="3"/>
      <c r="G19511" s="3"/>
      <c r="H19511" s="3"/>
      <c r="I19511" s="3"/>
      <c r="J19511" s="3"/>
    </row>
    <row r="19512" spans="4:10" x14ac:dyDescent="0.25">
      <c r="D19512"/>
      <c r="E19512"/>
      <c r="F19512" s="3"/>
      <c r="G19512" s="3"/>
      <c r="H19512" s="3"/>
      <c r="I19512" s="3"/>
      <c r="J19512" s="3"/>
    </row>
    <row r="19513" spans="4:10" x14ac:dyDescent="0.25">
      <c r="D19513"/>
      <c r="E19513"/>
      <c r="F19513" s="3"/>
      <c r="G19513" s="3"/>
      <c r="H19513" s="3"/>
      <c r="I19513" s="3"/>
      <c r="J19513" s="3"/>
    </row>
    <row r="19514" spans="4:10" x14ac:dyDescent="0.25">
      <c r="D19514"/>
      <c r="E19514"/>
      <c r="F19514" s="3"/>
      <c r="G19514" s="3"/>
      <c r="H19514" s="3"/>
      <c r="I19514" s="3"/>
      <c r="J19514" s="3"/>
    </row>
    <row r="19515" spans="4:10" x14ac:dyDescent="0.25">
      <c r="D19515"/>
      <c r="E19515"/>
      <c r="F19515" s="3"/>
      <c r="G19515" s="3"/>
      <c r="H19515" s="3"/>
      <c r="I19515" s="3"/>
      <c r="J19515" s="3"/>
    </row>
    <row r="19516" spans="4:10" x14ac:dyDescent="0.25">
      <c r="D19516"/>
      <c r="E19516"/>
      <c r="F19516" s="3"/>
      <c r="G19516" s="3"/>
      <c r="H19516" s="3"/>
      <c r="I19516" s="3"/>
      <c r="J19516" s="3"/>
    </row>
    <row r="19517" spans="4:10" x14ac:dyDescent="0.25">
      <c r="D19517"/>
      <c r="E19517"/>
      <c r="F19517" s="3"/>
      <c r="G19517" s="3"/>
      <c r="H19517" s="3"/>
      <c r="I19517" s="3"/>
      <c r="J19517" s="3"/>
    </row>
    <row r="19518" spans="4:10" x14ac:dyDescent="0.25">
      <c r="D19518"/>
      <c r="E19518"/>
      <c r="F19518" s="3"/>
      <c r="G19518" s="3"/>
      <c r="H19518" s="3"/>
      <c r="I19518" s="3"/>
      <c r="J19518" s="3"/>
    </row>
    <row r="19519" spans="4:10" x14ac:dyDescent="0.25">
      <c r="D19519"/>
      <c r="E19519"/>
      <c r="F19519" s="3"/>
      <c r="G19519" s="3"/>
      <c r="H19519" s="3"/>
      <c r="I19519" s="3"/>
      <c r="J19519" s="3"/>
    </row>
    <row r="19520" spans="4:10" x14ac:dyDescent="0.25">
      <c r="D19520"/>
      <c r="E19520"/>
      <c r="F19520" s="3"/>
      <c r="G19520" s="3"/>
      <c r="H19520" s="3"/>
      <c r="I19520" s="3"/>
      <c r="J19520" s="3"/>
    </row>
    <row r="19521" spans="4:10" x14ac:dyDescent="0.25">
      <c r="D19521"/>
      <c r="E19521"/>
      <c r="F19521" s="3"/>
      <c r="G19521" s="3"/>
      <c r="H19521" s="3"/>
      <c r="I19521" s="3"/>
      <c r="J19521" s="3"/>
    </row>
    <row r="19522" spans="4:10" x14ac:dyDescent="0.25">
      <c r="D19522"/>
      <c r="E19522"/>
      <c r="F19522" s="3"/>
      <c r="G19522" s="3"/>
      <c r="H19522" s="3"/>
      <c r="I19522" s="3"/>
      <c r="J19522" s="3"/>
    </row>
    <row r="19523" spans="4:10" x14ac:dyDescent="0.25">
      <c r="D19523"/>
      <c r="E19523"/>
      <c r="F19523" s="3"/>
      <c r="G19523" s="3"/>
      <c r="H19523" s="3"/>
      <c r="I19523" s="3"/>
      <c r="J19523" s="3"/>
    </row>
    <row r="19524" spans="4:10" x14ac:dyDescent="0.25">
      <c r="D19524"/>
      <c r="E19524"/>
      <c r="F19524" s="3"/>
      <c r="G19524" s="3"/>
      <c r="H19524" s="3"/>
      <c r="I19524" s="3"/>
      <c r="J19524" s="3"/>
    </row>
    <row r="19525" spans="4:10" x14ac:dyDescent="0.25">
      <c r="D19525"/>
      <c r="E19525"/>
      <c r="F19525" s="3"/>
      <c r="G19525" s="3"/>
      <c r="H19525" s="3"/>
      <c r="I19525" s="3"/>
      <c r="J19525" s="3"/>
    </row>
    <row r="19526" spans="4:10" x14ac:dyDescent="0.25">
      <c r="D19526"/>
      <c r="E19526"/>
      <c r="F19526" s="3"/>
      <c r="G19526" s="3"/>
      <c r="H19526" s="3"/>
      <c r="I19526" s="3"/>
      <c r="J19526" s="3"/>
    </row>
    <row r="19527" spans="4:10" x14ac:dyDescent="0.25">
      <c r="D19527"/>
      <c r="E19527"/>
      <c r="F19527" s="3"/>
      <c r="G19527" s="3"/>
      <c r="H19527" s="3"/>
      <c r="I19527" s="3"/>
      <c r="J19527" s="3"/>
    </row>
    <row r="19528" spans="4:10" x14ac:dyDescent="0.25">
      <c r="D19528"/>
      <c r="E19528"/>
      <c r="F19528" s="3"/>
      <c r="G19528" s="3"/>
      <c r="H19528" s="3"/>
      <c r="I19528" s="3"/>
      <c r="J19528" s="3"/>
    </row>
    <row r="19529" spans="4:10" x14ac:dyDescent="0.25">
      <c r="D19529"/>
      <c r="E19529"/>
      <c r="F19529" s="3"/>
      <c r="G19529" s="3"/>
      <c r="H19529" s="3"/>
      <c r="I19529" s="3"/>
      <c r="J19529" s="3"/>
    </row>
    <row r="19530" spans="4:10" x14ac:dyDescent="0.25">
      <c r="D19530"/>
      <c r="E19530"/>
      <c r="F19530" s="3"/>
      <c r="G19530" s="3"/>
      <c r="H19530" s="3"/>
      <c r="I19530" s="3"/>
      <c r="J19530" s="3"/>
    </row>
    <row r="19531" spans="4:10" x14ac:dyDescent="0.25">
      <c r="D19531"/>
      <c r="E19531"/>
      <c r="F19531" s="3"/>
      <c r="G19531" s="3"/>
      <c r="H19531" s="3"/>
      <c r="I19531" s="3"/>
      <c r="J19531" s="3"/>
    </row>
    <row r="19532" spans="4:10" x14ac:dyDescent="0.25">
      <c r="D19532"/>
      <c r="E19532"/>
      <c r="F19532" s="3"/>
      <c r="G19532" s="3"/>
      <c r="H19532" s="3"/>
      <c r="I19532" s="3"/>
      <c r="J19532" s="3"/>
    </row>
    <row r="19533" spans="4:10" x14ac:dyDescent="0.25">
      <c r="D19533"/>
      <c r="E19533"/>
    </row>
    <row r="19534" spans="4:10" x14ac:dyDescent="0.25">
      <c r="D19534"/>
      <c r="E19534"/>
    </row>
    <row r="19535" spans="4:10" x14ac:dyDescent="0.25">
      <c r="D19535"/>
      <c r="E19535"/>
    </row>
    <row r="19536" spans="4:10" x14ac:dyDescent="0.25">
      <c r="D19536"/>
      <c r="E19536"/>
    </row>
    <row r="19537" spans="4:10" x14ac:dyDescent="0.25">
      <c r="D19537"/>
      <c r="E19537"/>
    </row>
    <row r="19538" spans="4:10" x14ac:dyDescent="0.25">
      <c r="D19538"/>
      <c r="E19538"/>
      <c r="F19538" s="3"/>
      <c r="G19538" s="3"/>
      <c r="H19538" s="3"/>
      <c r="I19538" s="3"/>
      <c r="J19538" s="3"/>
    </row>
    <row r="19539" spans="4:10" x14ac:dyDescent="0.25">
      <c r="D19539"/>
      <c r="E19539"/>
      <c r="F19539" s="3"/>
      <c r="G19539" s="3"/>
      <c r="H19539" s="3"/>
      <c r="I19539" s="3"/>
      <c r="J19539" s="3"/>
    </row>
    <row r="19540" spans="4:10" x14ac:dyDescent="0.25">
      <c r="D19540"/>
      <c r="E19540"/>
      <c r="F19540" s="3"/>
      <c r="G19540" s="3"/>
      <c r="H19540" s="3"/>
      <c r="I19540" s="3"/>
      <c r="J19540" s="3"/>
    </row>
    <row r="19541" spans="4:10" x14ac:dyDescent="0.25">
      <c r="D19541"/>
      <c r="E19541"/>
      <c r="F19541" s="3"/>
      <c r="G19541" s="3"/>
      <c r="H19541" s="3"/>
      <c r="I19541" s="3"/>
      <c r="J19541" s="3"/>
    </row>
    <row r="19542" spans="4:10" x14ac:dyDescent="0.25">
      <c r="D19542"/>
      <c r="E19542"/>
      <c r="F19542" s="3"/>
      <c r="G19542" s="3"/>
      <c r="H19542" s="3"/>
      <c r="I19542" s="3"/>
      <c r="J19542" s="3"/>
    </row>
    <row r="19543" spans="4:10" x14ac:dyDescent="0.25">
      <c r="D19543"/>
      <c r="E19543"/>
      <c r="F19543" s="3"/>
      <c r="G19543" s="3"/>
      <c r="H19543" s="3"/>
      <c r="I19543" s="3"/>
      <c r="J19543" s="3"/>
    </row>
    <row r="19544" spans="4:10" x14ac:dyDescent="0.25">
      <c r="D19544"/>
      <c r="E19544"/>
      <c r="F19544" s="3"/>
      <c r="G19544" s="3"/>
      <c r="H19544" s="3"/>
      <c r="I19544" s="3"/>
      <c r="J19544" s="3"/>
    </row>
    <row r="19545" spans="4:10" x14ac:dyDescent="0.25">
      <c r="D19545"/>
      <c r="E19545"/>
      <c r="F19545" s="3"/>
      <c r="G19545" s="3"/>
      <c r="H19545" s="3"/>
      <c r="I19545" s="3"/>
      <c r="J19545" s="3"/>
    </row>
    <row r="19546" spans="4:10" x14ac:dyDescent="0.25">
      <c r="D19546"/>
      <c r="E19546"/>
      <c r="F19546" s="3"/>
      <c r="G19546" s="3"/>
      <c r="H19546" s="3"/>
      <c r="I19546" s="3"/>
      <c r="J19546" s="3"/>
    </row>
    <row r="19547" spans="4:10" x14ac:dyDescent="0.25">
      <c r="D19547"/>
      <c r="E19547"/>
      <c r="F19547" s="3"/>
      <c r="G19547" s="3"/>
      <c r="H19547" s="3"/>
      <c r="I19547" s="3"/>
      <c r="J19547" s="3"/>
    </row>
    <row r="19548" spans="4:10" x14ac:dyDescent="0.25">
      <c r="D19548"/>
      <c r="E19548"/>
      <c r="F19548" s="3"/>
      <c r="G19548" s="3"/>
      <c r="H19548" s="3"/>
      <c r="I19548" s="3"/>
      <c r="J19548" s="3"/>
    </row>
    <row r="19549" spans="4:10" x14ac:dyDescent="0.25">
      <c r="D19549"/>
      <c r="E19549"/>
      <c r="F19549" s="3"/>
      <c r="G19549" s="3"/>
      <c r="H19549" s="3"/>
      <c r="I19549" s="3"/>
      <c r="J19549" s="3"/>
    </row>
    <row r="19550" spans="4:10" x14ac:dyDescent="0.25">
      <c r="D19550"/>
      <c r="E19550"/>
      <c r="F19550" s="3"/>
      <c r="G19550" s="3"/>
      <c r="H19550" s="3"/>
      <c r="I19550" s="3"/>
      <c r="J19550" s="3"/>
    </row>
    <row r="19551" spans="4:10" x14ac:dyDescent="0.25">
      <c r="D19551"/>
      <c r="E19551"/>
      <c r="F19551" s="3"/>
      <c r="G19551" s="3"/>
      <c r="H19551" s="3"/>
      <c r="I19551" s="3"/>
      <c r="J19551" s="3"/>
    </row>
    <row r="19552" spans="4:10" x14ac:dyDescent="0.25">
      <c r="D19552"/>
      <c r="E19552"/>
      <c r="F19552" s="3"/>
      <c r="G19552" s="3"/>
      <c r="H19552" s="3"/>
      <c r="I19552" s="3"/>
      <c r="J19552" s="3"/>
    </row>
    <row r="19553" spans="4:10" x14ac:dyDescent="0.25">
      <c r="D19553"/>
      <c r="E19553"/>
      <c r="F19553" s="3"/>
      <c r="G19553" s="3"/>
      <c r="H19553" s="3"/>
      <c r="I19553" s="3"/>
      <c r="J19553" s="3"/>
    </row>
    <row r="19554" spans="4:10" x14ac:dyDescent="0.25">
      <c r="D19554"/>
      <c r="E19554"/>
      <c r="F19554" s="3"/>
      <c r="G19554" s="3"/>
      <c r="H19554" s="3"/>
      <c r="I19554" s="3"/>
      <c r="J19554" s="3"/>
    </row>
    <row r="19555" spans="4:10" x14ac:dyDescent="0.25">
      <c r="D19555"/>
      <c r="E19555"/>
      <c r="F19555" s="3"/>
      <c r="G19555" s="3"/>
      <c r="H19555" s="3"/>
      <c r="I19555" s="3"/>
      <c r="J19555" s="3"/>
    </row>
    <row r="19556" spans="4:10" x14ac:dyDescent="0.25">
      <c r="D19556"/>
      <c r="E19556"/>
      <c r="F19556" s="3"/>
      <c r="G19556" s="3"/>
      <c r="H19556" s="3"/>
      <c r="I19556" s="3"/>
      <c r="J19556" s="3"/>
    </row>
    <row r="19557" spans="4:10" x14ac:dyDescent="0.25">
      <c r="D19557"/>
      <c r="E19557"/>
      <c r="F19557" s="3"/>
      <c r="G19557" s="3"/>
      <c r="H19557" s="3"/>
      <c r="I19557" s="3"/>
      <c r="J19557" s="3"/>
    </row>
    <row r="19558" spans="4:10" x14ac:dyDescent="0.25">
      <c r="D19558"/>
      <c r="E19558"/>
      <c r="F19558" s="3"/>
      <c r="G19558" s="3"/>
      <c r="H19558" s="3"/>
      <c r="I19558" s="3"/>
      <c r="J19558" s="3"/>
    </row>
    <row r="19559" spans="4:10" x14ac:dyDescent="0.25">
      <c r="D19559"/>
      <c r="E19559"/>
      <c r="F19559" s="3"/>
      <c r="G19559" s="3"/>
      <c r="H19559" s="3"/>
      <c r="I19559" s="3"/>
      <c r="J19559" s="3"/>
    </row>
    <row r="19560" spans="4:10" x14ac:dyDescent="0.25">
      <c r="D19560"/>
      <c r="E19560"/>
      <c r="F19560" s="3"/>
      <c r="G19560" s="3"/>
      <c r="H19560" s="3"/>
      <c r="I19560" s="3"/>
      <c r="J19560" s="3"/>
    </row>
    <row r="19561" spans="4:10" x14ac:dyDescent="0.25">
      <c r="D19561"/>
      <c r="E19561"/>
      <c r="F19561" s="3"/>
      <c r="G19561" s="3"/>
      <c r="H19561" s="3"/>
      <c r="I19561" s="3"/>
      <c r="J19561" s="3"/>
    </row>
    <row r="19562" spans="4:10" x14ac:dyDescent="0.25">
      <c r="D19562"/>
      <c r="E19562"/>
      <c r="F19562" s="3"/>
      <c r="G19562" s="3"/>
      <c r="H19562" s="3"/>
      <c r="I19562" s="3"/>
      <c r="J19562" s="3"/>
    </row>
    <row r="19563" spans="4:10" x14ac:dyDescent="0.25">
      <c r="D19563"/>
      <c r="E19563"/>
      <c r="F19563" s="3"/>
      <c r="G19563" s="3"/>
      <c r="H19563" s="3"/>
      <c r="I19563" s="3"/>
      <c r="J19563" s="3"/>
    </row>
    <row r="19564" spans="4:10" x14ac:dyDescent="0.25">
      <c r="D19564"/>
      <c r="E19564"/>
      <c r="F19564" s="3"/>
      <c r="G19564" s="3"/>
      <c r="H19564" s="3"/>
      <c r="I19564" s="3"/>
      <c r="J19564" s="3"/>
    </row>
    <row r="19565" spans="4:10" x14ac:dyDescent="0.25">
      <c r="D19565"/>
      <c r="E19565"/>
      <c r="F19565" s="3"/>
      <c r="G19565" s="3"/>
      <c r="H19565" s="3"/>
      <c r="I19565" s="3"/>
      <c r="J19565" s="3"/>
    </row>
    <row r="19566" spans="4:10" x14ac:dyDescent="0.25">
      <c r="D19566"/>
      <c r="E19566"/>
      <c r="F19566" s="3"/>
      <c r="G19566" s="3"/>
      <c r="H19566" s="3"/>
      <c r="I19566" s="3"/>
      <c r="J19566" s="3"/>
    </row>
    <row r="19567" spans="4:10" x14ac:dyDescent="0.25">
      <c r="D19567"/>
      <c r="E19567"/>
      <c r="F19567" s="3"/>
      <c r="G19567" s="3"/>
      <c r="H19567" s="3"/>
      <c r="I19567" s="3"/>
      <c r="J19567" s="3"/>
    </row>
    <row r="19568" spans="4:10" x14ac:dyDescent="0.25">
      <c r="D19568"/>
      <c r="E19568"/>
      <c r="F19568" s="3"/>
      <c r="G19568" s="3"/>
      <c r="H19568" s="3"/>
      <c r="I19568" s="3"/>
      <c r="J19568" s="3"/>
    </row>
    <row r="19569" spans="4:10" x14ac:dyDescent="0.25">
      <c r="D19569"/>
      <c r="E19569"/>
      <c r="F19569" s="3"/>
      <c r="G19569" s="3"/>
      <c r="H19569" s="3"/>
      <c r="I19569" s="3"/>
      <c r="J19569" s="3"/>
    </row>
    <row r="19570" spans="4:10" x14ac:dyDescent="0.25">
      <c r="D19570"/>
      <c r="E19570"/>
      <c r="F19570" s="3"/>
      <c r="G19570" s="3"/>
      <c r="H19570" s="3"/>
      <c r="I19570" s="3"/>
      <c r="J19570" s="3"/>
    </row>
    <row r="19571" spans="4:10" x14ac:dyDescent="0.25">
      <c r="D19571"/>
      <c r="E19571"/>
      <c r="F19571" s="3"/>
      <c r="G19571" s="3"/>
      <c r="H19571" s="3"/>
      <c r="I19571" s="3"/>
      <c r="J19571" s="3"/>
    </row>
    <row r="19572" spans="4:10" x14ac:dyDescent="0.25">
      <c r="D19572"/>
      <c r="E19572"/>
      <c r="F19572" s="3"/>
      <c r="G19572" s="3"/>
      <c r="H19572" s="3"/>
      <c r="I19572" s="3"/>
      <c r="J19572" s="3"/>
    </row>
    <row r="19573" spans="4:10" x14ac:dyDescent="0.25">
      <c r="D19573"/>
      <c r="E19573"/>
      <c r="F19573" s="3"/>
      <c r="G19573" s="3"/>
      <c r="H19573" s="3"/>
      <c r="I19573" s="3"/>
      <c r="J19573" s="3"/>
    </row>
    <row r="19574" spans="4:10" x14ac:dyDescent="0.25">
      <c r="D19574"/>
      <c r="E19574"/>
      <c r="F19574" s="3"/>
      <c r="G19574" s="3"/>
      <c r="H19574" s="3"/>
      <c r="I19574" s="3"/>
      <c r="J19574" s="3"/>
    </row>
    <row r="19575" spans="4:10" x14ac:dyDescent="0.25">
      <c r="D19575"/>
      <c r="E19575"/>
      <c r="F19575" s="3"/>
      <c r="G19575" s="3"/>
      <c r="H19575" s="3"/>
      <c r="I19575" s="3"/>
      <c r="J19575" s="3"/>
    </row>
    <row r="19576" spans="4:10" x14ac:dyDescent="0.25">
      <c r="D19576"/>
      <c r="E19576"/>
      <c r="F19576" s="3"/>
      <c r="G19576" s="3"/>
      <c r="H19576" s="3"/>
      <c r="I19576" s="3"/>
      <c r="J19576" s="3"/>
    </row>
    <row r="19577" spans="4:10" x14ac:dyDescent="0.25">
      <c r="D19577"/>
      <c r="E19577"/>
      <c r="F19577" s="3"/>
      <c r="G19577" s="3"/>
      <c r="H19577" s="3"/>
      <c r="I19577" s="3"/>
      <c r="J19577" s="3"/>
    </row>
    <row r="19578" spans="4:10" x14ac:dyDescent="0.25">
      <c r="D19578"/>
      <c r="E19578"/>
      <c r="F19578" s="3"/>
      <c r="G19578" s="3"/>
      <c r="H19578" s="3"/>
      <c r="I19578" s="3"/>
      <c r="J19578" s="3"/>
    </row>
    <row r="19579" spans="4:10" x14ac:dyDescent="0.25">
      <c r="D19579"/>
      <c r="E19579"/>
      <c r="F19579" s="3"/>
      <c r="G19579" s="3"/>
      <c r="H19579" s="3"/>
      <c r="I19579" s="3"/>
      <c r="J19579" s="3"/>
    </row>
    <row r="19580" spans="4:10" x14ac:dyDescent="0.25">
      <c r="D19580"/>
      <c r="E19580"/>
      <c r="F19580" s="3"/>
      <c r="G19580" s="3"/>
      <c r="H19580" s="3"/>
      <c r="I19580" s="3"/>
      <c r="J19580" s="3"/>
    </row>
    <row r="19581" spans="4:10" x14ac:dyDescent="0.25">
      <c r="D19581"/>
      <c r="E19581"/>
      <c r="F19581" s="3"/>
      <c r="G19581" s="3"/>
      <c r="H19581" s="3"/>
      <c r="I19581" s="3"/>
      <c r="J19581" s="3"/>
    </row>
    <row r="19582" spans="4:10" x14ac:dyDescent="0.25">
      <c r="D19582"/>
      <c r="E19582"/>
      <c r="F19582" s="3"/>
      <c r="G19582" s="3"/>
      <c r="H19582" s="3"/>
      <c r="I19582" s="3"/>
      <c r="J19582" s="3"/>
    </row>
    <row r="19583" spans="4:10" x14ac:dyDescent="0.25">
      <c r="D19583"/>
      <c r="E19583"/>
      <c r="F19583" s="3"/>
      <c r="G19583" s="3"/>
      <c r="H19583" s="3"/>
      <c r="I19583" s="3"/>
      <c r="J19583" s="3"/>
    </row>
    <row r="19584" spans="4:10" x14ac:dyDescent="0.25">
      <c r="D19584"/>
      <c r="E19584"/>
      <c r="F19584" s="3"/>
      <c r="G19584" s="3"/>
      <c r="H19584" s="3"/>
      <c r="I19584" s="3"/>
      <c r="J19584" s="3"/>
    </row>
    <row r="19585" spans="4:10" x14ac:dyDescent="0.25">
      <c r="D19585"/>
      <c r="E19585"/>
      <c r="F19585" s="3"/>
      <c r="G19585" s="3"/>
      <c r="H19585" s="3"/>
      <c r="I19585" s="3"/>
      <c r="J19585" s="3"/>
    </row>
    <row r="19586" spans="4:10" x14ac:dyDescent="0.25">
      <c r="D19586"/>
      <c r="E19586"/>
      <c r="F19586" s="3"/>
      <c r="G19586" s="3"/>
      <c r="H19586" s="3"/>
      <c r="I19586" s="3"/>
      <c r="J19586" s="3"/>
    </row>
    <row r="19587" spans="4:10" x14ac:dyDescent="0.25">
      <c r="D19587"/>
      <c r="E19587"/>
      <c r="F19587" s="3"/>
      <c r="G19587" s="3"/>
      <c r="H19587" s="3"/>
      <c r="I19587" s="3"/>
      <c r="J19587" s="3"/>
    </row>
    <row r="19588" spans="4:10" x14ac:dyDescent="0.25">
      <c r="D19588"/>
      <c r="E19588"/>
      <c r="F19588" s="3"/>
      <c r="G19588" s="3"/>
      <c r="H19588" s="3"/>
      <c r="I19588" s="3"/>
      <c r="J19588" s="3"/>
    </row>
    <row r="19589" spans="4:10" x14ac:dyDescent="0.25">
      <c r="D19589"/>
      <c r="E19589"/>
      <c r="F19589" s="3"/>
      <c r="G19589" s="3"/>
      <c r="H19589" s="3"/>
      <c r="I19589" s="3"/>
      <c r="J19589" s="3"/>
    </row>
    <row r="19590" spans="4:10" x14ac:dyDescent="0.25">
      <c r="D19590"/>
      <c r="E19590"/>
      <c r="F19590" s="3"/>
      <c r="G19590" s="3"/>
      <c r="H19590" s="3"/>
      <c r="I19590" s="3"/>
      <c r="J19590" s="3"/>
    </row>
    <row r="19591" spans="4:10" x14ac:dyDescent="0.25">
      <c r="D19591"/>
      <c r="E19591"/>
      <c r="F19591" s="3"/>
      <c r="G19591" s="3"/>
      <c r="H19591" s="3"/>
      <c r="I19591" s="3"/>
      <c r="J19591" s="3"/>
    </row>
    <row r="19592" spans="4:10" x14ac:dyDescent="0.25">
      <c r="D19592"/>
      <c r="E19592"/>
      <c r="F19592" s="3"/>
      <c r="G19592" s="3"/>
      <c r="H19592" s="3"/>
      <c r="I19592" s="3"/>
      <c r="J19592" s="3"/>
    </row>
    <row r="19593" spans="4:10" x14ac:dyDescent="0.25">
      <c r="D19593"/>
      <c r="E19593"/>
      <c r="F19593" s="3"/>
      <c r="G19593" s="3"/>
      <c r="H19593" s="3"/>
      <c r="I19593" s="3"/>
      <c r="J19593" s="3"/>
    </row>
    <row r="19594" spans="4:10" x14ac:dyDescent="0.25">
      <c r="D19594"/>
      <c r="E19594"/>
      <c r="F19594" s="3"/>
      <c r="G19594" s="3"/>
      <c r="H19594" s="3"/>
      <c r="I19594" s="3"/>
      <c r="J19594" s="3"/>
    </row>
    <row r="19595" spans="4:10" x14ac:dyDescent="0.25">
      <c r="D19595"/>
      <c r="E19595"/>
      <c r="F19595" s="3"/>
      <c r="G19595" s="3"/>
      <c r="H19595" s="3"/>
      <c r="I19595" s="3"/>
      <c r="J19595" s="3"/>
    </row>
    <row r="19596" spans="4:10" x14ac:dyDescent="0.25">
      <c r="D19596"/>
      <c r="E19596"/>
      <c r="F19596" s="3"/>
      <c r="G19596" s="3"/>
      <c r="H19596" s="3"/>
      <c r="I19596" s="3"/>
      <c r="J19596" s="3"/>
    </row>
    <row r="19597" spans="4:10" x14ac:dyDescent="0.25">
      <c r="D19597"/>
      <c r="E19597"/>
      <c r="F19597" s="3"/>
      <c r="G19597" s="3"/>
      <c r="H19597" s="3"/>
      <c r="I19597" s="3"/>
      <c r="J19597" s="3"/>
    </row>
    <row r="19598" spans="4:10" x14ac:dyDescent="0.25">
      <c r="D19598"/>
      <c r="E19598"/>
      <c r="F19598" s="3"/>
      <c r="G19598" s="3"/>
      <c r="H19598" s="3"/>
      <c r="I19598" s="3"/>
      <c r="J19598" s="3"/>
    </row>
    <row r="19599" spans="4:10" x14ac:dyDescent="0.25">
      <c r="D19599"/>
      <c r="E19599"/>
      <c r="F19599" s="3"/>
      <c r="G19599" s="3"/>
      <c r="H19599" s="3"/>
      <c r="I19599" s="3"/>
      <c r="J19599" s="3"/>
    </row>
    <row r="19600" spans="4:10" x14ac:dyDescent="0.25">
      <c r="D19600"/>
      <c r="E19600"/>
      <c r="F19600" s="3"/>
      <c r="G19600" s="3"/>
      <c r="H19600" s="3"/>
      <c r="I19600" s="3"/>
      <c r="J19600" s="3"/>
    </row>
    <row r="19601" spans="4:10" x14ac:dyDescent="0.25">
      <c r="D19601"/>
      <c r="E19601"/>
      <c r="F19601" s="3"/>
      <c r="G19601" s="3"/>
      <c r="H19601" s="3"/>
      <c r="I19601" s="3"/>
      <c r="J19601" s="3"/>
    </row>
    <row r="19602" spans="4:10" x14ac:dyDescent="0.25">
      <c r="D19602"/>
      <c r="E19602"/>
      <c r="F19602" s="3"/>
      <c r="G19602" s="3"/>
      <c r="H19602" s="3"/>
      <c r="I19602" s="3"/>
      <c r="J19602" s="3"/>
    </row>
    <row r="19603" spans="4:10" x14ac:dyDescent="0.25">
      <c r="D19603"/>
      <c r="E19603"/>
      <c r="F19603" s="3"/>
      <c r="G19603" s="3"/>
      <c r="H19603" s="3"/>
      <c r="I19603" s="3"/>
      <c r="J19603" s="3"/>
    </row>
    <row r="19604" spans="4:10" x14ac:dyDescent="0.25">
      <c r="D19604"/>
      <c r="E19604"/>
      <c r="F19604" s="3"/>
      <c r="G19604" s="3"/>
      <c r="H19604" s="3"/>
      <c r="I19604" s="3"/>
      <c r="J19604" s="3"/>
    </row>
    <row r="19605" spans="4:10" x14ac:dyDescent="0.25">
      <c r="D19605"/>
      <c r="E19605"/>
      <c r="F19605" s="3"/>
      <c r="G19605" s="3"/>
      <c r="H19605" s="3"/>
      <c r="I19605" s="3"/>
      <c r="J19605" s="3"/>
    </row>
    <row r="19606" spans="4:10" x14ac:dyDescent="0.25">
      <c r="D19606"/>
      <c r="E19606"/>
      <c r="F19606" s="3"/>
      <c r="G19606" s="3"/>
      <c r="H19606" s="3"/>
      <c r="I19606" s="3"/>
      <c r="J19606" s="3"/>
    </row>
    <row r="19607" spans="4:10" x14ac:dyDescent="0.25">
      <c r="D19607"/>
      <c r="E19607"/>
      <c r="F19607" s="3"/>
      <c r="G19607" s="3"/>
      <c r="H19607" s="3"/>
      <c r="I19607" s="3"/>
      <c r="J19607" s="3"/>
    </row>
    <row r="19608" spans="4:10" x14ac:dyDescent="0.25">
      <c r="D19608"/>
      <c r="E19608"/>
      <c r="F19608" s="3"/>
      <c r="G19608" s="3"/>
      <c r="H19608" s="3"/>
      <c r="I19608" s="3"/>
      <c r="J19608" s="3"/>
    </row>
    <row r="19609" spans="4:10" x14ac:dyDescent="0.25">
      <c r="D19609"/>
      <c r="E19609"/>
      <c r="F19609" s="3"/>
      <c r="G19609" s="3"/>
      <c r="H19609" s="3"/>
      <c r="I19609" s="3"/>
      <c r="J19609" s="3"/>
    </row>
    <row r="19610" spans="4:10" x14ac:dyDescent="0.25">
      <c r="D19610"/>
      <c r="E19610"/>
      <c r="F19610" s="3"/>
      <c r="G19610" s="3"/>
      <c r="H19610" s="3"/>
      <c r="I19610" s="3"/>
      <c r="J19610" s="3"/>
    </row>
    <row r="19611" spans="4:10" x14ac:dyDescent="0.25">
      <c r="D19611"/>
      <c r="E19611"/>
      <c r="F19611" s="3"/>
      <c r="G19611" s="3"/>
      <c r="H19611" s="3"/>
      <c r="I19611" s="3"/>
      <c r="J19611" s="3"/>
    </row>
    <row r="19612" spans="4:10" x14ac:dyDescent="0.25">
      <c r="D19612"/>
      <c r="E19612"/>
      <c r="F19612" s="3"/>
      <c r="G19612" s="3"/>
      <c r="H19612" s="3"/>
      <c r="I19612" s="3"/>
      <c r="J19612" s="3"/>
    </row>
    <row r="19613" spans="4:10" x14ac:dyDescent="0.25">
      <c r="D19613"/>
      <c r="E19613"/>
      <c r="F19613" s="3"/>
      <c r="G19613" s="3"/>
      <c r="H19613" s="3"/>
      <c r="I19613" s="3"/>
      <c r="J19613" s="3"/>
    </row>
    <row r="19614" spans="4:10" x14ac:dyDescent="0.25">
      <c r="D19614"/>
      <c r="E19614"/>
      <c r="F19614" s="3"/>
      <c r="G19614" s="3"/>
      <c r="H19614" s="3"/>
      <c r="I19614" s="3"/>
      <c r="J19614" s="3"/>
    </row>
    <row r="19615" spans="4:10" x14ac:dyDescent="0.25">
      <c r="D19615"/>
      <c r="E19615"/>
      <c r="F19615" s="3"/>
      <c r="G19615" s="3"/>
      <c r="H19615" s="3"/>
      <c r="I19615" s="3"/>
      <c r="J19615" s="3"/>
    </row>
    <row r="19616" spans="4:10" x14ac:dyDescent="0.25">
      <c r="D19616"/>
      <c r="E19616"/>
      <c r="F19616" s="3"/>
      <c r="G19616" s="3"/>
      <c r="H19616" s="3"/>
      <c r="I19616" s="3"/>
      <c r="J19616" s="3"/>
    </row>
    <row r="19617" spans="4:10" x14ac:dyDescent="0.25">
      <c r="D19617"/>
      <c r="E19617"/>
      <c r="F19617" s="3"/>
      <c r="G19617" s="3"/>
      <c r="H19617" s="3"/>
      <c r="I19617" s="3"/>
      <c r="J19617" s="3"/>
    </row>
    <row r="19618" spans="4:10" x14ac:dyDescent="0.25">
      <c r="D19618"/>
      <c r="E19618"/>
      <c r="F19618" s="3"/>
      <c r="G19618" s="3"/>
      <c r="H19618" s="3"/>
      <c r="I19618" s="3"/>
      <c r="J19618" s="3"/>
    </row>
    <row r="19619" spans="4:10" x14ac:dyDescent="0.25">
      <c r="D19619"/>
      <c r="E19619"/>
      <c r="F19619" s="3"/>
      <c r="G19619" s="3"/>
      <c r="H19619" s="3"/>
      <c r="I19619" s="3"/>
      <c r="J19619" s="3"/>
    </row>
    <row r="19620" spans="4:10" x14ac:dyDescent="0.25">
      <c r="D19620"/>
      <c r="E19620"/>
      <c r="F19620" s="3"/>
      <c r="G19620" s="3"/>
      <c r="H19620" s="3"/>
      <c r="I19620" s="3"/>
      <c r="J19620" s="3"/>
    </row>
    <row r="19621" spans="4:10" x14ac:dyDescent="0.25">
      <c r="D19621"/>
      <c r="E19621"/>
      <c r="F19621" s="3"/>
      <c r="G19621" s="3"/>
      <c r="H19621" s="3"/>
      <c r="I19621" s="3"/>
      <c r="J19621" s="3"/>
    </row>
    <row r="19622" spans="4:10" x14ac:dyDescent="0.25">
      <c r="D19622"/>
      <c r="E19622"/>
      <c r="F19622" s="3"/>
      <c r="G19622" s="3"/>
      <c r="H19622" s="3"/>
      <c r="I19622" s="3"/>
      <c r="J19622" s="3"/>
    </row>
    <row r="19623" spans="4:10" x14ac:dyDescent="0.25">
      <c r="D19623"/>
      <c r="E19623"/>
      <c r="F19623" s="3"/>
      <c r="G19623" s="3"/>
      <c r="H19623" s="3"/>
      <c r="I19623" s="3"/>
      <c r="J19623" s="3"/>
    </row>
    <row r="19624" spans="4:10" x14ac:dyDescent="0.25">
      <c r="D19624"/>
      <c r="E19624"/>
      <c r="F19624" s="3"/>
      <c r="G19624" s="3"/>
      <c r="H19624" s="3"/>
      <c r="I19624" s="3"/>
      <c r="J19624" s="3"/>
    </row>
    <row r="19625" spans="4:10" x14ac:dyDescent="0.25">
      <c r="D19625"/>
      <c r="E19625"/>
      <c r="F19625" s="3"/>
      <c r="G19625" s="3"/>
      <c r="H19625" s="3"/>
      <c r="I19625" s="3"/>
      <c r="J19625" s="3"/>
    </row>
    <row r="19626" spans="4:10" x14ac:dyDescent="0.25">
      <c r="D19626"/>
      <c r="E19626"/>
      <c r="F19626" s="3"/>
      <c r="G19626" s="3"/>
      <c r="H19626" s="3"/>
      <c r="I19626" s="3"/>
      <c r="J19626" s="3"/>
    </row>
    <row r="19627" spans="4:10" x14ac:dyDescent="0.25">
      <c r="D19627"/>
      <c r="E19627"/>
      <c r="F19627" s="3"/>
      <c r="G19627" s="3"/>
      <c r="H19627" s="3"/>
      <c r="I19627" s="3"/>
      <c r="J19627" s="3"/>
    </row>
    <row r="19628" spans="4:10" x14ac:dyDescent="0.25">
      <c r="D19628"/>
      <c r="E19628"/>
      <c r="F19628" s="3"/>
      <c r="G19628" s="3"/>
      <c r="H19628" s="3"/>
      <c r="I19628" s="3"/>
      <c r="J19628" s="3"/>
    </row>
    <row r="19629" spans="4:10" x14ac:dyDescent="0.25">
      <c r="D19629"/>
      <c r="E19629"/>
      <c r="F19629" s="3"/>
      <c r="G19629" s="3"/>
      <c r="H19629" s="3"/>
      <c r="I19629" s="3"/>
      <c r="J19629" s="3"/>
    </row>
    <row r="19630" spans="4:10" x14ac:dyDescent="0.25">
      <c r="D19630"/>
      <c r="E19630"/>
      <c r="F19630" s="3"/>
      <c r="G19630" s="3"/>
      <c r="H19630" s="3"/>
      <c r="I19630" s="3"/>
      <c r="J19630" s="3"/>
    </row>
    <row r="19631" spans="4:10" x14ac:dyDescent="0.25">
      <c r="D19631"/>
      <c r="E19631"/>
      <c r="F19631" s="3"/>
      <c r="G19631" s="3"/>
      <c r="H19631" s="3"/>
      <c r="I19631" s="3"/>
      <c r="J19631" s="3"/>
    </row>
    <row r="19632" spans="4:10" x14ac:dyDescent="0.25">
      <c r="D19632"/>
      <c r="E19632"/>
      <c r="F19632" s="3"/>
      <c r="G19632" s="3"/>
      <c r="H19632" s="3"/>
      <c r="I19632" s="3"/>
      <c r="J19632" s="3"/>
    </row>
    <row r="19633" spans="4:10" x14ac:dyDescent="0.25">
      <c r="D19633"/>
      <c r="E19633"/>
      <c r="F19633" s="3"/>
      <c r="G19633" s="3"/>
      <c r="H19633" s="3"/>
      <c r="I19633" s="3"/>
      <c r="J19633" s="3"/>
    </row>
    <row r="19634" spans="4:10" x14ac:dyDescent="0.25">
      <c r="D19634"/>
      <c r="E19634"/>
      <c r="F19634" s="3"/>
      <c r="G19634" s="3"/>
      <c r="H19634" s="3"/>
      <c r="I19634" s="3"/>
      <c r="J19634" s="3"/>
    </row>
    <row r="19635" spans="4:10" x14ac:dyDescent="0.25">
      <c r="D19635"/>
      <c r="E19635"/>
      <c r="F19635" s="3"/>
      <c r="G19635" s="3"/>
      <c r="H19635" s="3"/>
      <c r="I19635" s="3"/>
      <c r="J19635" s="3"/>
    </row>
    <row r="19636" spans="4:10" x14ac:dyDescent="0.25">
      <c r="D19636"/>
      <c r="E19636"/>
      <c r="F19636" s="3"/>
      <c r="G19636" s="3"/>
      <c r="H19636" s="3"/>
      <c r="I19636" s="3"/>
      <c r="J19636" s="3"/>
    </row>
    <row r="19637" spans="4:10" x14ac:dyDescent="0.25">
      <c r="D19637"/>
      <c r="E19637"/>
      <c r="F19637" s="3"/>
      <c r="G19637" s="3"/>
      <c r="H19637" s="3"/>
      <c r="I19637" s="3"/>
      <c r="J19637" s="3"/>
    </row>
    <row r="19638" spans="4:10" x14ac:dyDescent="0.25">
      <c r="D19638"/>
      <c r="E19638"/>
      <c r="F19638" s="3"/>
      <c r="G19638" s="3"/>
      <c r="H19638" s="3"/>
      <c r="I19638" s="3"/>
      <c r="J19638" s="3"/>
    </row>
    <row r="19639" spans="4:10" x14ac:dyDescent="0.25">
      <c r="D19639"/>
      <c r="E19639"/>
      <c r="F19639" s="3"/>
      <c r="G19639" s="3"/>
      <c r="H19639" s="3"/>
      <c r="I19639" s="3"/>
      <c r="J19639" s="3"/>
    </row>
    <row r="19640" spans="4:10" x14ac:dyDescent="0.25">
      <c r="D19640"/>
      <c r="E19640"/>
      <c r="F19640" s="3"/>
      <c r="G19640" s="3"/>
      <c r="H19640" s="3"/>
      <c r="I19640" s="3"/>
      <c r="J19640" s="3"/>
    </row>
    <row r="19641" spans="4:10" x14ac:dyDescent="0.25">
      <c r="D19641"/>
      <c r="E19641"/>
      <c r="F19641" s="3"/>
      <c r="G19641" s="3"/>
      <c r="H19641" s="3"/>
      <c r="I19641" s="3"/>
      <c r="J19641" s="3"/>
    </row>
    <row r="19642" spans="4:10" x14ac:dyDescent="0.25">
      <c r="D19642"/>
      <c r="E19642"/>
      <c r="F19642" s="3"/>
      <c r="G19642" s="3"/>
      <c r="H19642" s="3"/>
      <c r="I19642" s="3"/>
      <c r="J19642" s="3"/>
    </row>
    <row r="19643" spans="4:10" x14ac:dyDescent="0.25">
      <c r="D19643"/>
      <c r="E19643"/>
      <c r="F19643" s="3"/>
      <c r="G19643" s="3"/>
      <c r="H19643" s="3"/>
      <c r="I19643" s="3"/>
      <c r="J19643" s="3"/>
    </row>
    <row r="19644" spans="4:10" x14ac:dyDescent="0.25">
      <c r="D19644"/>
      <c r="E19644"/>
      <c r="F19644" s="3"/>
      <c r="G19644" s="3"/>
      <c r="H19644" s="3"/>
      <c r="I19644" s="3"/>
      <c r="J19644" s="3"/>
    </row>
    <row r="19645" spans="4:10" x14ac:dyDescent="0.25">
      <c r="D19645"/>
      <c r="E19645"/>
      <c r="F19645" s="3"/>
      <c r="G19645" s="3"/>
      <c r="H19645" s="3"/>
      <c r="I19645" s="3"/>
      <c r="J19645" s="3"/>
    </row>
    <row r="19646" spans="4:10" x14ac:dyDescent="0.25">
      <c r="D19646"/>
      <c r="E19646"/>
      <c r="F19646" s="3"/>
      <c r="G19646" s="3"/>
      <c r="H19646" s="3"/>
      <c r="I19646" s="3"/>
      <c r="J19646" s="3"/>
    </row>
    <row r="19647" spans="4:10" x14ac:dyDescent="0.25">
      <c r="D19647"/>
      <c r="E19647"/>
      <c r="F19647" s="3"/>
      <c r="G19647" s="3"/>
      <c r="H19647" s="3"/>
      <c r="I19647" s="3"/>
      <c r="J19647" s="3"/>
    </row>
    <row r="19648" spans="4:10" x14ac:dyDescent="0.25">
      <c r="D19648"/>
      <c r="E19648"/>
      <c r="F19648" s="3"/>
      <c r="G19648" s="3"/>
      <c r="H19648" s="3"/>
      <c r="I19648" s="3"/>
      <c r="J19648" s="3"/>
    </row>
    <row r="19649" spans="4:10" x14ac:dyDescent="0.25">
      <c r="D19649"/>
      <c r="E19649"/>
      <c r="F19649" s="3"/>
      <c r="G19649" s="3"/>
      <c r="H19649" s="3"/>
      <c r="I19649" s="3"/>
      <c r="J19649" s="3"/>
    </row>
    <row r="19650" spans="4:10" x14ac:dyDescent="0.25">
      <c r="D19650"/>
      <c r="E19650"/>
      <c r="F19650" s="3"/>
      <c r="G19650" s="3"/>
      <c r="H19650" s="3"/>
      <c r="I19650" s="3"/>
      <c r="J19650" s="3"/>
    </row>
    <row r="19651" spans="4:10" x14ac:dyDescent="0.25">
      <c r="D19651"/>
      <c r="E19651"/>
      <c r="F19651" s="3"/>
      <c r="G19651" s="3"/>
      <c r="H19651" s="3"/>
      <c r="I19651" s="3"/>
      <c r="J19651" s="3"/>
    </row>
    <row r="19652" spans="4:10" x14ac:dyDescent="0.25">
      <c r="D19652"/>
      <c r="E19652"/>
      <c r="F19652" s="3"/>
      <c r="G19652" s="3"/>
      <c r="H19652" s="3"/>
      <c r="I19652" s="3"/>
      <c r="J19652" s="3"/>
    </row>
    <row r="19653" spans="4:10" x14ac:dyDescent="0.25">
      <c r="D19653"/>
      <c r="E19653"/>
      <c r="F19653" s="3"/>
      <c r="G19653" s="3"/>
      <c r="H19653" s="3"/>
      <c r="I19653" s="3"/>
      <c r="J19653" s="3"/>
    </row>
    <row r="19654" spans="4:10" x14ac:dyDescent="0.25">
      <c r="D19654"/>
      <c r="E19654"/>
      <c r="F19654" s="3"/>
      <c r="G19654" s="3"/>
      <c r="H19654" s="3"/>
      <c r="I19654" s="3"/>
      <c r="J19654" s="3"/>
    </row>
    <row r="19655" spans="4:10" x14ac:dyDescent="0.25">
      <c r="D19655"/>
      <c r="E19655"/>
      <c r="F19655" s="3"/>
      <c r="G19655" s="3"/>
      <c r="H19655" s="3"/>
      <c r="I19655" s="3"/>
      <c r="J19655" s="3"/>
    </row>
    <row r="19656" spans="4:10" x14ac:dyDescent="0.25">
      <c r="D19656"/>
      <c r="E19656"/>
      <c r="F19656" s="3"/>
      <c r="G19656" s="3"/>
      <c r="H19656" s="3"/>
      <c r="I19656" s="3"/>
      <c r="J19656" s="3"/>
    </row>
    <row r="19657" spans="4:10" x14ac:dyDescent="0.25">
      <c r="D19657"/>
      <c r="E19657"/>
      <c r="F19657" s="3"/>
      <c r="G19657" s="3"/>
      <c r="H19657" s="3"/>
      <c r="I19657" s="3"/>
      <c r="J19657" s="3"/>
    </row>
    <row r="19658" spans="4:10" x14ac:dyDescent="0.25">
      <c r="D19658"/>
      <c r="E19658"/>
      <c r="F19658" s="3"/>
      <c r="G19658" s="3"/>
      <c r="H19658" s="3"/>
      <c r="I19658" s="3"/>
      <c r="J19658" s="3"/>
    </row>
    <row r="19659" spans="4:10" x14ac:dyDescent="0.25">
      <c r="D19659"/>
      <c r="E19659"/>
      <c r="F19659" s="3"/>
      <c r="G19659" s="3"/>
      <c r="H19659" s="3"/>
      <c r="I19659" s="3"/>
      <c r="J19659" s="3"/>
    </row>
    <row r="19660" spans="4:10" x14ac:dyDescent="0.25">
      <c r="D19660"/>
      <c r="E19660"/>
      <c r="F19660" s="3"/>
      <c r="G19660" s="3"/>
      <c r="H19660" s="3"/>
      <c r="I19660" s="3"/>
      <c r="J19660" s="3"/>
    </row>
    <row r="19661" spans="4:10" x14ac:dyDescent="0.25">
      <c r="D19661"/>
      <c r="E19661"/>
      <c r="F19661" s="3"/>
      <c r="G19661" s="3"/>
      <c r="H19661" s="3"/>
      <c r="I19661" s="3"/>
      <c r="J19661" s="3"/>
    </row>
    <row r="19662" spans="4:10" x14ac:dyDescent="0.25">
      <c r="D19662"/>
      <c r="E19662"/>
      <c r="F19662" s="3"/>
      <c r="G19662" s="3"/>
      <c r="H19662" s="3"/>
      <c r="I19662" s="3"/>
      <c r="J19662" s="3"/>
    </row>
    <row r="19663" spans="4:10" x14ac:dyDescent="0.25">
      <c r="D19663"/>
      <c r="E19663"/>
      <c r="F19663" s="3"/>
      <c r="G19663" s="3"/>
      <c r="H19663" s="3"/>
      <c r="I19663" s="3"/>
      <c r="J19663" s="3"/>
    </row>
    <row r="19664" spans="4:10" x14ac:dyDescent="0.25">
      <c r="D19664"/>
      <c r="E19664"/>
      <c r="F19664" s="3"/>
      <c r="G19664" s="3"/>
      <c r="H19664" s="3"/>
      <c r="I19664" s="3"/>
      <c r="J19664" s="3"/>
    </row>
    <row r="19665" spans="4:10" x14ac:dyDescent="0.25">
      <c r="D19665"/>
      <c r="E19665"/>
      <c r="F19665" s="3"/>
      <c r="G19665" s="3"/>
      <c r="H19665" s="3"/>
      <c r="I19665" s="3"/>
      <c r="J19665" s="3"/>
    </row>
    <row r="19666" spans="4:10" x14ac:dyDescent="0.25">
      <c r="D19666"/>
      <c r="E19666"/>
      <c r="F19666" s="3"/>
      <c r="G19666" s="3"/>
      <c r="H19666" s="3"/>
      <c r="I19666" s="3"/>
      <c r="J19666" s="3"/>
    </row>
    <row r="19667" spans="4:10" x14ac:dyDescent="0.25">
      <c r="D19667"/>
      <c r="E19667"/>
      <c r="F19667" s="3"/>
      <c r="G19667" s="3"/>
      <c r="H19667" s="3"/>
      <c r="I19667" s="3"/>
      <c r="J19667" s="3"/>
    </row>
    <row r="19668" spans="4:10" x14ac:dyDescent="0.25">
      <c r="D19668"/>
      <c r="E19668"/>
      <c r="F19668" s="3"/>
      <c r="G19668" s="3"/>
      <c r="H19668" s="3"/>
      <c r="I19668" s="3"/>
      <c r="J19668" s="3"/>
    </row>
    <row r="19669" spans="4:10" x14ac:dyDescent="0.25">
      <c r="D19669"/>
      <c r="E19669"/>
      <c r="F19669" s="3"/>
      <c r="G19669" s="3"/>
      <c r="H19669" s="3"/>
      <c r="I19669" s="3"/>
      <c r="J19669" s="3"/>
    </row>
    <row r="19670" spans="4:10" x14ac:dyDescent="0.25">
      <c r="D19670"/>
      <c r="E19670"/>
      <c r="F19670" s="3"/>
      <c r="G19670" s="3"/>
      <c r="H19670" s="3"/>
      <c r="I19670" s="3"/>
      <c r="J19670" s="3"/>
    </row>
    <row r="19671" spans="4:10" x14ac:dyDescent="0.25">
      <c r="D19671"/>
      <c r="E19671"/>
      <c r="F19671" s="3"/>
      <c r="G19671" s="3"/>
      <c r="H19671" s="3"/>
      <c r="I19671" s="3"/>
      <c r="J19671" s="3"/>
    </row>
    <row r="19672" spans="4:10" x14ac:dyDescent="0.25">
      <c r="D19672"/>
      <c r="E19672"/>
      <c r="F19672" s="3"/>
      <c r="G19672" s="3"/>
      <c r="H19672" s="3"/>
      <c r="I19672" s="3"/>
      <c r="J19672" s="3"/>
    </row>
    <row r="19673" spans="4:10" x14ac:dyDescent="0.25">
      <c r="D19673"/>
      <c r="E19673"/>
      <c r="F19673" s="3"/>
      <c r="G19673" s="3"/>
      <c r="H19673" s="3"/>
      <c r="I19673" s="3"/>
      <c r="J19673" s="3"/>
    </row>
    <row r="19674" spans="4:10" x14ac:dyDescent="0.25">
      <c r="D19674"/>
      <c r="E19674"/>
      <c r="F19674" s="3"/>
      <c r="G19674" s="3"/>
      <c r="H19674" s="3"/>
      <c r="I19674" s="3"/>
      <c r="J19674" s="3"/>
    </row>
    <row r="19675" spans="4:10" x14ac:dyDescent="0.25">
      <c r="D19675"/>
      <c r="E19675"/>
      <c r="F19675" s="3"/>
      <c r="G19675" s="3"/>
      <c r="H19675" s="3"/>
      <c r="I19675" s="3"/>
      <c r="J19675" s="3"/>
    </row>
    <row r="19676" spans="4:10" x14ac:dyDescent="0.25">
      <c r="D19676"/>
      <c r="E19676"/>
      <c r="F19676" s="3"/>
      <c r="G19676" s="3"/>
      <c r="H19676" s="3"/>
      <c r="I19676" s="3"/>
      <c r="J19676" s="3"/>
    </row>
    <row r="19677" spans="4:10" x14ac:dyDescent="0.25">
      <c r="D19677"/>
      <c r="E19677"/>
      <c r="F19677" s="3"/>
      <c r="G19677" s="3"/>
      <c r="H19677" s="3"/>
      <c r="I19677" s="3"/>
      <c r="J19677" s="3"/>
    </row>
    <row r="19678" spans="4:10" x14ac:dyDescent="0.25">
      <c r="D19678"/>
      <c r="E19678"/>
      <c r="F19678" s="3"/>
      <c r="G19678" s="3"/>
      <c r="H19678" s="3"/>
      <c r="I19678" s="3"/>
      <c r="J19678" s="3"/>
    </row>
    <row r="19679" spans="4:10" x14ac:dyDescent="0.25">
      <c r="D19679"/>
      <c r="E19679"/>
      <c r="F19679" s="3"/>
      <c r="G19679" s="3"/>
      <c r="H19679" s="3"/>
      <c r="I19679" s="3"/>
      <c r="J19679" s="3"/>
    </row>
    <row r="19680" spans="4:10" x14ac:dyDescent="0.25">
      <c r="D19680"/>
      <c r="E19680"/>
      <c r="F19680" s="3"/>
      <c r="G19680" s="3"/>
      <c r="H19680" s="3"/>
      <c r="I19680" s="3"/>
      <c r="J19680" s="3"/>
    </row>
    <row r="19681" spans="4:10" x14ac:dyDescent="0.25">
      <c r="D19681"/>
      <c r="E19681"/>
      <c r="F19681" s="3"/>
      <c r="G19681" s="3"/>
      <c r="H19681" s="3"/>
      <c r="I19681" s="3"/>
      <c r="J19681" s="3"/>
    </row>
    <row r="19682" spans="4:10" x14ac:dyDescent="0.25">
      <c r="D19682"/>
      <c r="E19682"/>
      <c r="F19682" s="3"/>
      <c r="G19682" s="3"/>
      <c r="H19682" s="3"/>
      <c r="I19682" s="3"/>
      <c r="J19682" s="3"/>
    </row>
    <row r="19683" spans="4:10" x14ac:dyDescent="0.25">
      <c r="D19683"/>
      <c r="E19683"/>
      <c r="F19683" s="3"/>
      <c r="G19683" s="3"/>
      <c r="H19683" s="3"/>
      <c r="I19683" s="3"/>
      <c r="J19683" s="3"/>
    </row>
    <row r="19684" spans="4:10" x14ac:dyDescent="0.25">
      <c r="D19684"/>
      <c r="E19684"/>
      <c r="F19684" s="3"/>
      <c r="G19684" s="3"/>
      <c r="H19684" s="3"/>
      <c r="I19684" s="3"/>
      <c r="J19684" s="3"/>
    </row>
    <row r="19685" spans="4:10" x14ac:dyDescent="0.25">
      <c r="D19685"/>
      <c r="E19685"/>
      <c r="F19685" s="3"/>
      <c r="G19685" s="3"/>
      <c r="H19685" s="3"/>
      <c r="I19685" s="3"/>
      <c r="J19685" s="3"/>
    </row>
    <row r="19686" spans="4:10" x14ac:dyDescent="0.25">
      <c r="D19686"/>
      <c r="E19686"/>
      <c r="F19686" s="3"/>
      <c r="G19686" s="3"/>
      <c r="H19686" s="3"/>
      <c r="I19686" s="3"/>
      <c r="J19686" s="3"/>
    </row>
    <row r="19687" spans="4:10" x14ac:dyDescent="0.25">
      <c r="D19687"/>
      <c r="E19687"/>
      <c r="F19687" s="3"/>
      <c r="G19687" s="3"/>
      <c r="H19687" s="3"/>
      <c r="I19687" s="3"/>
      <c r="J19687" s="3"/>
    </row>
    <row r="19688" spans="4:10" x14ac:dyDescent="0.25">
      <c r="D19688"/>
      <c r="E19688"/>
      <c r="F19688" s="3"/>
      <c r="G19688" s="3"/>
      <c r="H19688" s="3"/>
      <c r="I19688" s="3"/>
      <c r="J19688" s="3"/>
    </row>
    <row r="19689" spans="4:10" x14ac:dyDescent="0.25">
      <c r="D19689"/>
      <c r="E19689"/>
      <c r="F19689" s="3"/>
      <c r="G19689" s="3"/>
      <c r="H19689" s="3"/>
      <c r="I19689" s="3"/>
      <c r="J19689" s="3"/>
    </row>
    <row r="19690" spans="4:10" x14ac:dyDescent="0.25">
      <c r="D19690"/>
      <c r="E19690"/>
      <c r="F19690" s="3"/>
      <c r="G19690" s="3"/>
      <c r="H19690" s="3"/>
      <c r="I19690" s="3"/>
      <c r="J19690" s="3"/>
    </row>
    <row r="19691" spans="4:10" x14ac:dyDescent="0.25">
      <c r="D19691"/>
      <c r="E19691"/>
      <c r="F19691" s="3"/>
      <c r="G19691" s="3"/>
      <c r="H19691" s="3"/>
      <c r="I19691" s="3"/>
      <c r="J19691" s="3"/>
    </row>
    <row r="19692" spans="4:10" x14ac:dyDescent="0.25">
      <c r="D19692"/>
      <c r="E19692"/>
      <c r="F19692" s="3"/>
      <c r="G19692" s="3"/>
      <c r="H19692" s="3"/>
      <c r="I19692" s="3"/>
      <c r="J19692" s="3"/>
    </row>
    <row r="19693" spans="4:10" x14ac:dyDescent="0.25">
      <c r="D19693"/>
      <c r="E19693"/>
      <c r="F19693" s="3"/>
      <c r="G19693" s="3"/>
      <c r="H19693" s="3"/>
      <c r="I19693" s="3"/>
      <c r="J19693" s="3"/>
    </row>
    <row r="19694" spans="4:10" x14ac:dyDescent="0.25">
      <c r="D19694"/>
      <c r="E19694"/>
      <c r="F19694" s="3"/>
      <c r="G19694" s="3"/>
      <c r="H19694" s="3"/>
      <c r="I19694" s="3"/>
      <c r="J19694" s="3"/>
    </row>
    <row r="19695" spans="4:10" x14ac:dyDescent="0.25">
      <c r="D19695"/>
      <c r="E19695"/>
      <c r="F19695" s="3"/>
      <c r="G19695" s="3"/>
      <c r="H19695" s="3"/>
      <c r="I19695" s="3"/>
      <c r="J19695" s="3"/>
    </row>
    <row r="19696" spans="4:10" x14ac:dyDescent="0.25">
      <c r="D19696"/>
      <c r="E19696"/>
      <c r="F19696" s="3"/>
      <c r="G19696" s="3"/>
      <c r="H19696" s="3"/>
      <c r="I19696" s="3"/>
      <c r="J19696" s="3"/>
    </row>
    <row r="19697" spans="4:10" x14ac:dyDescent="0.25">
      <c r="D19697"/>
      <c r="E19697"/>
      <c r="F19697" s="3"/>
      <c r="G19697" s="3"/>
      <c r="H19697" s="3"/>
      <c r="I19697" s="3"/>
      <c r="J19697" s="3"/>
    </row>
    <row r="19698" spans="4:10" x14ac:dyDescent="0.25">
      <c r="D19698"/>
      <c r="E19698"/>
      <c r="F19698" s="3"/>
      <c r="G19698" s="3"/>
      <c r="H19698" s="3"/>
      <c r="I19698" s="3"/>
      <c r="J19698" s="3"/>
    </row>
    <row r="19699" spans="4:10" x14ac:dyDescent="0.25">
      <c r="D19699"/>
      <c r="E19699"/>
      <c r="F19699" s="3"/>
      <c r="G19699" s="3"/>
      <c r="H19699" s="3"/>
      <c r="I19699" s="3"/>
      <c r="J19699" s="3"/>
    </row>
    <row r="19700" spans="4:10" x14ac:dyDescent="0.25">
      <c r="D19700"/>
      <c r="E19700"/>
      <c r="F19700" s="3"/>
      <c r="G19700" s="3"/>
      <c r="H19700" s="3"/>
      <c r="I19700" s="3"/>
      <c r="J19700" s="3"/>
    </row>
    <row r="19701" spans="4:10" x14ac:dyDescent="0.25">
      <c r="D19701"/>
      <c r="E19701"/>
      <c r="F19701" s="3"/>
      <c r="G19701" s="3"/>
      <c r="H19701" s="3"/>
      <c r="I19701" s="3"/>
      <c r="J19701" s="3"/>
    </row>
    <row r="19702" spans="4:10" x14ac:dyDescent="0.25">
      <c r="D19702"/>
      <c r="E19702"/>
      <c r="F19702" s="3"/>
      <c r="G19702" s="3"/>
      <c r="H19702" s="3"/>
      <c r="I19702" s="3"/>
      <c r="J19702" s="3"/>
    </row>
    <row r="19703" spans="4:10" x14ac:dyDescent="0.25">
      <c r="D19703"/>
      <c r="E19703"/>
      <c r="F19703" s="3"/>
      <c r="G19703" s="3"/>
      <c r="H19703" s="3"/>
      <c r="I19703" s="3"/>
      <c r="J19703" s="3"/>
    </row>
    <row r="19704" spans="4:10" x14ac:dyDescent="0.25">
      <c r="D19704"/>
      <c r="E19704"/>
      <c r="F19704" s="3"/>
      <c r="G19704" s="3"/>
      <c r="H19704" s="3"/>
      <c r="I19704" s="3"/>
      <c r="J19704" s="3"/>
    </row>
    <row r="19705" spans="4:10" x14ac:dyDescent="0.25">
      <c r="D19705"/>
      <c r="E19705"/>
      <c r="F19705" s="3"/>
      <c r="G19705" s="3"/>
      <c r="H19705" s="3"/>
      <c r="I19705" s="3"/>
      <c r="J19705" s="3"/>
    </row>
    <row r="19706" spans="4:10" x14ac:dyDescent="0.25">
      <c r="D19706"/>
      <c r="E19706"/>
      <c r="F19706" s="3"/>
      <c r="G19706" s="3"/>
      <c r="H19706" s="3"/>
      <c r="I19706" s="3"/>
      <c r="J19706" s="3"/>
    </row>
    <row r="19707" spans="4:10" x14ac:dyDescent="0.25">
      <c r="D19707"/>
      <c r="E19707"/>
      <c r="F19707" s="3"/>
      <c r="G19707" s="3"/>
      <c r="H19707" s="3"/>
      <c r="I19707" s="3"/>
      <c r="J19707" s="3"/>
    </row>
    <row r="19708" spans="4:10" x14ac:dyDescent="0.25">
      <c r="D19708"/>
      <c r="E19708"/>
      <c r="F19708" s="3"/>
      <c r="G19708" s="3"/>
      <c r="H19708" s="3"/>
      <c r="I19708" s="3"/>
      <c r="J19708" s="3"/>
    </row>
    <row r="19709" spans="4:10" x14ac:dyDescent="0.25">
      <c r="D19709"/>
      <c r="E19709"/>
      <c r="F19709" s="3"/>
      <c r="G19709" s="3"/>
      <c r="H19709" s="3"/>
      <c r="I19709" s="3"/>
      <c r="J19709" s="3"/>
    </row>
    <row r="19710" spans="4:10" x14ac:dyDescent="0.25">
      <c r="D19710"/>
      <c r="E19710"/>
      <c r="F19710" s="3"/>
      <c r="G19710" s="3"/>
      <c r="H19710" s="3"/>
      <c r="I19710" s="3"/>
      <c r="J19710" s="3"/>
    </row>
    <row r="19711" spans="4:10" x14ac:dyDescent="0.25">
      <c r="D19711"/>
      <c r="E19711"/>
      <c r="F19711" s="3"/>
      <c r="G19711" s="3"/>
      <c r="H19711" s="3"/>
      <c r="I19711" s="3"/>
      <c r="J19711" s="3"/>
    </row>
    <row r="19712" spans="4:10" x14ac:dyDescent="0.25">
      <c r="D19712"/>
      <c r="E19712"/>
      <c r="F19712" s="3"/>
      <c r="G19712" s="3"/>
      <c r="H19712" s="3"/>
      <c r="I19712" s="3"/>
      <c r="J19712" s="3"/>
    </row>
    <row r="19713" spans="4:10" x14ac:dyDescent="0.25">
      <c r="D19713"/>
      <c r="E19713"/>
      <c r="F19713" s="3"/>
      <c r="G19713" s="3"/>
      <c r="H19713" s="3"/>
      <c r="I19713" s="3"/>
      <c r="J19713" s="3"/>
    </row>
    <row r="19714" spans="4:10" x14ac:dyDescent="0.25">
      <c r="D19714"/>
      <c r="E19714"/>
      <c r="F19714" s="3"/>
      <c r="G19714" s="3"/>
      <c r="H19714" s="3"/>
      <c r="I19714" s="3"/>
      <c r="J19714" s="3"/>
    </row>
    <row r="19715" spans="4:10" x14ac:dyDescent="0.25">
      <c r="D19715"/>
      <c r="E19715"/>
      <c r="F19715" s="3"/>
      <c r="G19715" s="3"/>
      <c r="H19715" s="3"/>
      <c r="I19715" s="3"/>
      <c r="J19715" s="3"/>
    </row>
    <row r="19716" spans="4:10" x14ac:dyDescent="0.25">
      <c r="D19716"/>
      <c r="E19716"/>
      <c r="F19716" s="3"/>
      <c r="G19716" s="3"/>
      <c r="H19716" s="3"/>
      <c r="I19716" s="3"/>
      <c r="J19716" s="3"/>
    </row>
    <row r="19717" spans="4:10" x14ac:dyDescent="0.25">
      <c r="D19717"/>
      <c r="E19717"/>
      <c r="F19717" s="3"/>
      <c r="G19717" s="3"/>
      <c r="H19717" s="3"/>
      <c r="I19717" s="3"/>
      <c r="J19717" s="3"/>
    </row>
    <row r="19718" spans="4:10" x14ac:dyDescent="0.25">
      <c r="D19718"/>
      <c r="E19718"/>
      <c r="F19718" s="3"/>
      <c r="G19718" s="3"/>
      <c r="H19718" s="3"/>
      <c r="I19718" s="3"/>
      <c r="J19718" s="3"/>
    </row>
    <row r="19719" spans="4:10" x14ac:dyDescent="0.25">
      <c r="D19719"/>
      <c r="E19719"/>
      <c r="F19719" s="3"/>
      <c r="G19719" s="3"/>
      <c r="H19719" s="3"/>
      <c r="I19719" s="3"/>
      <c r="J19719" s="3"/>
    </row>
    <row r="19720" spans="4:10" x14ac:dyDescent="0.25">
      <c r="D19720"/>
      <c r="E19720"/>
      <c r="F19720" s="3"/>
      <c r="G19720" s="3"/>
      <c r="H19720" s="3"/>
      <c r="I19720" s="3"/>
      <c r="J19720" s="3"/>
    </row>
    <row r="19721" spans="4:10" x14ac:dyDescent="0.25">
      <c r="D19721"/>
      <c r="E19721"/>
      <c r="F19721" s="3"/>
      <c r="G19721" s="3"/>
      <c r="H19721" s="3"/>
      <c r="I19721" s="3"/>
      <c r="J19721" s="3"/>
    </row>
    <row r="19722" spans="4:10" x14ac:dyDescent="0.25">
      <c r="D19722"/>
      <c r="E19722"/>
      <c r="F19722" s="3"/>
      <c r="G19722" s="3"/>
      <c r="H19722" s="3"/>
      <c r="I19722" s="3"/>
      <c r="J19722" s="3"/>
    </row>
    <row r="19723" spans="4:10" x14ac:dyDescent="0.25">
      <c r="D19723"/>
      <c r="E19723"/>
      <c r="F19723" s="3"/>
      <c r="G19723" s="3"/>
      <c r="H19723" s="3"/>
      <c r="I19723" s="3"/>
      <c r="J19723" s="3"/>
    </row>
    <row r="19724" spans="4:10" x14ac:dyDescent="0.25">
      <c r="D19724"/>
      <c r="E19724"/>
      <c r="F19724" s="3"/>
      <c r="G19724" s="3"/>
      <c r="H19724" s="3"/>
      <c r="I19724" s="3"/>
      <c r="J19724" s="3"/>
    </row>
    <row r="19725" spans="4:10" x14ac:dyDescent="0.25">
      <c r="D19725"/>
      <c r="E19725"/>
      <c r="F19725" s="3"/>
      <c r="G19725" s="3"/>
      <c r="H19725" s="3"/>
      <c r="I19725" s="3"/>
      <c r="J19725" s="3"/>
    </row>
    <row r="19726" spans="4:10" x14ac:dyDescent="0.25">
      <c r="D19726"/>
      <c r="E19726"/>
      <c r="F19726" s="3"/>
      <c r="G19726" s="3"/>
      <c r="H19726" s="3"/>
      <c r="I19726" s="3"/>
      <c r="J19726" s="3"/>
    </row>
    <row r="19727" spans="4:10" x14ac:dyDescent="0.25">
      <c r="D19727"/>
      <c r="E19727"/>
      <c r="F19727" s="3"/>
      <c r="G19727" s="3"/>
      <c r="H19727" s="3"/>
      <c r="I19727" s="3"/>
      <c r="J19727" s="3"/>
    </row>
    <row r="19728" spans="4:10" x14ac:dyDescent="0.25">
      <c r="D19728"/>
      <c r="E19728"/>
      <c r="F19728" s="3"/>
      <c r="G19728" s="3"/>
      <c r="H19728" s="3"/>
      <c r="I19728" s="3"/>
      <c r="J19728" s="3"/>
    </row>
    <row r="19729" spans="4:10" x14ac:dyDescent="0.25">
      <c r="D19729"/>
      <c r="E19729"/>
      <c r="F19729" s="3"/>
      <c r="G19729" s="3"/>
      <c r="H19729" s="3"/>
      <c r="I19729" s="3"/>
      <c r="J19729" s="3"/>
    </row>
    <row r="19730" spans="4:10" x14ac:dyDescent="0.25">
      <c r="D19730"/>
      <c r="E19730"/>
      <c r="F19730" s="3"/>
      <c r="G19730" s="3"/>
      <c r="H19730" s="3"/>
      <c r="I19730" s="3"/>
      <c r="J19730" s="3"/>
    </row>
    <row r="19731" spans="4:10" x14ac:dyDescent="0.25">
      <c r="D19731"/>
      <c r="E19731"/>
      <c r="F19731" s="3"/>
      <c r="G19731" s="3"/>
      <c r="H19731" s="3"/>
      <c r="I19731" s="3"/>
      <c r="J19731" s="3"/>
    </row>
    <row r="19732" spans="4:10" x14ac:dyDescent="0.25">
      <c r="D19732"/>
      <c r="E19732"/>
      <c r="F19732" s="3"/>
      <c r="G19732" s="3"/>
      <c r="H19732" s="3"/>
      <c r="I19732" s="3"/>
      <c r="J19732" s="3"/>
    </row>
    <row r="19733" spans="4:10" x14ac:dyDescent="0.25">
      <c r="D19733"/>
      <c r="E19733"/>
      <c r="F19733" s="3"/>
      <c r="G19733" s="3"/>
      <c r="H19733" s="3"/>
      <c r="I19733" s="3"/>
      <c r="J19733" s="3"/>
    </row>
    <row r="19734" spans="4:10" x14ac:dyDescent="0.25">
      <c r="D19734"/>
      <c r="E19734"/>
      <c r="F19734" s="3"/>
      <c r="G19734" s="3"/>
      <c r="H19734" s="3"/>
      <c r="I19734" s="3"/>
      <c r="J19734" s="3"/>
    </row>
    <row r="19735" spans="4:10" x14ac:dyDescent="0.25">
      <c r="D19735"/>
      <c r="E19735"/>
      <c r="F19735" s="3"/>
      <c r="G19735" s="3"/>
      <c r="H19735" s="3"/>
      <c r="I19735" s="3"/>
      <c r="J19735" s="3"/>
    </row>
    <row r="19736" spans="4:10" x14ac:dyDescent="0.25">
      <c r="D19736"/>
      <c r="E19736"/>
      <c r="F19736" s="3"/>
      <c r="G19736" s="3"/>
      <c r="H19736" s="3"/>
      <c r="I19736" s="3"/>
      <c r="J19736" s="3"/>
    </row>
    <row r="19737" spans="4:10" x14ac:dyDescent="0.25">
      <c r="D19737"/>
      <c r="E19737"/>
      <c r="F19737" s="3"/>
      <c r="G19737" s="3"/>
      <c r="H19737" s="3"/>
      <c r="I19737" s="3"/>
      <c r="J19737" s="3"/>
    </row>
    <row r="19738" spans="4:10" x14ac:dyDescent="0.25">
      <c r="D19738"/>
      <c r="E19738"/>
      <c r="F19738" s="3"/>
      <c r="G19738" s="3"/>
      <c r="H19738" s="3"/>
      <c r="I19738" s="3"/>
      <c r="J19738" s="3"/>
    </row>
    <row r="19739" spans="4:10" x14ac:dyDescent="0.25">
      <c r="D19739"/>
      <c r="E19739"/>
      <c r="F19739" s="3"/>
      <c r="G19739" s="3"/>
      <c r="H19739" s="3"/>
      <c r="I19739" s="3"/>
      <c r="J19739" s="3"/>
    </row>
    <row r="19740" spans="4:10" x14ac:dyDescent="0.25">
      <c r="D19740"/>
      <c r="E19740"/>
      <c r="F19740" s="3"/>
      <c r="G19740" s="3"/>
      <c r="H19740" s="3"/>
      <c r="I19740" s="3"/>
      <c r="J19740" s="3"/>
    </row>
    <row r="19741" spans="4:10" x14ac:dyDescent="0.25">
      <c r="D19741"/>
      <c r="E19741"/>
      <c r="F19741" s="3"/>
      <c r="G19741" s="3"/>
      <c r="H19741" s="3"/>
      <c r="I19741" s="3"/>
      <c r="J19741" s="3"/>
    </row>
    <row r="19742" spans="4:10" x14ac:dyDescent="0.25">
      <c r="D19742"/>
      <c r="E19742"/>
      <c r="F19742" s="3"/>
      <c r="G19742" s="3"/>
      <c r="H19742" s="3"/>
      <c r="I19742" s="3"/>
      <c r="J19742" s="3"/>
    </row>
    <row r="19743" spans="4:10" x14ac:dyDescent="0.25">
      <c r="D19743"/>
      <c r="E19743"/>
      <c r="F19743" s="3"/>
      <c r="G19743" s="3"/>
      <c r="H19743" s="3"/>
      <c r="I19743" s="3"/>
      <c r="J19743" s="3"/>
    </row>
    <row r="19744" spans="4:10" x14ac:dyDescent="0.25">
      <c r="D19744"/>
      <c r="E19744"/>
      <c r="F19744" s="3"/>
      <c r="G19744" s="3"/>
      <c r="H19744" s="3"/>
      <c r="I19744" s="3"/>
      <c r="J19744" s="3"/>
    </row>
    <row r="19745" spans="4:10" x14ac:dyDescent="0.25">
      <c r="D19745"/>
      <c r="E19745"/>
      <c r="F19745" s="3"/>
      <c r="G19745" s="3"/>
      <c r="H19745" s="3"/>
      <c r="I19745" s="3"/>
      <c r="J19745" s="3"/>
    </row>
    <row r="19746" spans="4:10" x14ac:dyDescent="0.25">
      <c r="D19746"/>
      <c r="E19746"/>
      <c r="F19746" s="3"/>
      <c r="G19746" s="3"/>
      <c r="H19746" s="3"/>
      <c r="I19746" s="3"/>
      <c r="J19746" s="3"/>
    </row>
    <row r="19747" spans="4:10" x14ac:dyDescent="0.25">
      <c r="D19747"/>
      <c r="E19747"/>
      <c r="F19747" s="3"/>
      <c r="G19747" s="3"/>
      <c r="H19747" s="3"/>
      <c r="I19747" s="3"/>
      <c r="J19747" s="3"/>
    </row>
    <row r="19748" spans="4:10" x14ac:dyDescent="0.25">
      <c r="D19748"/>
      <c r="E19748"/>
      <c r="F19748" s="3"/>
      <c r="G19748" s="3"/>
      <c r="H19748" s="3"/>
      <c r="I19748" s="3"/>
      <c r="J19748" s="3"/>
    </row>
    <row r="19749" spans="4:10" x14ac:dyDescent="0.25">
      <c r="D19749"/>
      <c r="E19749"/>
      <c r="F19749" s="3"/>
      <c r="G19749" s="3"/>
      <c r="H19749" s="3"/>
      <c r="I19749" s="3"/>
      <c r="J19749" s="3"/>
    </row>
    <row r="19750" spans="4:10" x14ac:dyDescent="0.25">
      <c r="D19750"/>
      <c r="E19750"/>
      <c r="F19750" s="3"/>
      <c r="G19750" s="3"/>
      <c r="H19750" s="3"/>
      <c r="I19750" s="3"/>
      <c r="J19750" s="3"/>
    </row>
    <row r="19751" spans="4:10" x14ac:dyDescent="0.25">
      <c r="D19751"/>
      <c r="E19751"/>
      <c r="F19751" s="3"/>
      <c r="G19751" s="3"/>
      <c r="H19751" s="3"/>
      <c r="I19751" s="3"/>
      <c r="J19751" s="3"/>
    </row>
    <row r="19752" spans="4:10" x14ac:dyDescent="0.25">
      <c r="D19752"/>
      <c r="E19752"/>
      <c r="F19752" s="3"/>
      <c r="G19752" s="3"/>
      <c r="H19752" s="3"/>
      <c r="I19752" s="3"/>
      <c r="J19752" s="3"/>
    </row>
    <row r="19753" spans="4:10" x14ac:dyDescent="0.25">
      <c r="D19753"/>
      <c r="E19753"/>
      <c r="F19753" s="3"/>
      <c r="G19753" s="3"/>
      <c r="H19753" s="3"/>
      <c r="I19753" s="3"/>
      <c r="J19753" s="3"/>
    </row>
    <row r="19754" spans="4:10" x14ac:dyDescent="0.25">
      <c r="D19754"/>
      <c r="E19754"/>
      <c r="F19754" s="3"/>
      <c r="G19754" s="3"/>
      <c r="H19754" s="3"/>
      <c r="I19754" s="3"/>
      <c r="J19754" s="3"/>
    </row>
    <row r="19755" spans="4:10" x14ac:dyDescent="0.25">
      <c r="D19755"/>
      <c r="E19755"/>
      <c r="F19755" s="3"/>
      <c r="G19755" s="3"/>
      <c r="H19755" s="3"/>
      <c r="I19755" s="3"/>
      <c r="J19755" s="3"/>
    </row>
    <row r="19756" spans="4:10" x14ac:dyDescent="0.25">
      <c r="D19756"/>
      <c r="E19756"/>
      <c r="F19756" s="3"/>
      <c r="G19756" s="3"/>
      <c r="H19756" s="3"/>
      <c r="I19756" s="3"/>
      <c r="J19756" s="3"/>
    </row>
    <row r="19757" spans="4:10" x14ac:dyDescent="0.25">
      <c r="D19757"/>
      <c r="E19757"/>
      <c r="F19757" s="3"/>
      <c r="G19757" s="3"/>
      <c r="H19757" s="3"/>
      <c r="I19757" s="3"/>
      <c r="J19757" s="3"/>
    </row>
    <row r="19758" spans="4:10" x14ac:dyDescent="0.25">
      <c r="D19758"/>
      <c r="E19758"/>
      <c r="F19758" s="3"/>
      <c r="G19758" s="3"/>
      <c r="H19758" s="3"/>
      <c r="I19758" s="3"/>
      <c r="J19758" s="3"/>
    </row>
    <row r="19759" spans="4:10" x14ac:dyDescent="0.25">
      <c r="D19759"/>
      <c r="E19759"/>
      <c r="F19759" s="3"/>
      <c r="G19759" s="3"/>
      <c r="H19759" s="3"/>
      <c r="I19759" s="3"/>
      <c r="J19759" s="3"/>
    </row>
    <row r="19760" spans="4:10" x14ac:dyDescent="0.25">
      <c r="D19760"/>
      <c r="E19760"/>
      <c r="F19760" s="3"/>
      <c r="G19760" s="3"/>
      <c r="H19760" s="3"/>
      <c r="I19760" s="3"/>
      <c r="J19760" s="3"/>
    </row>
    <row r="19761" spans="4:10" x14ac:dyDescent="0.25">
      <c r="D19761"/>
      <c r="E19761"/>
      <c r="F19761" s="3"/>
      <c r="G19761" s="3"/>
      <c r="H19761" s="3"/>
      <c r="I19761" s="3"/>
      <c r="J19761" s="3"/>
    </row>
    <row r="19762" spans="4:10" x14ac:dyDescent="0.25">
      <c r="D19762"/>
      <c r="E19762"/>
      <c r="F19762" s="3"/>
      <c r="G19762" s="3"/>
      <c r="H19762" s="3"/>
      <c r="I19762" s="3"/>
      <c r="J19762" s="3"/>
    </row>
    <row r="19763" spans="4:10" x14ac:dyDescent="0.25">
      <c r="D19763"/>
      <c r="E19763"/>
      <c r="F19763" s="3"/>
      <c r="G19763" s="3"/>
      <c r="H19763" s="3"/>
      <c r="I19763" s="3"/>
      <c r="J19763" s="3"/>
    </row>
    <row r="19764" spans="4:10" x14ac:dyDescent="0.25">
      <c r="D19764"/>
      <c r="E19764"/>
      <c r="F19764" s="3"/>
      <c r="G19764" s="3"/>
      <c r="H19764" s="3"/>
      <c r="I19764" s="3"/>
      <c r="J19764" s="3"/>
    </row>
    <row r="19765" spans="4:10" x14ac:dyDescent="0.25">
      <c r="D19765"/>
      <c r="E19765"/>
      <c r="F19765" s="3"/>
      <c r="G19765" s="3"/>
      <c r="H19765" s="3"/>
      <c r="I19765" s="3"/>
      <c r="J19765" s="3"/>
    </row>
    <row r="19766" spans="4:10" x14ac:dyDescent="0.25">
      <c r="D19766"/>
      <c r="E19766"/>
      <c r="F19766" s="3"/>
      <c r="G19766" s="3"/>
      <c r="H19766" s="3"/>
      <c r="I19766" s="3"/>
      <c r="J19766" s="3"/>
    </row>
    <row r="19767" spans="4:10" x14ac:dyDescent="0.25">
      <c r="D19767"/>
      <c r="E19767"/>
      <c r="F19767" s="3"/>
      <c r="G19767" s="3"/>
      <c r="H19767" s="3"/>
      <c r="I19767" s="3"/>
      <c r="J19767" s="3"/>
    </row>
    <row r="19768" spans="4:10" x14ac:dyDescent="0.25">
      <c r="D19768"/>
      <c r="E19768"/>
      <c r="F19768" s="3"/>
      <c r="G19768" s="3"/>
      <c r="H19768" s="3"/>
      <c r="I19768" s="3"/>
      <c r="J19768" s="3"/>
    </row>
    <row r="19769" spans="4:10" x14ac:dyDescent="0.25">
      <c r="D19769"/>
      <c r="E19769"/>
      <c r="F19769" s="3"/>
      <c r="G19769" s="3"/>
      <c r="H19769" s="3"/>
      <c r="I19769" s="3"/>
      <c r="J19769" s="3"/>
    </row>
    <row r="19770" spans="4:10" x14ac:dyDescent="0.25">
      <c r="D19770"/>
      <c r="E19770"/>
      <c r="F19770" s="3"/>
      <c r="G19770" s="3"/>
      <c r="H19770" s="3"/>
      <c r="I19770" s="3"/>
      <c r="J19770" s="3"/>
    </row>
    <row r="19771" spans="4:10" x14ac:dyDescent="0.25">
      <c r="D19771"/>
      <c r="E19771"/>
      <c r="F19771" s="3"/>
      <c r="G19771" s="3"/>
      <c r="H19771" s="3"/>
      <c r="I19771" s="3"/>
      <c r="J19771" s="3"/>
    </row>
    <row r="19772" spans="4:10" x14ac:dyDescent="0.25">
      <c r="D19772"/>
      <c r="E19772"/>
      <c r="F19772" s="3"/>
      <c r="G19772" s="3"/>
      <c r="H19772" s="3"/>
      <c r="I19772" s="3"/>
      <c r="J19772" s="3"/>
    </row>
    <row r="19773" spans="4:10" x14ac:dyDescent="0.25">
      <c r="D19773"/>
      <c r="E19773"/>
      <c r="F19773" s="3"/>
      <c r="G19773" s="3"/>
      <c r="H19773" s="3"/>
      <c r="I19773" s="3"/>
      <c r="J19773" s="3"/>
    </row>
    <row r="19774" spans="4:10" x14ac:dyDescent="0.25">
      <c r="D19774"/>
      <c r="E19774"/>
      <c r="F19774" s="3"/>
      <c r="G19774" s="3"/>
      <c r="H19774" s="3"/>
      <c r="I19774" s="3"/>
      <c r="J19774" s="3"/>
    </row>
    <row r="19775" spans="4:10" x14ac:dyDescent="0.25">
      <c r="D19775"/>
      <c r="E19775"/>
      <c r="F19775" s="3"/>
      <c r="G19775" s="3"/>
      <c r="H19775" s="3"/>
      <c r="I19775" s="3"/>
      <c r="J19775" s="3"/>
    </row>
    <row r="19776" spans="4:10" x14ac:dyDescent="0.25">
      <c r="D19776"/>
      <c r="E19776"/>
      <c r="F19776" s="3"/>
      <c r="G19776" s="3"/>
      <c r="H19776" s="3"/>
      <c r="I19776" s="3"/>
      <c r="J19776" s="3"/>
    </row>
    <row r="19777" spans="4:10" x14ac:dyDescent="0.25">
      <c r="D19777"/>
      <c r="E19777"/>
      <c r="F19777" s="3"/>
      <c r="G19777" s="3"/>
      <c r="H19777" s="3"/>
      <c r="I19777" s="3"/>
      <c r="J19777" s="3"/>
    </row>
    <row r="19778" spans="4:10" x14ac:dyDescent="0.25">
      <c r="D19778"/>
      <c r="E19778"/>
      <c r="F19778" s="3"/>
      <c r="G19778" s="3"/>
      <c r="H19778" s="3"/>
      <c r="I19778" s="3"/>
      <c r="J19778" s="3"/>
    </row>
    <row r="19779" spans="4:10" x14ac:dyDescent="0.25">
      <c r="D19779"/>
      <c r="E19779"/>
      <c r="F19779" s="3"/>
      <c r="G19779" s="3"/>
      <c r="H19779" s="3"/>
      <c r="I19779" s="3"/>
      <c r="J19779" s="3"/>
    </row>
    <row r="19780" spans="4:10" x14ac:dyDescent="0.25">
      <c r="D19780"/>
      <c r="E19780"/>
      <c r="F19780" s="3"/>
      <c r="G19780" s="3"/>
      <c r="H19780" s="3"/>
      <c r="I19780" s="3"/>
      <c r="J19780" s="3"/>
    </row>
    <row r="19781" spans="4:10" x14ac:dyDescent="0.25">
      <c r="D19781"/>
      <c r="E19781"/>
      <c r="F19781" s="3"/>
      <c r="G19781" s="3"/>
      <c r="H19781" s="3"/>
      <c r="I19781" s="3"/>
      <c r="J19781" s="3"/>
    </row>
    <row r="19782" spans="4:10" x14ac:dyDescent="0.25">
      <c r="D19782"/>
      <c r="E19782"/>
      <c r="F19782" s="3"/>
      <c r="G19782" s="3"/>
      <c r="H19782" s="3"/>
      <c r="I19782" s="3"/>
      <c r="J19782" s="3"/>
    </row>
    <row r="19783" spans="4:10" x14ac:dyDescent="0.25">
      <c r="D19783"/>
      <c r="E19783"/>
      <c r="F19783" s="3"/>
      <c r="G19783" s="3"/>
      <c r="H19783" s="3"/>
      <c r="I19783" s="3"/>
      <c r="J19783" s="3"/>
    </row>
    <row r="19784" spans="4:10" x14ac:dyDescent="0.25">
      <c r="D19784"/>
      <c r="E19784"/>
      <c r="F19784" s="3"/>
      <c r="G19784" s="3"/>
      <c r="H19784" s="3"/>
      <c r="I19784" s="3"/>
      <c r="J19784" s="3"/>
    </row>
    <row r="19785" spans="4:10" x14ac:dyDescent="0.25">
      <c r="D19785"/>
      <c r="E19785"/>
      <c r="F19785" s="3"/>
      <c r="G19785" s="3"/>
      <c r="H19785" s="3"/>
      <c r="I19785" s="3"/>
      <c r="J19785" s="3"/>
    </row>
    <row r="19786" spans="4:10" x14ac:dyDescent="0.25">
      <c r="D19786"/>
      <c r="E19786"/>
      <c r="F19786" s="3"/>
      <c r="G19786" s="3"/>
      <c r="H19786" s="3"/>
      <c r="I19786" s="3"/>
      <c r="J19786" s="3"/>
    </row>
    <row r="19787" spans="4:10" x14ac:dyDescent="0.25">
      <c r="D19787"/>
      <c r="E19787"/>
      <c r="F19787" s="3"/>
      <c r="G19787" s="3"/>
      <c r="H19787" s="3"/>
      <c r="I19787" s="3"/>
      <c r="J19787" s="3"/>
    </row>
    <row r="19788" spans="4:10" x14ac:dyDescent="0.25">
      <c r="D19788"/>
      <c r="E19788"/>
      <c r="F19788" s="3"/>
      <c r="G19788" s="3"/>
      <c r="H19788" s="3"/>
      <c r="I19788" s="3"/>
      <c r="J19788" s="3"/>
    </row>
    <row r="19789" spans="4:10" x14ac:dyDescent="0.25">
      <c r="D19789"/>
      <c r="E19789"/>
      <c r="F19789" s="3"/>
      <c r="G19789" s="3"/>
      <c r="H19789" s="3"/>
      <c r="I19789" s="3"/>
      <c r="J19789" s="3"/>
    </row>
    <row r="19790" spans="4:10" x14ac:dyDescent="0.25">
      <c r="D19790"/>
      <c r="E19790"/>
      <c r="F19790" s="3"/>
      <c r="G19790" s="3"/>
      <c r="H19790" s="3"/>
      <c r="I19790" s="3"/>
      <c r="J19790" s="3"/>
    </row>
    <row r="19791" spans="4:10" x14ac:dyDescent="0.25">
      <c r="D19791"/>
      <c r="E19791"/>
      <c r="F19791" s="3"/>
      <c r="G19791" s="3"/>
      <c r="H19791" s="3"/>
      <c r="I19791" s="3"/>
      <c r="J19791" s="3"/>
    </row>
    <row r="19792" spans="4:10" x14ac:dyDescent="0.25">
      <c r="D19792"/>
      <c r="E19792"/>
      <c r="F19792" s="3"/>
      <c r="G19792" s="3"/>
      <c r="H19792" s="3"/>
      <c r="I19792" s="3"/>
      <c r="J19792" s="3"/>
    </row>
    <row r="19793" spans="4:10" x14ac:dyDescent="0.25">
      <c r="D19793"/>
      <c r="E19793"/>
      <c r="F19793" s="3"/>
      <c r="G19793" s="3"/>
      <c r="H19793" s="3"/>
      <c r="I19793" s="3"/>
      <c r="J19793" s="3"/>
    </row>
    <row r="19794" spans="4:10" x14ac:dyDescent="0.25">
      <c r="D19794"/>
      <c r="E19794"/>
      <c r="F19794" s="3"/>
      <c r="G19794" s="3"/>
      <c r="H19794" s="3"/>
      <c r="I19794" s="3"/>
      <c r="J19794" s="3"/>
    </row>
    <row r="19795" spans="4:10" x14ac:dyDescent="0.25">
      <c r="D19795"/>
      <c r="E19795"/>
      <c r="F19795" s="3"/>
      <c r="G19795" s="3"/>
      <c r="H19795" s="3"/>
      <c r="I19795" s="3"/>
      <c r="J19795" s="3"/>
    </row>
    <row r="19796" spans="4:10" x14ac:dyDescent="0.25">
      <c r="D19796"/>
      <c r="E19796"/>
      <c r="F19796" s="3"/>
      <c r="G19796" s="3"/>
      <c r="H19796" s="3"/>
      <c r="I19796" s="3"/>
      <c r="J19796" s="3"/>
    </row>
    <row r="19797" spans="4:10" x14ac:dyDescent="0.25">
      <c r="D19797"/>
      <c r="E19797"/>
      <c r="F19797" s="3"/>
      <c r="G19797" s="3"/>
      <c r="H19797" s="3"/>
      <c r="I19797" s="3"/>
      <c r="J19797" s="3"/>
    </row>
    <row r="19798" spans="4:10" x14ac:dyDescent="0.25">
      <c r="D19798"/>
      <c r="E19798"/>
      <c r="F19798" s="3"/>
      <c r="G19798" s="3"/>
      <c r="H19798" s="3"/>
      <c r="I19798" s="3"/>
      <c r="J19798" s="3"/>
    </row>
    <row r="19799" spans="4:10" x14ac:dyDescent="0.25">
      <c r="D19799"/>
      <c r="E19799"/>
      <c r="F19799" s="3"/>
      <c r="G19799" s="3"/>
      <c r="H19799" s="3"/>
      <c r="I19799" s="3"/>
      <c r="J19799" s="3"/>
    </row>
    <row r="19800" spans="4:10" x14ac:dyDescent="0.25">
      <c r="D19800"/>
      <c r="E19800"/>
      <c r="F19800" s="3"/>
      <c r="G19800" s="3"/>
      <c r="H19800" s="3"/>
      <c r="I19800" s="3"/>
      <c r="J19800" s="3"/>
    </row>
    <row r="19801" spans="4:10" x14ac:dyDescent="0.25">
      <c r="D19801"/>
      <c r="E19801"/>
      <c r="F19801" s="3"/>
      <c r="G19801" s="3"/>
      <c r="H19801" s="3"/>
      <c r="I19801" s="3"/>
      <c r="J19801" s="3"/>
    </row>
    <row r="19802" spans="4:10" x14ac:dyDescent="0.25">
      <c r="D19802"/>
      <c r="E19802"/>
      <c r="F19802" s="3"/>
      <c r="G19802" s="3"/>
      <c r="H19802" s="3"/>
      <c r="I19802" s="3"/>
      <c r="J19802" s="3"/>
    </row>
    <row r="19803" spans="4:10" x14ac:dyDescent="0.25">
      <c r="D19803"/>
      <c r="E19803"/>
      <c r="F19803" s="3"/>
      <c r="G19803" s="3"/>
      <c r="H19803" s="3"/>
      <c r="I19803" s="3"/>
      <c r="J19803" s="3"/>
    </row>
    <row r="19804" spans="4:10" x14ac:dyDescent="0.25">
      <c r="D19804"/>
      <c r="E19804"/>
      <c r="F19804" s="3"/>
      <c r="G19804" s="3"/>
      <c r="H19804" s="3"/>
      <c r="I19804" s="3"/>
      <c r="J19804" s="3"/>
    </row>
    <row r="19805" spans="4:10" x14ac:dyDescent="0.25">
      <c r="D19805"/>
      <c r="E19805"/>
      <c r="F19805" s="3"/>
      <c r="G19805" s="3"/>
      <c r="H19805" s="3"/>
      <c r="I19805" s="3"/>
      <c r="J19805" s="3"/>
    </row>
    <row r="19806" spans="4:10" x14ac:dyDescent="0.25">
      <c r="D19806"/>
      <c r="E19806"/>
      <c r="F19806" s="3"/>
      <c r="G19806" s="3"/>
      <c r="H19806" s="3"/>
      <c r="I19806" s="3"/>
      <c r="J19806" s="3"/>
    </row>
    <row r="19807" spans="4:10" x14ac:dyDescent="0.25">
      <c r="D19807"/>
      <c r="E19807"/>
      <c r="F19807" s="3"/>
      <c r="G19807" s="3"/>
      <c r="H19807" s="3"/>
      <c r="I19807" s="3"/>
      <c r="J19807" s="3"/>
    </row>
    <row r="19808" spans="4:10" x14ac:dyDescent="0.25">
      <c r="D19808"/>
      <c r="E19808"/>
      <c r="F19808" s="3"/>
      <c r="G19808" s="3"/>
      <c r="H19808" s="3"/>
      <c r="I19808" s="3"/>
      <c r="J19808" s="3"/>
    </row>
    <row r="19809" spans="4:10" x14ac:dyDescent="0.25">
      <c r="D19809"/>
      <c r="E19809"/>
      <c r="F19809" s="3"/>
      <c r="G19809" s="3"/>
      <c r="H19809" s="3"/>
      <c r="I19809" s="3"/>
      <c r="J19809" s="3"/>
    </row>
    <row r="19810" spans="4:10" x14ac:dyDescent="0.25">
      <c r="D19810"/>
      <c r="E19810"/>
      <c r="F19810" s="3"/>
      <c r="G19810" s="3"/>
      <c r="H19810" s="3"/>
      <c r="I19810" s="3"/>
      <c r="J19810" s="3"/>
    </row>
    <row r="19811" spans="4:10" x14ac:dyDescent="0.25">
      <c r="D19811"/>
      <c r="E19811"/>
      <c r="F19811" s="3"/>
      <c r="G19811" s="3"/>
      <c r="H19811" s="3"/>
      <c r="I19811" s="3"/>
      <c r="J19811" s="3"/>
    </row>
    <row r="19812" spans="4:10" x14ac:dyDescent="0.25">
      <c r="D19812"/>
      <c r="E19812"/>
      <c r="F19812" s="3"/>
      <c r="G19812" s="3"/>
      <c r="H19812" s="3"/>
      <c r="I19812" s="3"/>
      <c r="J19812" s="3"/>
    </row>
    <row r="19813" spans="4:10" x14ac:dyDescent="0.25">
      <c r="D19813"/>
      <c r="E19813"/>
      <c r="F19813" s="3"/>
      <c r="G19813" s="3"/>
      <c r="H19813" s="3"/>
      <c r="I19813" s="3"/>
      <c r="J19813" s="3"/>
    </row>
    <row r="19814" spans="4:10" x14ac:dyDescent="0.25">
      <c r="D19814"/>
      <c r="E19814"/>
      <c r="F19814" s="3"/>
      <c r="G19814" s="3"/>
      <c r="H19814" s="3"/>
      <c r="I19814" s="3"/>
      <c r="J19814" s="3"/>
    </row>
    <row r="19815" spans="4:10" x14ac:dyDescent="0.25">
      <c r="D19815"/>
      <c r="E19815"/>
      <c r="F19815" s="3"/>
      <c r="G19815" s="3"/>
      <c r="H19815" s="3"/>
      <c r="I19815" s="3"/>
      <c r="J19815" s="3"/>
    </row>
    <row r="19816" spans="4:10" x14ac:dyDescent="0.25">
      <c r="D19816"/>
      <c r="E19816"/>
      <c r="F19816" s="3"/>
      <c r="G19816" s="3"/>
      <c r="H19816" s="3"/>
      <c r="I19816" s="3"/>
      <c r="J19816" s="3"/>
    </row>
    <row r="19817" spans="4:10" x14ac:dyDescent="0.25">
      <c r="D19817"/>
      <c r="E19817"/>
      <c r="F19817" s="3"/>
      <c r="G19817" s="3"/>
      <c r="H19817" s="3"/>
      <c r="I19817" s="3"/>
      <c r="J19817" s="3"/>
    </row>
    <row r="19818" spans="4:10" x14ac:dyDescent="0.25">
      <c r="D19818"/>
      <c r="E19818"/>
      <c r="F19818" s="3"/>
      <c r="G19818" s="3"/>
      <c r="H19818" s="3"/>
      <c r="I19818" s="3"/>
      <c r="J19818" s="3"/>
    </row>
    <row r="19819" spans="4:10" x14ac:dyDescent="0.25">
      <c r="D19819"/>
      <c r="E19819"/>
      <c r="F19819" s="3"/>
      <c r="G19819" s="3"/>
      <c r="H19819" s="3"/>
      <c r="I19819" s="3"/>
      <c r="J19819" s="3"/>
    </row>
    <row r="19820" spans="4:10" x14ac:dyDescent="0.25">
      <c r="D19820"/>
      <c r="E19820"/>
      <c r="F19820" s="3"/>
      <c r="G19820" s="3"/>
      <c r="H19820" s="3"/>
      <c r="I19820" s="3"/>
      <c r="J19820" s="3"/>
    </row>
    <row r="19821" spans="4:10" x14ac:dyDescent="0.25">
      <c r="D19821"/>
      <c r="E19821"/>
      <c r="F19821" s="3"/>
      <c r="G19821" s="3"/>
      <c r="H19821" s="3"/>
      <c r="I19821" s="3"/>
      <c r="J19821" s="3"/>
    </row>
    <row r="19822" spans="4:10" x14ac:dyDescent="0.25">
      <c r="D19822"/>
      <c r="E19822"/>
      <c r="F19822" s="3"/>
      <c r="G19822" s="3"/>
      <c r="H19822" s="3"/>
      <c r="I19822" s="3"/>
      <c r="J19822" s="3"/>
    </row>
    <row r="19823" spans="4:10" x14ac:dyDescent="0.25">
      <c r="D19823"/>
      <c r="E19823"/>
      <c r="F19823" s="3"/>
      <c r="G19823" s="3"/>
      <c r="H19823" s="3"/>
      <c r="I19823" s="3"/>
      <c r="J19823" s="3"/>
    </row>
    <row r="19824" spans="4:10" x14ac:dyDescent="0.25">
      <c r="D19824"/>
      <c r="E19824"/>
      <c r="F19824" s="3"/>
      <c r="G19824" s="3"/>
      <c r="H19824" s="3"/>
      <c r="I19824" s="3"/>
      <c r="J19824" s="3"/>
    </row>
    <row r="19825" spans="4:10" x14ac:dyDescent="0.25">
      <c r="D19825"/>
      <c r="E19825"/>
      <c r="F19825" s="3"/>
      <c r="G19825" s="3"/>
      <c r="H19825" s="3"/>
      <c r="I19825" s="3"/>
      <c r="J19825" s="3"/>
    </row>
    <row r="19826" spans="4:10" x14ac:dyDescent="0.25">
      <c r="D19826"/>
      <c r="E19826"/>
      <c r="F19826" s="3"/>
      <c r="G19826" s="3"/>
      <c r="H19826" s="3"/>
      <c r="I19826" s="3"/>
      <c r="J19826" s="3"/>
    </row>
    <row r="19827" spans="4:10" x14ac:dyDescent="0.25">
      <c r="D19827"/>
      <c r="E19827"/>
      <c r="F19827" s="3"/>
      <c r="G19827" s="3"/>
      <c r="H19827" s="3"/>
      <c r="I19827" s="3"/>
      <c r="J19827" s="3"/>
    </row>
    <row r="19828" spans="4:10" x14ac:dyDescent="0.25">
      <c r="D19828"/>
      <c r="E19828"/>
      <c r="F19828" s="3"/>
      <c r="G19828" s="3"/>
      <c r="H19828" s="3"/>
      <c r="I19828" s="3"/>
      <c r="J19828" s="3"/>
    </row>
    <row r="19829" spans="4:10" x14ac:dyDescent="0.25">
      <c r="D19829"/>
      <c r="E19829"/>
      <c r="F19829" s="3"/>
      <c r="G19829" s="3"/>
      <c r="H19829" s="3"/>
      <c r="I19829" s="3"/>
      <c r="J19829" s="3"/>
    </row>
    <row r="19830" spans="4:10" x14ac:dyDescent="0.25">
      <c r="D19830"/>
      <c r="E19830"/>
      <c r="F19830" s="3"/>
      <c r="G19830" s="3"/>
      <c r="H19830" s="3"/>
      <c r="I19830" s="3"/>
      <c r="J19830" s="3"/>
    </row>
    <row r="19831" spans="4:10" x14ac:dyDescent="0.25">
      <c r="D19831"/>
      <c r="E19831"/>
      <c r="F19831" s="3"/>
      <c r="G19831" s="3"/>
      <c r="H19831" s="3"/>
      <c r="I19831" s="3"/>
      <c r="J19831" s="3"/>
    </row>
    <row r="19832" spans="4:10" x14ac:dyDescent="0.25">
      <c r="D19832"/>
      <c r="E19832"/>
      <c r="F19832" s="3"/>
      <c r="G19832" s="3"/>
      <c r="H19832" s="3"/>
      <c r="I19832" s="3"/>
      <c r="J19832" s="3"/>
    </row>
    <row r="19833" spans="4:10" x14ac:dyDescent="0.25">
      <c r="D19833"/>
      <c r="E19833"/>
      <c r="F19833" s="3"/>
      <c r="G19833" s="3"/>
      <c r="H19833" s="3"/>
      <c r="I19833" s="3"/>
      <c r="J19833" s="3"/>
    </row>
    <row r="19834" spans="4:10" x14ac:dyDescent="0.25">
      <c r="D19834"/>
      <c r="E19834"/>
      <c r="F19834" s="3"/>
      <c r="G19834" s="3"/>
      <c r="H19834" s="3"/>
      <c r="I19834" s="3"/>
      <c r="J19834" s="3"/>
    </row>
    <row r="19835" spans="4:10" x14ac:dyDescent="0.25">
      <c r="D19835"/>
      <c r="E19835"/>
      <c r="F19835" s="3"/>
      <c r="G19835" s="3"/>
      <c r="H19835" s="3"/>
      <c r="I19835" s="3"/>
      <c r="J19835" s="3"/>
    </row>
    <row r="19836" spans="4:10" x14ac:dyDescent="0.25">
      <c r="D19836"/>
      <c r="E19836"/>
      <c r="F19836" s="3"/>
      <c r="G19836" s="3"/>
      <c r="H19836" s="3"/>
      <c r="I19836" s="3"/>
      <c r="J19836" s="3"/>
    </row>
    <row r="19837" spans="4:10" x14ac:dyDescent="0.25">
      <c r="D19837"/>
      <c r="E19837"/>
      <c r="F19837" s="3"/>
      <c r="G19837" s="3"/>
      <c r="H19837" s="3"/>
      <c r="I19837" s="3"/>
      <c r="J19837" s="3"/>
    </row>
    <row r="19838" spans="4:10" x14ac:dyDescent="0.25">
      <c r="D19838"/>
      <c r="E19838"/>
      <c r="F19838" s="3"/>
      <c r="G19838" s="3"/>
      <c r="H19838" s="3"/>
      <c r="I19838" s="3"/>
      <c r="J19838" s="3"/>
    </row>
    <row r="19839" spans="4:10" x14ac:dyDescent="0.25">
      <c r="D19839"/>
      <c r="E19839"/>
      <c r="F19839" s="3"/>
      <c r="G19839" s="3"/>
      <c r="H19839" s="3"/>
      <c r="I19839" s="3"/>
      <c r="J19839" s="3"/>
    </row>
    <row r="19840" spans="4:10" x14ac:dyDescent="0.25">
      <c r="D19840"/>
      <c r="E19840"/>
      <c r="F19840" s="3"/>
      <c r="G19840" s="3"/>
      <c r="H19840" s="3"/>
      <c r="I19840" s="3"/>
      <c r="J19840" s="3"/>
    </row>
    <row r="19841" spans="4:10" x14ac:dyDescent="0.25">
      <c r="D19841"/>
      <c r="E19841"/>
      <c r="F19841" s="3"/>
      <c r="G19841" s="3"/>
      <c r="H19841" s="3"/>
      <c r="I19841" s="3"/>
      <c r="J19841" s="3"/>
    </row>
    <row r="19842" spans="4:10" x14ac:dyDescent="0.25">
      <c r="D19842"/>
      <c r="E19842"/>
      <c r="F19842" s="3"/>
      <c r="G19842" s="3"/>
      <c r="H19842" s="3"/>
      <c r="I19842" s="3"/>
      <c r="J19842" s="3"/>
    </row>
    <row r="19843" spans="4:10" x14ac:dyDescent="0.25">
      <c r="D19843"/>
      <c r="E19843"/>
      <c r="F19843" s="3"/>
      <c r="G19843" s="3"/>
      <c r="H19843" s="3"/>
      <c r="I19843" s="3"/>
      <c r="J19843" s="3"/>
    </row>
    <row r="19844" spans="4:10" x14ac:dyDescent="0.25">
      <c r="D19844"/>
      <c r="E19844"/>
      <c r="F19844" s="3"/>
      <c r="G19844" s="3"/>
      <c r="H19844" s="3"/>
      <c r="I19844" s="3"/>
      <c r="J19844" s="3"/>
    </row>
    <row r="19845" spans="4:10" x14ac:dyDescent="0.25">
      <c r="D19845"/>
      <c r="E19845"/>
      <c r="F19845" s="3"/>
      <c r="G19845" s="3"/>
      <c r="H19845" s="3"/>
      <c r="I19845" s="3"/>
      <c r="J19845" s="3"/>
    </row>
    <row r="19846" spans="4:10" x14ac:dyDescent="0.25">
      <c r="D19846"/>
      <c r="E19846"/>
      <c r="F19846" s="3"/>
      <c r="G19846" s="3"/>
      <c r="H19846" s="3"/>
      <c r="I19846" s="3"/>
      <c r="J19846" s="3"/>
    </row>
    <row r="19847" spans="4:10" x14ac:dyDescent="0.25">
      <c r="D19847"/>
      <c r="E19847"/>
      <c r="F19847" s="3"/>
      <c r="G19847" s="3"/>
      <c r="H19847" s="3"/>
      <c r="I19847" s="3"/>
      <c r="J19847" s="3"/>
    </row>
    <row r="19848" spans="4:10" x14ac:dyDescent="0.25">
      <c r="D19848"/>
      <c r="E19848"/>
      <c r="F19848" s="3"/>
      <c r="G19848" s="3"/>
      <c r="H19848" s="3"/>
      <c r="I19848" s="3"/>
      <c r="J19848" s="3"/>
    </row>
    <row r="19849" spans="4:10" x14ac:dyDescent="0.25">
      <c r="D19849"/>
      <c r="E19849"/>
      <c r="F19849" s="3"/>
      <c r="G19849" s="3"/>
      <c r="H19849" s="3"/>
      <c r="I19849" s="3"/>
      <c r="J19849" s="3"/>
    </row>
    <row r="19850" spans="4:10" x14ac:dyDescent="0.25">
      <c r="D19850"/>
      <c r="E19850"/>
      <c r="F19850" s="3"/>
      <c r="G19850" s="3"/>
      <c r="H19850" s="3"/>
      <c r="I19850" s="3"/>
      <c r="J19850" s="3"/>
    </row>
    <row r="19851" spans="4:10" x14ac:dyDescent="0.25">
      <c r="D19851"/>
      <c r="E19851"/>
      <c r="F19851" s="3"/>
      <c r="G19851" s="3"/>
      <c r="H19851" s="3"/>
      <c r="I19851" s="3"/>
      <c r="J19851" s="3"/>
    </row>
    <row r="19852" spans="4:10" x14ac:dyDescent="0.25">
      <c r="D19852"/>
      <c r="E19852"/>
      <c r="F19852" s="3"/>
      <c r="G19852" s="3"/>
      <c r="H19852" s="3"/>
      <c r="I19852" s="3"/>
      <c r="J19852" s="3"/>
    </row>
    <row r="19853" spans="4:10" x14ac:dyDescent="0.25">
      <c r="D19853"/>
      <c r="E19853"/>
      <c r="F19853" s="3"/>
      <c r="G19853" s="3"/>
      <c r="H19853" s="3"/>
      <c r="I19853" s="3"/>
      <c r="J19853" s="3"/>
    </row>
    <row r="19854" spans="4:10" x14ac:dyDescent="0.25">
      <c r="D19854"/>
      <c r="E19854"/>
      <c r="F19854" s="3"/>
      <c r="G19854" s="3"/>
      <c r="H19854" s="3"/>
      <c r="I19854" s="3"/>
      <c r="J19854" s="3"/>
    </row>
    <row r="19855" spans="4:10" x14ac:dyDescent="0.25">
      <c r="D19855"/>
      <c r="E19855"/>
      <c r="F19855" s="3"/>
      <c r="G19855" s="3"/>
      <c r="H19855" s="3"/>
      <c r="I19855" s="3"/>
      <c r="J19855" s="3"/>
    </row>
    <row r="19856" spans="4:10" x14ac:dyDescent="0.25">
      <c r="D19856"/>
      <c r="E19856"/>
      <c r="F19856" s="3"/>
      <c r="G19856" s="3"/>
      <c r="H19856" s="3"/>
      <c r="I19856" s="3"/>
      <c r="J19856" s="3"/>
    </row>
    <row r="19857" spans="4:10" x14ac:dyDescent="0.25">
      <c r="D19857"/>
      <c r="E19857"/>
      <c r="F19857" s="3"/>
      <c r="G19857" s="3"/>
      <c r="H19857" s="3"/>
      <c r="I19857" s="3"/>
      <c r="J19857" s="3"/>
    </row>
    <row r="19858" spans="4:10" x14ac:dyDescent="0.25">
      <c r="D19858"/>
      <c r="E19858"/>
      <c r="F19858" s="3"/>
      <c r="G19858" s="3"/>
      <c r="H19858" s="3"/>
      <c r="I19858" s="3"/>
      <c r="J19858" s="3"/>
    </row>
    <row r="19859" spans="4:10" x14ac:dyDescent="0.25">
      <c r="D19859"/>
      <c r="E19859"/>
      <c r="F19859" s="3"/>
      <c r="G19859" s="3"/>
      <c r="H19859" s="3"/>
      <c r="I19859" s="3"/>
      <c r="J19859" s="3"/>
    </row>
    <row r="19860" spans="4:10" x14ac:dyDescent="0.25">
      <c r="D19860"/>
      <c r="E19860"/>
      <c r="F19860" s="3"/>
      <c r="G19860" s="3"/>
      <c r="H19860" s="3"/>
      <c r="I19860" s="3"/>
      <c r="J19860" s="3"/>
    </row>
    <row r="19861" spans="4:10" x14ac:dyDescent="0.25">
      <c r="D19861"/>
      <c r="E19861"/>
      <c r="F19861" s="3"/>
      <c r="G19861" s="3"/>
      <c r="H19861" s="3"/>
      <c r="I19861" s="3"/>
      <c r="J19861" s="3"/>
    </row>
    <row r="19862" spans="4:10" x14ac:dyDescent="0.25">
      <c r="D19862"/>
      <c r="E19862"/>
      <c r="F19862" s="3"/>
      <c r="G19862" s="3"/>
      <c r="H19862" s="3"/>
      <c r="I19862" s="3"/>
      <c r="J19862" s="3"/>
    </row>
    <row r="19863" spans="4:10" x14ac:dyDescent="0.25">
      <c r="D19863"/>
      <c r="E19863"/>
      <c r="F19863" s="3"/>
      <c r="G19863" s="3"/>
      <c r="H19863" s="3"/>
      <c r="I19863" s="3"/>
      <c r="J19863" s="3"/>
    </row>
    <row r="19864" spans="4:10" x14ac:dyDescent="0.25">
      <c r="D19864"/>
      <c r="E19864"/>
      <c r="F19864" s="3"/>
      <c r="G19864" s="3"/>
      <c r="H19864" s="3"/>
      <c r="I19864" s="3"/>
      <c r="J19864" s="3"/>
    </row>
    <row r="19865" spans="4:10" x14ac:dyDescent="0.25">
      <c r="D19865"/>
      <c r="E19865"/>
      <c r="F19865" s="3"/>
      <c r="G19865" s="3"/>
      <c r="H19865" s="3"/>
      <c r="I19865" s="3"/>
      <c r="J19865" s="3"/>
    </row>
    <row r="19866" spans="4:10" x14ac:dyDescent="0.25">
      <c r="D19866"/>
      <c r="E19866"/>
      <c r="F19866" s="3"/>
      <c r="G19866" s="3"/>
      <c r="H19866" s="3"/>
      <c r="I19866" s="3"/>
      <c r="J19866" s="3"/>
    </row>
    <row r="19867" spans="4:10" x14ac:dyDescent="0.25">
      <c r="D19867"/>
      <c r="E19867"/>
      <c r="F19867" s="3"/>
      <c r="G19867" s="3"/>
      <c r="H19867" s="3"/>
      <c r="I19867" s="3"/>
      <c r="J19867" s="3"/>
    </row>
    <row r="19868" spans="4:10" x14ac:dyDescent="0.25">
      <c r="D19868"/>
      <c r="E19868"/>
      <c r="F19868" s="3"/>
      <c r="G19868" s="3"/>
      <c r="H19868" s="3"/>
      <c r="I19868" s="3"/>
      <c r="J19868" s="3"/>
    </row>
    <row r="19869" spans="4:10" x14ac:dyDescent="0.25">
      <c r="D19869"/>
      <c r="E19869"/>
      <c r="F19869" s="3"/>
      <c r="G19869" s="3"/>
      <c r="H19869" s="3"/>
      <c r="I19869" s="3"/>
      <c r="J19869" s="3"/>
    </row>
    <row r="19870" spans="4:10" x14ac:dyDescent="0.25">
      <c r="D19870"/>
      <c r="E19870"/>
      <c r="F19870" s="3"/>
      <c r="G19870" s="3"/>
      <c r="H19870" s="3"/>
      <c r="I19870" s="3"/>
      <c r="J19870" s="3"/>
    </row>
    <row r="19871" spans="4:10" x14ac:dyDescent="0.25">
      <c r="D19871"/>
      <c r="E19871"/>
      <c r="F19871" s="3"/>
      <c r="G19871" s="3"/>
      <c r="H19871" s="3"/>
      <c r="I19871" s="3"/>
      <c r="J19871" s="3"/>
    </row>
    <row r="19872" spans="4:10" x14ac:dyDescent="0.25">
      <c r="D19872"/>
      <c r="E19872"/>
      <c r="F19872" s="3"/>
      <c r="G19872" s="3"/>
      <c r="H19872" s="3"/>
      <c r="I19872" s="3"/>
      <c r="J19872" s="3"/>
    </row>
    <row r="19873" spans="4:10" x14ac:dyDescent="0.25">
      <c r="D19873"/>
      <c r="E19873"/>
      <c r="F19873" s="3"/>
      <c r="G19873" s="3"/>
      <c r="H19873" s="3"/>
      <c r="I19873" s="3"/>
      <c r="J19873" s="3"/>
    </row>
    <row r="19874" spans="4:10" x14ac:dyDescent="0.25">
      <c r="D19874"/>
      <c r="E19874"/>
      <c r="F19874" s="3"/>
      <c r="G19874" s="3"/>
      <c r="H19874" s="3"/>
      <c r="I19874" s="3"/>
      <c r="J19874" s="3"/>
    </row>
    <row r="19875" spans="4:10" x14ac:dyDescent="0.25">
      <c r="D19875"/>
      <c r="E19875"/>
      <c r="F19875" s="3"/>
      <c r="G19875" s="3"/>
      <c r="H19875" s="3"/>
      <c r="I19875" s="3"/>
      <c r="J19875" s="3"/>
    </row>
    <row r="19876" spans="4:10" x14ac:dyDescent="0.25">
      <c r="D19876"/>
      <c r="E19876"/>
      <c r="F19876" s="3"/>
      <c r="G19876" s="3"/>
      <c r="H19876" s="3"/>
      <c r="I19876" s="3"/>
      <c r="J19876" s="3"/>
    </row>
    <row r="19877" spans="4:10" x14ac:dyDescent="0.25">
      <c r="D19877"/>
      <c r="E19877"/>
      <c r="F19877" s="3"/>
      <c r="G19877" s="3"/>
      <c r="H19877" s="3"/>
      <c r="I19877" s="3"/>
      <c r="J19877" s="3"/>
    </row>
    <row r="19878" spans="4:10" x14ac:dyDescent="0.25">
      <c r="D19878"/>
      <c r="E19878"/>
      <c r="F19878" s="3"/>
      <c r="G19878" s="3"/>
      <c r="H19878" s="3"/>
      <c r="I19878" s="3"/>
      <c r="J19878" s="3"/>
    </row>
    <row r="19879" spans="4:10" x14ac:dyDescent="0.25">
      <c r="D19879"/>
      <c r="E19879"/>
      <c r="F19879" s="3"/>
      <c r="G19879" s="3"/>
      <c r="H19879" s="3"/>
      <c r="I19879" s="3"/>
      <c r="J19879" s="3"/>
    </row>
    <row r="19880" spans="4:10" x14ac:dyDescent="0.25">
      <c r="D19880"/>
      <c r="E19880"/>
      <c r="F19880" s="3"/>
      <c r="G19880" s="3"/>
      <c r="H19880" s="3"/>
      <c r="I19880" s="3"/>
      <c r="J19880" s="3"/>
    </row>
    <row r="19881" spans="4:10" x14ac:dyDescent="0.25">
      <c r="D19881"/>
      <c r="E19881"/>
      <c r="F19881" s="3"/>
      <c r="G19881" s="3"/>
      <c r="H19881" s="3"/>
      <c r="I19881" s="3"/>
      <c r="J19881" s="3"/>
    </row>
    <row r="19882" spans="4:10" x14ac:dyDescent="0.25">
      <c r="D19882"/>
      <c r="E19882"/>
      <c r="F19882" s="3"/>
      <c r="G19882" s="3"/>
      <c r="H19882" s="3"/>
      <c r="I19882" s="3"/>
      <c r="J19882" s="3"/>
    </row>
    <row r="19883" spans="4:10" x14ac:dyDescent="0.25">
      <c r="D19883"/>
      <c r="E19883"/>
      <c r="F19883" s="3"/>
      <c r="G19883" s="3"/>
      <c r="H19883" s="3"/>
      <c r="I19883" s="3"/>
      <c r="J19883" s="3"/>
    </row>
    <row r="19884" spans="4:10" x14ac:dyDescent="0.25">
      <c r="D19884"/>
      <c r="E19884"/>
      <c r="F19884" s="3"/>
      <c r="G19884" s="3"/>
      <c r="H19884" s="3"/>
      <c r="I19884" s="3"/>
      <c r="J19884" s="3"/>
    </row>
    <row r="19885" spans="4:10" x14ac:dyDescent="0.25">
      <c r="D19885"/>
      <c r="E19885"/>
      <c r="F19885" s="3"/>
      <c r="G19885" s="3"/>
      <c r="H19885" s="3"/>
      <c r="I19885" s="3"/>
      <c r="J19885" s="3"/>
    </row>
    <row r="19886" spans="4:10" x14ac:dyDescent="0.25">
      <c r="D19886"/>
      <c r="E19886"/>
      <c r="F19886" s="3"/>
      <c r="G19886" s="3"/>
      <c r="H19886" s="3"/>
      <c r="I19886" s="3"/>
      <c r="J19886" s="3"/>
    </row>
    <row r="19887" spans="4:10" x14ac:dyDescent="0.25">
      <c r="D19887"/>
      <c r="E19887"/>
      <c r="F19887" s="3"/>
      <c r="G19887" s="3"/>
      <c r="H19887" s="3"/>
      <c r="I19887" s="3"/>
      <c r="J19887" s="3"/>
    </row>
    <row r="19888" spans="4:10" x14ac:dyDescent="0.25">
      <c r="D19888"/>
      <c r="E19888"/>
    </row>
    <row r="19889" spans="4:5" x14ac:dyDescent="0.25">
      <c r="D19889"/>
      <c r="E19889"/>
    </row>
    <row r="19890" spans="4:5" x14ac:dyDescent="0.25">
      <c r="D19890"/>
      <c r="E19890"/>
    </row>
    <row r="19891" spans="4:5" x14ac:dyDescent="0.25">
      <c r="D19891"/>
      <c r="E19891"/>
    </row>
    <row r="19892" spans="4:5" x14ac:dyDescent="0.25">
      <c r="D19892"/>
      <c r="E19892"/>
    </row>
    <row r="19893" spans="4:5" x14ac:dyDescent="0.25">
      <c r="D19893"/>
      <c r="E19893"/>
    </row>
    <row r="19894" spans="4:5" x14ac:dyDescent="0.25">
      <c r="D19894"/>
      <c r="E19894"/>
    </row>
    <row r="19895" spans="4:5" x14ac:dyDescent="0.25">
      <c r="D19895"/>
      <c r="E19895"/>
    </row>
    <row r="19896" spans="4:5" x14ac:dyDescent="0.25">
      <c r="D19896"/>
      <c r="E19896"/>
    </row>
    <row r="19897" spans="4:5" x14ac:dyDescent="0.25">
      <c r="D19897"/>
      <c r="E19897"/>
    </row>
    <row r="19898" spans="4:5" x14ac:dyDescent="0.25">
      <c r="D19898"/>
      <c r="E19898"/>
    </row>
    <row r="19899" spans="4:5" x14ac:dyDescent="0.25">
      <c r="D19899"/>
      <c r="E19899"/>
    </row>
    <row r="19900" spans="4:5" x14ac:dyDescent="0.25">
      <c r="D19900"/>
      <c r="E19900"/>
    </row>
    <row r="19901" spans="4:5" x14ac:dyDescent="0.25">
      <c r="D19901"/>
      <c r="E19901"/>
    </row>
    <row r="19902" spans="4:5" x14ac:dyDescent="0.25">
      <c r="D19902"/>
      <c r="E19902"/>
    </row>
    <row r="19903" spans="4:5" x14ac:dyDescent="0.25">
      <c r="D19903"/>
      <c r="E19903"/>
    </row>
    <row r="19904" spans="4:5" x14ac:dyDescent="0.25">
      <c r="D19904"/>
      <c r="E19904"/>
    </row>
    <row r="19905" spans="4:5" x14ac:dyDescent="0.25">
      <c r="D19905"/>
      <c r="E19905"/>
    </row>
    <row r="19906" spans="4:5" x14ac:dyDescent="0.25">
      <c r="D19906"/>
      <c r="E19906"/>
    </row>
    <row r="19907" spans="4:5" x14ac:dyDescent="0.25">
      <c r="D19907"/>
      <c r="E19907"/>
    </row>
    <row r="19908" spans="4:5" x14ac:dyDescent="0.25">
      <c r="D19908"/>
      <c r="E19908"/>
    </row>
    <row r="19909" spans="4:5" x14ac:dyDescent="0.25">
      <c r="D19909"/>
      <c r="E19909"/>
    </row>
    <row r="19910" spans="4:5" x14ac:dyDescent="0.25">
      <c r="D19910"/>
      <c r="E19910"/>
    </row>
    <row r="19911" spans="4:5" x14ac:dyDescent="0.25">
      <c r="D19911"/>
      <c r="E19911"/>
    </row>
    <row r="19912" spans="4:5" x14ac:dyDescent="0.25">
      <c r="D19912"/>
      <c r="E19912"/>
    </row>
    <row r="19913" spans="4:5" x14ac:dyDescent="0.25">
      <c r="D19913"/>
      <c r="E19913"/>
    </row>
    <row r="19914" spans="4:5" x14ac:dyDescent="0.25">
      <c r="D19914"/>
      <c r="E19914"/>
    </row>
    <row r="19915" spans="4:5" x14ac:dyDescent="0.25">
      <c r="D19915"/>
      <c r="E19915"/>
    </row>
    <row r="19916" spans="4:5" x14ac:dyDescent="0.25">
      <c r="D19916"/>
      <c r="E19916"/>
    </row>
    <row r="19917" spans="4:5" x14ac:dyDescent="0.25">
      <c r="D19917"/>
      <c r="E19917"/>
    </row>
    <row r="19918" spans="4:5" x14ac:dyDescent="0.25">
      <c r="D19918"/>
      <c r="E19918"/>
    </row>
    <row r="19919" spans="4:5" x14ac:dyDescent="0.25">
      <c r="D19919"/>
      <c r="E19919"/>
    </row>
    <row r="19920" spans="4:5" x14ac:dyDescent="0.25">
      <c r="D19920"/>
      <c r="E19920"/>
    </row>
    <row r="19921" spans="4:5" x14ac:dyDescent="0.25">
      <c r="D19921"/>
      <c r="E19921"/>
    </row>
    <row r="19922" spans="4:5" x14ac:dyDescent="0.25">
      <c r="D19922"/>
      <c r="E19922"/>
    </row>
    <row r="19923" spans="4:5" x14ac:dyDescent="0.25">
      <c r="D19923"/>
      <c r="E19923"/>
    </row>
    <row r="19924" spans="4:5" x14ac:dyDescent="0.25">
      <c r="D19924"/>
      <c r="E19924"/>
    </row>
    <row r="19925" spans="4:5" x14ac:dyDescent="0.25">
      <c r="D19925"/>
      <c r="E19925"/>
    </row>
    <row r="19926" spans="4:5" x14ac:dyDescent="0.25">
      <c r="D19926"/>
      <c r="E19926"/>
    </row>
    <row r="19927" spans="4:5" x14ac:dyDescent="0.25">
      <c r="D19927"/>
      <c r="E19927"/>
    </row>
    <row r="19928" spans="4:5" x14ac:dyDescent="0.25">
      <c r="D19928"/>
      <c r="E19928"/>
    </row>
    <row r="19929" spans="4:5" x14ac:dyDescent="0.25">
      <c r="D19929"/>
      <c r="E19929"/>
    </row>
    <row r="19930" spans="4:5" x14ac:dyDescent="0.25">
      <c r="D19930"/>
      <c r="E19930"/>
    </row>
    <row r="19931" spans="4:5" x14ac:dyDescent="0.25">
      <c r="D19931"/>
      <c r="E19931"/>
    </row>
    <row r="19932" spans="4:5" x14ac:dyDescent="0.25">
      <c r="D19932"/>
      <c r="E19932"/>
    </row>
    <row r="19933" spans="4:5" x14ac:dyDescent="0.25">
      <c r="D19933"/>
      <c r="E19933"/>
    </row>
    <row r="19934" spans="4:5" x14ac:dyDescent="0.25">
      <c r="D19934"/>
      <c r="E19934"/>
    </row>
    <row r="19935" spans="4:5" x14ac:dyDescent="0.25">
      <c r="D19935"/>
      <c r="E19935"/>
    </row>
    <row r="19936" spans="4:5" x14ac:dyDescent="0.25">
      <c r="D19936"/>
      <c r="E19936"/>
    </row>
    <row r="19937" spans="4:5" x14ac:dyDescent="0.25">
      <c r="D19937"/>
      <c r="E19937"/>
    </row>
    <row r="19938" spans="4:5" x14ac:dyDescent="0.25">
      <c r="D19938"/>
      <c r="E19938"/>
    </row>
    <row r="19939" spans="4:5" x14ac:dyDescent="0.25">
      <c r="D19939"/>
      <c r="E19939"/>
    </row>
    <row r="19940" spans="4:5" x14ac:dyDescent="0.25">
      <c r="D19940"/>
      <c r="E19940"/>
    </row>
    <row r="19941" spans="4:5" x14ac:dyDescent="0.25">
      <c r="D19941"/>
      <c r="E19941"/>
    </row>
    <row r="19942" spans="4:5" x14ac:dyDescent="0.25">
      <c r="D19942"/>
      <c r="E19942"/>
    </row>
    <row r="19943" spans="4:5" x14ac:dyDescent="0.25">
      <c r="D19943"/>
      <c r="E19943"/>
    </row>
    <row r="19944" spans="4:5" x14ac:dyDescent="0.25">
      <c r="D19944"/>
      <c r="E19944"/>
    </row>
    <row r="19945" spans="4:5" x14ac:dyDescent="0.25">
      <c r="D19945"/>
      <c r="E19945"/>
    </row>
    <row r="19946" spans="4:5" x14ac:dyDescent="0.25">
      <c r="D19946"/>
      <c r="E19946"/>
    </row>
    <row r="19947" spans="4:5" x14ac:dyDescent="0.25">
      <c r="D19947"/>
      <c r="E19947"/>
    </row>
    <row r="19948" spans="4:5" x14ac:dyDescent="0.25">
      <c r="D19948"/>
      <c r="E19948"/>
    </row>
    <row r="19949" spans="4:5" x14ac:dyDescent="0.25">
      <c r="D19949"/>
      <c r="E19949"/>
    </row>
    <row r="19950" spans="4:5" x14ac:dyDescent="0.25">
      <c r="D19950"/>
      <c r="E19950"/>
    </row>
    <row r="19951" spans="4:5" x14ac:dyDescent="0.25">
      <c r="D19951"/>
      <c r="E19951"/>
    </row>
    <row r="19952" spans="4:5" x14ac:dyDescent="0.25">
      <c r="D19952"/>
      <c r="E19952"/>
    </row>
    <row r="19953" spans="4:5" x14ac:dyDescent="0.25">
      <c r="D19953"/>
      <c r="E19953"/>
    </row>
    <row r="19954" spans="4:5" x14ac:dyDescent="0.25">
      <c r="D19954"/>
      <c r="E19954"/>
    </row>
    <row r="19955" spans="4:5" x14ac:dyDescent="0.25">
      <c r="D19955"/>
      <c r="E19955"/>
    </row>
    <row r="19956" spans="4:5" x14ac:dyDescent="0.25">
      <c r="D19956"/>
      <c r="E19956"/>
    </row>
    <row r="19957" spans="4:5" x14ac:dyDescent="0.25">
      <c r="D19957"/>
      <c r="E19957"/>
    </row>
    <row r="19958" spans="4:5" x14ac:dyDescent="0.25">
      <c r="D19958"/>
      <c r="E19958"/>
    </row>
    <row r="19959" spans="4:5" x14ac:dyDescent="0.25">
      <c r="D19959"/>
      <c r="E19959"/>
    </row>
    <row r="19960" spans="4:5" x14ac:dyDescent="0.25">
      <c r="D19960"/>
      <c r="E19960"/>
    </row>
    <row r="19961" spans="4:5" x14ac:dyDescent="0.25">
      <c r="D19961"/>
      <c r="E19961"/>
    </row>
    <row r="19962" spans="4:5" x14ac:dyDescent="0.25">
      <c r="D19962"/>
      <c r="E19962"/>
    </row>
    <row r="19963" spans="4:5" x14ac:dyDescent="0.25">
      <c r="D19963"/>
      <c r="E19963"/>
    </row>
    <row r="19964" spans="4:5" x14ac:dyDescent="0.25">
      <c r="D19964"/>
      <c r="E19964"/>
    </row>
    <row r="19965" spans="4:5" x14ac:dyDescent="0.25">
      <c r="D19965"/>
      <c r="E19965"/>
    </row>
    <row r="19966" spans="4:5" x14ac:dyDescent="0.25">
      <c r="D19966"/>
      <c r="E19966"/>
    </row>
    <row r="19967" spans="4:5" x14ac:dyDescent="0.25">
      <c r="D19967"/>
      <c r="E19967"/>
    </row>
    <row r="19968" spans="4:5" x14ac:dyDescent="0.25">
      <c r="D19968"/>
      <c r="E19968"/>
    </row>
    <row r="19969" spans="4:5" x14ac:dyDescent="0.25">
      <c r="D19969"/>
      <c r="E19969"/>
    </row>
    <row r="19970" spans="4:5" x14ac:dyDescent="0.25">
      <c r="D19970"/>
      <c r="E19970"/>
    </row>
    <row r="19971" spans="4:5" x14ac:dyDescent="0.25">
      <c r="D19971"/>
      <c r="E19971"/>
    </row>
    <row r="19972" spans="4:5" x14ac:dyDescent="0.25">
      <c r="D19972"/>
      <c r="E19972"/>
    </row>
    <row r="19973" spans="4:5" x14ac:dyDescent="0.25">
      <c r="D19973"/>
      <c r="E19973"/>
    </row>
    <row r="19974" spans="4:5" x14ac:dyDescent="0.25">
      <c r="D19974"/>
      <c r="E19974"/>
    </row>
    <row r="19975" spans="4:5" x14ac:dyDescent="0.25">
      <c r="D19975"/>
      <c r="E19975"/>
    </row>
    <row r="19976" spans="4:5" x14ac:dyDescent="0.25">
      <c r="D19976"/>
      <c r="E19976"/>
    </row>
    <row r="19977" spans="4:5" x14ac:dyDescent="0.25">
      <c r="D19977"/>
      <c r="E19977"/>
    </row>
    <row r="19978" spans="4:5" x14ac:dyDescent="0.25">
      <c r="D19978"/>
      <c r="E19978"/>
    </row>
    <row r="19979" spans="4:5" x14ac:dyDescent="0.25">
      <c r="D19979"/>
      <c r="E19979"/>
    </row>
    <row r="19980" spans="4:5" x14ac:dyDescent="0.25">
      <c r="D19980"/>
      <c r="E19980"/>
    </row>
    <row r="19981" spans="4:5" x14ac:dyDescent="0.25">
      <c r="D19981"/>
      <c r="E19981"/>
    </row>
    <row r="19982" spans="4:5" x14ac:dyDescent="0.25">
      <c r="D19982"/>
      <c r="E19982"/>
    </row>
    <row r="19983" spans="4:5" x14ac:dyDescent="0.25">
      <c r="D19983"/>
      <c r="E19983"/>
    </row>
    <row r="19984" spans="4:5" x14ac:dyDescent="0.25">
      <c r="D19984"/>
      <c r="E19984"/>
    </row>
    <row r="19985" spans="4:5" x14ac:dyDescent="0.25">
      <c r="D19985"/>
      <c r="E19985"/>
    </row>
    <row r="19986" spans="4:5" x14ac:dyDescent="0.25">
      <c r="D19986"/>
      <c r="E19986"/>
    </row>
    <row r="19987" spans="4:5" x14ac:dyDescent="0.25">
      <c r="D19987"/>
      <c r="E19987"/>
    </row>
    <row r="19988" spans="4:5" x14ac:dyDescent="0.25">
      <c r="D19988"/>
      <c r="E19988"/>
    </row>
    <row r="19989" spans="4:5" x14ac:dyDescent="0.25">
      <c r="D19989"/>
      <c r="E19989"/>
    </row>
    <row r="19990" spans="4:5" x14ac:dyDescent="0.25">
      <c r="D19990"/>
      <c r="E19990"/>
    </row>
    <row r="19991" spans="4:5" x14ac:dyDescent="0.25">
      <c r="D19991"/>
      <c r="E19991"/>
    </row>
    <row r="19992" spans="4:5" x14ac:dyDescent="0.25">
      <c r="D19992"/>
      <c r="E19992"/>
    </row>
    <row r="19993" spans="4:5" x14ac:dyDescent="0.25">
      <c r="D19993"/>
      <c r="E19993"/>
    </row>
    <row r="19994" spans="4:5" x14ac:dyDescent="0.25">
      <c r="D19994"/>
      <c r="E19994"/>
    </row>
    <row r="19995" spans="4:5" x14ac:dyDescent="0.25">
      <c r="D19995"/>
      <c r="E19995"/>
    </row>
    <row r="19996" spans="4:5" x14ac:dyDescent="0.25">
      <c r="D19996"/>
      <c r="E19996"/>
    </row>
    <row r="19997" spans="4:5" x14ac:dyDescent="0.25">
      <c r="D19997"/>
      <c r="E19997"/>
    </row>
    <row r="19998" spans="4:5" x14ac:dyDescent="0.25">
      <c r="D19998"/>
      <c r="E19998"/>
    </row>
    <row r="19999" spans="4:5" x14ac:dyDescent="0.25">
      <c r="D19999"/>
      <c r="E19999"/>
    </row>
    <row r="20000" spans="4:5" x14ac:dyDescent="0.25">
      <c r="D20000"/>
      <c r="E20000"/>
    </row>
    <row r="20001" spans="4:5" x14ac:dyDescent="0.25">
      <c r="D20001"/>
      <c r="E20001"/>
    </row>
    <row r="20002" spans="4:5" x14ac:dyDescent="0.25">
      <c r="D20002"/>
      <c r="E20002"/>
    </row>
    <row r="20003" spans="4:5" x14ac:dyDescent="0.25">
      <c r="D20003"/>
      <c r="E20003"/>
    </row>
    <row r="20004" spans="4:5" x14ac:dyDescent="0.25">
      <c r="D20004"/>
      <c r="E20004"/>
    </row>
    <row r="20005" spans="4:5" x14ac:dyDescent="0.25">
      <c r="D20005"/>
      <c r="E20005"/>
    </row>
    <row r="20006" spans="4:5" x14ac:dyDescent="0.25">
      <c r="D20006"/>
      <c r="E20006"/>
    </row>
    <row r="20007" spans="4:5" x14ac:dyDescent="0.25">
      <c r="D20007"/>
      <c r="E20007"/>
    </row>
    <row r="20008" spans="4:5" x14ac:dyDescent="0.25">
      <c r="D20008"/>
      <c r="E20008"/>
    </row>
    <row r="20009" spans="4:5" x14ac:dyDescent="0.25">
      <c r="D20009"/>
      <c r="E20009"/>
    </row>
    <row r="20010" spans="4:5" x14ac:dyDescent="0.25">
      <c r="D20010"/>
      <c r="E20010"/>
    </row>
    <row r="20011" spans="4:5" x14ac:dyDescent="0.25">
      <c r="D20011"/>
      <c r="E20011"/>
    </row>
    <row r="20012" spans="4:5" x14ac:dyDescent="0.25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09375" defaultRowHeight="13.2" x14ac:dyDescent="0.25"/>
  <cols>
    <col min="1" max="1" width="48.33203125" style="2" bestFit="1" customWidth="1"/>
    <col min="2" max="2" width="27.44140625" style="2" bestFit="1" customWidth="1"/>
    <col min="3" max="3" width="24.44140625" style="2" bestFit="1" customWidth="1"/>
    <col min="4" max="25" width="10.6640625" style="2" customWidth="1"/>
    <col min="26" max="26" width="14" style="2" bestFit="1" customWidth="1"/>
    <col min="27" max="27" width="14.33203125" style="2" bestFit="1" customWidth="1"/>
    <col min="28" max="28" width="13.6640625" style="2" bestFit="1" customWidth="1"/>
    <col min="29" max="29" width="14.33203125" style="2" bestFit="1" customWidth="1"/>
    <col min="30" max="30" width="14" style="2" bestFit="1" customWidth="1"/>
    <col min="31" max="31" width="14.33203125" style="2" bestFit="1" customWidth="1"/>
    <col min="32" max="32" width="13.6640625" style="2" bestFit="1" customWidth="1"/>
    <col min="33" max="33" width="14" style="2" bestFit="1" customWidth="1"/>
    <col min="34" max="34" width="13.6640625" style="2" bestFit="1" customWidth="1"/>
    <col min="35" max="35" width="13.109375" style="2" bestFit="1" customWidth="1"/>
    <col min="36" max="36" width="13.6640625" style="2" bestFit="1" customWidth="1"/>
    <col min="37" max="37" width="14.33203125" style="2" bestFit="1" customWidth="1"/>
    <col min="38" max="38" width="13.6640625" style="2" bestFit="1" customWidth="1"/>
    <col min="39" max="39" width="13.109375" style="2" bestFit="1" customWidth="1"/>
    <col min="40" max="40" width="14.109375" style="2" bestFit="1" customWidth="1"/>
    <col min="41" max="41" width="12.6640625" style="2" bestFit="1" customWidth="1"/>
    <col min="42" max="42" width="13.6640625" style="2" bestFit="1" customWidth="1"/>
    <col min="43" max="43" width="12.6640625" style="2" bestFit="1" customWidth="1"/>
    <col min="44" max="44" width="14" style="2" bestFit="1" customWidth="1"/>
    <col min="45" max="45" width="13.6640625" style="2" bestFit="1" customWidth="1"/>
    <col min="46" max="46" width="14.109375" style="2" bestFit="1" customWidth="1"/>
    <col min="47" max="47" width="14" style="2" bestFit="1" customWidth="1"/>
    <col min="48" max="50" width="13.6640625" style="2" bestFit="1" customWidth="1"/>
    <col min="51" max="52" width="13.5546875" style="2" bestFit="1" customWidth="1"/>
    <col min="53" max="53" width="12.109375" style="2" bestFit="1" customWidth="1"/>
    <col min="54" max="54" width="14.109375" style="2" bestFit="1" customWidth="1"/>
    <col min="55" max="57" width="11.88671875" style="2" bestFit="1" customWidth="1"/>
    <col min="58" max="58" width="14.33203125" style="2" bestFit="1" customWidth="1"/>
    <col min="59" max="59" width="10.5546875" style="2" bestFit="1" customWidth="1"/>
    <col min="60" max="60" width="12.109375" style="2" bestFit="1" customWidth="1"/>
    <col min="61" max="62" width="13.33203125" style="2" bestFit="1" customWidth="1"/>
    <col min="63" max="63" width="11.88671875" style="2" bestFit="1" customWidth="1"/>
    <col min="64" max="64" width="14.33203125" style="2" bestFit="1" customWidth="1"/>
    <col min="65" max="65" width="13.33203125" style="2" bestFit="1" customWidth="1"/>
    <col min="66" max="66" width="10.5546875" style="2" bestFit="1" customWidth="1"/>
    <col min="67" max="67" width="12.109375" style="2" bestFit="1" customWidth="1"/>
    <col min="68" max="68" width="13.5546875" style="2" bestFit="1" customWidth="1"/>
    <col min="69" max="69" width="11.88671875" style="2" bestFit="1" customWidth="1"/>
    <col min="70" max="70" width="14.109375" style="2" bestFit="1" customWidth="1"/>
    <col min="71" max="71" width="11.88671875" style="2" bestFit="1" customWidth="1"/>
    <col min="72" max="72" width="13.33203125" style="2" bestFit="1" customWidth="1"/>
    <col min="73" max="73" width="10.5546875" style="2" bestFit="1" customWidth="1"/>
    <col min="74" max="74" width="12.109375" style="2" bestFit="1" customWidth="1"/>
    <col min="75" max="75" width="13.33203125" style="2" bestFit="1" customWidth="1"/>
    <col min="76" max="78" width="11.88671875" style="2" bestFit="1" customWidth="1"/>
    <col min="79" max="79" width="13.33203125" style="2" bestFit="1" customWidth="1"/>
    <col min="80" max="80" width="10.5546875" style="2" bestFit="1" customWidth="1"/>
    <col min="81" max="81" width="12.109375" style="2" bestFit="1" customWidth="1"/>
    <col min="82" max="82" width="13.33203125" style="2" bestFit="1" customWidth="1"/>
    <col min="83" max="85" width="11.88671875" style="2" bestFit="1" customWidth="1"/>
    <col min="86" max="86" width="13.33203125" style="2" bestFit="1" customWidth="1"/>
    <col min="87" max="98" width="13.5546875" style="2" bestFit="1" customWidth="1"/>
    <col min="99" max="99" width="11.88671875" style="2" bestFit="1" customWidth="1"/>
    <col min="100" max="100" width="13.33203125" style="2" bestFit="1" customWidth="1"/>
    <col min="101" max="101" width="10.5546875" style="2" bestFit="1" customWidth="1"/>
    <col min="102" max="102" width="12.109375" style="2" bestFit="1" customWidth="1"/>
    <col min="103" max="103" width="13.33203125" style="2" bestFit="1" customWidth="1"/>
    <col min="104" max="105" width="11.88671875" style="2" bestFit="1" customWidth="1"/>
    <col min="106" max="106" width="14.109375" style="2" bestFit="1" customWidth="1"/>
    <col min="107" max="107" width="13.33203125" style="2" bestFit="1" customWidth="1"/>
    <col min="108" max="108" width="14.109375" style="2" bestFit="1" customWidth="1"/>
    <col min="109" max="109" width="12.109375" style="2" bestFit="1" customWidth="1"/>
    <col min="110" max="110" width="13.5546875" style="2" bestFit="1" customWidth="1"/>
    <col min="111" max="111" width="11.88671875" style="2" bestFit="1" customWidth="1"/>
    <col min="112" max="112" width="14.33203125" style="2" bestFit="1" customWidth="1"/>
    <col min="113" max="113" width="11.88671875" style="2" bestFit="1" customWidth="1"/>
    <col min="114" max="114" width="13.33203125" style="2" bestFit="1" customWidth="1"/>
    <col min="115" max="115" width="10.5546875" style="2" bestFit="1" customWidth="1"/>
    <col min="116" max="116" width="14.33203125" style="2" bestFit="1" customWidth="1"/>
    <col min="117" max="117" width="13.33203125" style="2" bestFit="1" customWidth="1"/>
    <col min="118" max="118" width="14.33203125" style="2" bestFit="1" customWidth="1"/>
    <col min="119" max="119" width="11.88671875" style="2" bestFit="1" customWidth="1"/>
    <col min="120" max="120" width="14.109375" style="2" bestFit="1" customWidth="1"/>
    <col min="121" max="121" width="13.33203125" style="2" bestFit="1" customWidth="1"/>
    <col min="122" max="122" width="14.109375" style="2" bestFit="1" customWidth="1"/>
    <col min="123" max="123" width="12" style="2" bestFit="1" customWidth="1"/>
    <col min="124" max="124" width="14.109375" style="2" bestFit="1" customWidth="1"/>
    <col min="125" max="125" width="11.6640625" style="2" bestFit="1" customWidth="1"/>
    <col min="126" max="126" width="14.109375" style="2" bestFit="1" customWidth="1"/>
    <col min="127" max="127" width="11.6640625" style="2" bestFit="1" customWidth="1"/>
    <col min="128" max="128" width="14.109375" style="2" bestFit="1" customWidth="1"/>
    <col min="129" max="129" width="10.44140625" style="2" bestFit="1" customWidth="1"/>
    <col min="130" max="130" width="14.109375" style="2" bestFit="1" customWidth="1"/>
    <col min="131" max="131" width="13.109375" style="2" bestFit="1" customWidth="1"/>
    <col min="132" max="132" width="14.109375" style="2" bestFit="1" customWidth="1"/>
    <col min="133" max="133" width="11.6640625" style="2" bestFit="1" customWidth="1"/>
    <col min="134" max="134" width="14.109375" style="2" bestFit="1" customWidth="1"/>
    <col min="135" max="135" width="13.109375" style="2" bestFit="1" customWidth="1"/>
    <col min="136" max="136" width="14.109375" style="2" bestFit="1" customWidth="1"/>
    <col min="137" max="137" width="12" style="2" bestFit="1" customWidth="1"/>
    <col min="138" max="138" width="14.109375" style="2" bestFit="1" customWidth="1"/>
    <col min="139" max="139" width="11.6640625" style="2" bestFit="1" customWidth="1"/>
    <col min="140" max="140" width="14.109375" style="2" bestFit="1" customWidth="1"/>
    <col min="141" max="141" width="11.6640625" style="2" bestFit="1" customWidth="1"/>
    <col min="142" max="142" width="14.109375" style="2" bestFit="1" customWidth="1"/>
    <col min="143" max="143" width="10.44140625" style="2" bestFit="1" customWidth="1"/>
    <col min="144" max="144" width="14.109375" style="2" bestFit="1" customWidth="1"/>
    <col min="145" max="145" width="13.109375" style="2" bestFit="1" customWidth="1"/>
    <col min="146" max="146" width="14.109375" style="2" bestFit="1" customWidth="1"/>
    <col min="147" max="147" width="11.6640625" style="2" bestFit="1" customWidth="1"/>
    <col min="148" max="148" width="14.109375" style="2" bestFit="1" customWidth="1"/>
    <col min="149" max="149" width="13.109375" style="2" bestFit="1" customWidth="1"/>
    <col min="150" max="150" width="14.109375" style="2" bestFit="1" customWidth="1"/>
    <col min="151" max="151" width="12" style="2" bestFit="1" customWidth="1"/>
    <col min="152" max="152" width="14.109375" style="2" bestFit="1" customWidth="1"/>
    <col min="153" max="153" width="11.6640625" style="2" bestFit="1" customWidth="1"/>
    <col min="154" max="154" width="14.109375" style="2" bestFit="1" customWidth="1"/>
    <col min="155" max="155" width="11.6640625" style="2" bestFit="1" customWidth="1"/>
    <col min="156" max="156" width="14.109375" style="2" bestFit="1" customWidth="1"/>
    <col min="157" max="157" width="10.44140625" style="2" bestFit="1" customWidth="1"/>
    <col min="158" max="158" width="14.109375" style="2" bestFit="1" customWidth="1"/>
    <col min="159" max="159" width="13.109375" style="2" bestFit="1" customWidth="1"/>
    <col min="160" max="160" width="14.109375" style="2" bestFit="1" customWidth="1"/>
    <col min="161" max="161" width="12.88671875" style="2" bestFit="1" customWidth="1"/>
    <col min="162" max="162" width="14.109375" style="2" bestFit="1" customWidth="1"/>
    <col min="163" max="163" width="13.109375" style="2" bestFit="1" customWidth="1"/>
    <col min="164" max="164" width="14.109375" style="2" bestFit="1" customWidth="1"/>
    <col min="165" max="165" width="13.44140625" style="2" bestFit="1" customWidth="1"/>
    <col min="166" max="166" width="14.109375" style="2" bestFit="1" customWidth="1"/>
    <col min="167" max="167" width="13.44140625" style="2" bestFit="1" customWidth="1"/>
    <col min="168" max="168" width="14.109375" style="2" bestFit="1" customWidth="1"/>
    <col min="169" max="169" width="13.44140625" style="2" bestFit="1" customWidth="1"/>
    <col min="170" max="170" width="14.109375" style="2" bestFit="1" customWidth="1"/>
    <col min="171" max="171" width="10.44140625" style="2" bestFit="1" customWidth="1"/>
    <col min="172" max="172" width="14.109375" style="2" bestFit="1" customWidth="1"/>
    <col min="173" max="173" width="13.109375" style="2" bestFit="1" customWidth="1"/>
    <col min="174" max="174" width="14.109375" style="2" bestFit="1" customWidth="1"/>
    <col min="175" max="175" width="11.6640625" style="2" bestFit="1" customWidth="1"/>
    <col min="176" max="176" width="14.109375" style="2" bestFit="1" customWidth="1"/>
    <col min="177" max="177" width="13.109375" style="2" bestFit="1" customWidth="1"/>
    <col min="178" max="178" width="14.109375" style="2" bestFit="1" customWidth="1"/>
    <col min="179" max="179" width="10.33203125" style="2" bestFit="1" customWidth="1"/>
    <col min="180" max="180" width="14.109375" style="2" bestFit="1" customWidth="1"/>
    <col min="181" max="181" width="10.33203125" style="2" bestFit="1" customWidth="1"/>
    <col min="182" max="182" width="14.109375" style="2" bestFit="1" customWidth="1"/>
    <col min="183" max="183" width="13.33203125" style="2" bestFit="1" customWidth="1"/>
    <col min="184" max="184" width="14.109375" style="2" bestFit="1" customWidth="1"/>
    <col min="185" max="185" width="13.33203125" style="2" bestFit="1" customWidth="1"/>
    <col min="186" max="186" width="14.109375" style="2" bestFit="1" customWidth="1"/>
    <col min="187" max="187" width="13.33203125" style="2" bestFit="1" customWidth="1"/>
    <col min="188" max="188" width="14.109375" style="2" bestFit="1" customWidth="1"/>
    <col min="189" max="189" width="10.33203125" style="2" bestFit="1" customWidth="1"/>
    <col min="190" max="190" width="14.109375" style="2" bestFit="1" customWidth="1"/>
    <col min="191" max="191" width="10.33203125" style="2" bestFit="1" customWidth="1"/>
    <col min="192" max="192" width="14.109375" style="2" bestFit="1" customWidth="1"/>
    <col min="193" max="193" width="10.33203125" style="2" bestFit="1" customWidth="1"/>
    <col min="194" max="194" width="14.109375" style="2" bestFit="1" customWidth="1"/>
    <col min="195" max="195" width="10.33203125" style="2" bestFit="1" customWidth="1"/>
    <col min="196" max="196" width="14.109375" style="2" bestFit="1" customWidth="1"/>
    <col min="197" max="197" width="10.33203125" style="2" bestFit="1" customWidth="1"/>
    <col min="198" max="198" width="14.109375" style="2" bestFit="1" customWidth="1"/>
    <col min="199" max="199" width="10.33203125" style="2" bestFit="1" customWidth="1"/>
    <col min="200" max="200" width="14.109375" style="2" bestFit="1" customWidth="1"/>
    <col min="201" max="201" width="10.33203125" style="2" bestFit="1" customWidth="1"/>
    <col min="202" max="202" width="14.109375" style="2" bestFit="1" customWidth="1"/>
    <col min="203" max="203" width="10.33203125" style="2" bestFit="1" customWidth="1"/>
    <col min="204" max="204" width="14.109375" style="2" bestFit="1" customWidth="1"/>
    <col min="205" max="205" width="10.33203125" style="2" bestFit="1" customWidth="1"/>
    <col min="206" max="206" width="14.109375" style="2" bestFit="1" customWidth="1"/>
    <col min="207" max="207" width="10.33203125" style="2" bestFit="1" customWidth="1"/>
    <col min="208" max="208" width="14.109375" style="2" bestFit="1" customWidth="1"/>
    <col min="209" max="209" width="10.33203125" style="2" bestFit="1" customWidth="1"/>
    <col min="210" max="210" width="14.109375" style="2" bestFit="1" customWidth="1"/>
    <col min="211" max="211" width="10.33203125" style="2" bestFit="1" customWidth="1"/>
    <col min="212" max="212" width="14.109375" style="2" bestFit="1" customWidth="1"/>
    <col min="213" max="213" width="13.33203125" style="2" bestFit="1" customWidth="1"/>
    <col min="214" max="214" width="14.109375" style="2" bestFit="1" customWidth="1"/>
    <col min="215" max="215" width="13.33203125" style="2" bestFit="1" customWidth="1"/>
    <col min="216" max="216" width="14.109375" style="2" bestFit="1" customWidth="1"/>
    <col min="217" max="217" width="13.33203125" style="2" bestFit="1" customWidth="1"/>
    <col min="218" max="218" width="14.109375" style="2" bestFit="1" customWidth="1"/>
    <col min="219" max="219" width="10.33203125" style="2" bestFit="1" customWidth="1"/>
    <col min="220" max="220" width="14.109375" style="2" bestFit="1" customWidth="1"/>
    <col min="221" max="221" width="10.33203125" style="2" bestFit="1" customWidth="1"/>
    <col min="222" max="222" width="14.109375" style="2" bestFit="1" customWidth="1"/>
    <col min="223" max="223" width="10.33203125" style="2" bestFit="1" customWidth="1"/>
    <col min="224" max="224" width="14.109375" style="2" bestFit="1" customWidth="1"/>
    <col min="225" max="225" width="10.33203125" style="2" bestFit="1" customWidth="1"/>
    <col min="226" max="226" width="14.109375" style="2" bestFit="1" customWidth="1"/>
    <col min="227" max="227" width="10.33203125" style="2" bestFit="1" customWidth="1"/>
    <col min="228" max="228" width="14.109375" style="2" bestFit="1" customWidth="1"/>
    <col min="229" max="229" width="10.33203125" style="2" bestFit="1" customWidth="1"/>
    <col min="230" max="230" width="14.109375" style="2" bestFit="1" customWidth="1"/>
    <col min="231" max="231" width="13.109375" style="2" bestFit="1" customWidth="1"/>
    <col min="232" max="232" width="14.109375" style="2" bestFit="1" customWidth="1"/>
    <col min="233" max="233" width="13.109375" style="2" bestFit="1" customWidth="1"/>
    <col min="234" max="234" width="14.109375" style="2" bestFit="1" customWidth="1"/>
    <col min="235" max="235" width="13.109375" style="2" bestFit="1" customWidth="1"/>
    <col min="236" max="236" width="14.109375" style="2" bestFit="1" customWidth="1"/>
    <col min="237" max="237" width="13.109375" style="2" bestFit="1" customWidth="1"/>
    <col min="238" max="238" width="14.109375" style="2" bestFit="1" customWidth="1"/>
    <col min="239" max="239" width="13.109375" style="2" bestFit="1" customWidth="1"/>
    <col min="240" max="240" width="14.109375" style="2" bestFit="1" customWidth="1"/>
    <col min="241" max="241" width="13.109375" style="2" bestFit="1" customWidth="1"/>
    <col min="242" max="242" width="14.109375" style="2" bestFit="1" customWidth="1"/>
    <col min="243" max="243" width="10.33203125" style="2" bestFit="1" customWidth="1"/>
    <col min="244" max="244" width="14.109375" style="2" bestFit="1" customWidth="1"/>
    <col min="245" max="249" width="9.33203125" style="2" bestFit="1" customWidth="1"/>
    <col min="250" max="250" width="12.5546875" style="2" bestFit="1" customWidth="1"/>
    <col min="251" max="254" width="9.33203125" style="2" bestFit="1" customWidth="1"/>
    <col min="255" max="266" width="12.5546875" style="2" bestFit="1" customWidth="1"/>
    <col min="267" max="291" width="9.33203125" style="2" bestFit="1" customWidth="1"/>
    <col min="292" max="292" width="12.5546875" style="2" bestFit="1" customWidth="1"/>
    <col min="293" max="293" width="9.33203125" style="2" bestFit="1" customWidth="1"/>
    <col min="294" max="294" width="12.5546875" style="2" bestFit="1" customWidth="1"/>
    <col min="295" max="295" width="9.33203125" style="2" bestFit="1" customWidth="1"/>
    <col min="296" max="296" width="12.5546875" style="2" bestFit="1" customWidth="1"/>
    <col min="297" max="301" width="9.33203125" style="2" bestFit="1" customWidth="1"/>
    <col min="302" max="302" width="12.5546875" style="2" bestFit="1" customWidth="1"/>
    <col min="303" max="303" width="9.33203125" style="2" bestFit="1" customWidth="1"/>
    <col min="304" max="304" width="12.5546875" style="2" bestFit="1" customWidth="1"/>
    <col min="305" max="305" width="9.33203125" style="2" bestFit="1" customWidth="1"/>
    <col min="306" max="306" width="12.5546875" style="2" bestFit="1" customWidth="1"/>
    <col min="307" max="307" width="9.33203125" style="2" bestFit="1" customWidth="1"/>
    <col min="308" max="308" width="12.5546875" style="2" bestFit="1" customWidth="1"/>
    <col min="309" max="309" width="9.33203125" style="2" bestFit="1" customWidth="1"/>
    <col min="310" max="310" width="12.5546875" style="2" bestFit="1" customWidth="1"/>
    <col min="311" max="311" width="9.33203125" style="2" bestFit="1" customWidth="1"/>
    <col min="312" max="312" width="12.5546875" style="2" bestFit="1" customWidth="1"/>
    <col min="313" max="313" width="9.33203125" style="2" bestFit="1" customWidth="1"/>
    <col min="314" max="314" width="12.5546875" style="2" bestFit="1" customWidth="1"/>
    <col min="315" max="315" width="9.33203125" style="2" bestFit="1" customWidth="1"/>
    <col min="316" max="316" width="12.5546875" style="2" bestFit="1" customWidth="1"/>
    <col min="317" max="317" width="9.33203125" style="2" bestFit="1" customWidth="1"/>
    <col min="318" max="318" width="13.109375" style="2" bestFit="1" customWidth="1"/>
    <col min="319" max="319" width="9.33203125" style="2" bestFit="1" customWidth="1"/>
    <col min="320" max="320" width="12.5546875" style="2" bestFit="1" customWidth="1"/>
    <col min="321" max="321" width="9.33203125" style="2" bestFit="1" customWidth="1"/>
    <col min="322" max="322" width="12.5546875" style="2" bestFit="1" customWidth="1"/>
    <col min="323" max="323" width="9.33203125" style="2" bestFit="1" customWidth="1"/>
    <col min="324" max="324" width="13.109375" style="2" bestFit="1" customWidth="1"/>
    <col min="325" max="325" width="9.33203125" style="2" bestFit="1" customWidth="1"/>
    <col min="326" max="326" width="12.5546875" style="2" bestFit="1" customWidth="1"/>
    <col min="327" max="327" width="9.33203125" style="2" bestFit="1" customWidth="1"/>
    <col min="328" max="328" width="12.5546875" style="2" bestFit="1" customWidth="1"/>
    <col min="329" max="329" width="9.33203125" style="2" bestFit="1" customWidth="1"/>
    <col min="330" max="330" width="13.109375" style="2" bestFit="1" customWidth="1"/>
    <col min="331" max="331" width="9.33203125" style="2" bestFit="1" customWidth="1"/>
    <col min="332" max="332" width="12.5546875" style="2" bestFit="1" customWidth="1"/>
    <col min="333" max="333" width="9.33203125" style="2" bestFit="1" customWidth="1"/>
    <col min="334" max="334" width="12.5546875" style="2" bestFit="1" customWidth="1"/>
    <col min="335" max="335" width="9.33203125" style="2" bestFit="1" customWidth="1"/>
    <col min="336" max="336" width="13.109375" style="2" bestFit="1" customWidth="1"/>
    <col min="337" max="337" width="9.33203125" style="2" bestFit="1" customWidth="1"/>
    <col min="338" max="338" width="12.5546875" style="2" bestFit="1" customWidth="1"/>
    <col min="339" max="343" width="9.33203125" style="2" bestFit="1" customWidth="1"/>
    <col min="344" max="344" width="13.109375" style="2" bestFit="1" customWidth="1"/>
    <col min="345" max="345" width="9.33203125" style="2" bestFit="1" customWidth="1"/>
    <col min="346" max="346" width="12.5546875" style="2" bestFit="1" customWidth="1"/>
    <col min="347" max="347" width="9.33203125" style="2" bestFit="1" customWidth="1"/>
    <col min="348" max="348" width="12.5546875" style="2" bestFit="1" customWidth="1"/>
    <col min="349" max="349" width="9.33203125" style="2" bestFit="1" customWidth="1"/>
    <col min="350" max="350" width="13.109375" style="2" bestFit="1" customWidth="1"/>
    <col min="351" max="351" width="9.33203125" style="2" bestFit="1" customWidth="1"/>
    <col min="352" max="352" width="12.5546875" style="2" bestFit="1" customWidth="1"/>
    <col min="353" max="353" width="9.33203125" style="2" bestFit="1" customWidth="1"/>
    <col min="354" max="354" width="12.5546875" style="2" bestFit="1" customWidth="1"/>
    <col min="355" max="355" width="9.33203125" style="2" bestFit="1" customWidth="1"/>
    <col min="356" max="356" width="13.109375" style="2" bestFit="1" customWidth="1"/>
    <col min="357" max="357" width="9.33203125" style="2" bestFit="1" customWidth="1"/>
    <col min="358" max="358" width="12.5546875" style="2" bestFit="1" customWidth="1"/>
    <col min="359" max="359" width="9.33203125" style="2" bestFit="1" customWidth="1"/>
    <col min="360" max="360" width="12.5546875" style="2" bestFit="1" customWidth="1"/>
    <col min="361" max="361" width="9.33203125" style="2" bestFit="1" customWidth="1"/>
    <col min="362" max="362" width="13.109375" style="2" bestFit="1" customWidth="1"/>
    <col min="363" max="16384" width="9.109375" style="2"/>
  </cols>
  <sheetData>
    <row r="1" spans="1:614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7">
        <v>21</v>
      </c>
      <c r="H6" s="268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5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5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5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5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5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5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5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5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5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5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5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5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5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5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5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5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5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5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5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5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5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5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N202"/>
  <sheetViews>
    <sheetView tabSelected="1" topLeftCell="C171" zoomScale="114" zoomScaleNormal="85" workbookViewId="0">
      <selection activeCell="G170" sqref="G170"/>
    </sheetView>
  </sheetViews>
  <sheetFormatPr defaultColWidth="9.109375" defaultRowHeight="14.4" x14ac:dyDescent="0.3"/>
  <cols>
    <col min="1" max="1" width="30" style="18" customWidth="1"/>
    <col min="2" max="2" width="27" style="18" customWidth="1"/>
    <col min="3" max="3" width="24.33203125" style="18" customWidth="1"/>
    <col min="4" max="4" width="20.44140625" style="18" customWidth="1"/>
    <col min="5" max="5" width="73" style="18" customWidth="1"/>
    <col min="6" max="6" width="6.44140625" style="18" customWidth="1"/>
    <col min="7" max="9" width="13.44140625" style="18" customWidth="1"/>
    <col min="10" max="10" width="18.88671875" style="18" bestFit="1" customWidth="1"/>
    <col min="11" max="11" width="23.5546875" style="18" customWidth="1"/>
    <col min="12" max="12" width="22.5546875" style="18" customWidth="1"/>
    <col min="13" max="13" width="18.88671875" style="18" bestFit="1" customWidth="1"/>
    <col min="14" max="14" width="15" style="18" customWidth="1"/>
    <col min="15" max="17" width="18.88671875" style="18" bestFit="1" customWidth="1"/>
    <col min="18" max="18" width="24" style="18" customWidth="1"/>
    <col min="19" max="19" width="19.109375" style="18" bestFit="1" customWidth="1"/>
    <col min="20" max="20" width="19.5546875" style="18" bestFit="1" customWidth="1"/>
    <col min="21" max="23" width="18.88671875" style="18" bestFit="1" customWidth="1"/>
    <col min="24" max="24" width="18.88671875" style="18" customWidth="1"/>
    <col min="25" max="25" width="17" style="18" customWidth="1"/>
    <col min="26" max="26" width="15.44140625" style="18" customWidth="1"/>
    <col min="27" max="27" width="16.44140625" style="18" customWidth="1"/>
    <col min="28" max="28" width="15.5546875" style="18" bestFit="1" customWidth="1"/>
    <col min="29" max="29" width="16.44140625" style="18" customWidth="1"/>
    <col min="30" max="30" width="15.44140625" style="18" customWidth="1"/>
    <col min="31" max="31" width="15" style="18" customWidth="1"/>
    <col min="32" max="32" width="14.6640625" style="18" customWidth="1"/>
    <col min="33" max="34" width="15.5546875" style="18" bestFit="1" customWidth="1"/>
    <col min="35" max="16384" width="9.109375" style="18"/>
  </cols>
  <sheetData>
    <row r="1" spans="1:22" ht="26.25" customHeight="1" x14ac:dyDescent="0.4">
      <c r="A1" s="15" t="s">
        <v>345</v>
      </c>
      <c r="B1" s="15"/>
      <c r="C1" s="16"/>
      <c r="D1" s="16"/>
      <c r="E1" s="16"/>
      <c r="F1" s="17"/>
      <c r="G1" s="17"/>
      <c r="H1" s="17"/>
      <c r="I1" s="17"/>
      <c r="J1" s="17"/>
    </row>
    <row r="2" spans="1:22" ht="13.5" customHeight="1" thickBot="1" x14ac:dyDescent="0.45">
      <c r="A2" s="19"/>
      <c r="B2" s="19"/>
      <c r="C2" s="17"/>
      <c r="D2" s="17"/>
      <c r="E2" s="17"/>
      <c r="F2" s="17"/>
      <c r="G2" s="17"/>
      <c r="H2" s="17"/>
      <c r="I2" s="17"/>
      <c r="J2" s="17"/>
    </row>
    <row r="3" spans="1:22" ht="15.75" customHeight="1" x14ac:dyDescent="0.4">
      <c r="A3" s="20" t="s">
        <v>19</v>
      </c>
      <c r="B3" s="21"/>
      <c r="C3" s="22"/>
      <c r="G3" s="23" t="s">
        <v>346</v>
      </c>
      <c r="H3" s="234"/>
      <c r="I3" s="234"/>
      <c r="J3" s="225">
        <v>0.14503769999999999</v>
      </c>
      <c r="K3" s="24" t="s">
        <v>69</v>
      </c>
    </row>
    <row r="4" spans="1:22" ht="15.75" customHeight="1" x14ac:dyDescent="0.3">
      <c r="A4" s="25" t="s">
        <v>20</v>
      </c>
      <c r="B4" s="25"/>
      <c r="C4" s="26"/>
      <c r="G4" s="27" t="s">
        <v>347</v>
      </c>
      <c r="H4" s="235"/>
      <c r="I4" s="235"/>
      <c r="J4" s="226">
        <v>101325</v>
      </c>
      <c r="K4" s="28" t="s">
        <v>293</v>
      </c>
    </row>
    <row r="5" spans="1:22" x14ac:dyDescent="0.3">
      <c r="A5" s="29" t="s">
        <v>21</v>
      </c>
      <c r="B5" s="30" t="s">
        <v>348</v>
      </c>
      <c r="G5" s="27" t="s">
        <v>294</v>
      </c>
      <c r="H5" s="235"/>
      <c r="I5" s="235"/>
      <c r="J5" s="226">
        <v>1025</v>
      </c>
      <c r="K5" s="28" t="s">
        <v>295</v>
      </c>
    </row>
    <row r="6" spans="1:22" x14ac:dyDescent="0.3">
      <c r="A6" s="29" t="s">
        <v>22</v>
      </c>
      <c r="B6" s="30" t="s">
        <v>349</v>
      </c>
      <c r="G6" s="27" t="s">
        <v>350</v>
      </c>
      <c r="H6" s="235"/>
      <c r="I6" s="235"/>
      <c r="J6" s="226">
        <v>9.81</v>
      </c>
      <c r="K6" s="28" t="s">
        <v>351</v>
      </c>
    </row>
    <row r="7" spans="1:22" x14ac:dyDescent="0.3">
      <c r="A7" s="29" t="s">
        <v>24</v>
      </c>
      <c r="B7" s="31">
        <v>42373</v>
      </c>
      <c r="G7" s="32" t="s">
        <v>301</v>
      </c>
      <c r="H7" s="236"/>
      <c r="I7" s="236"/>
      <c r="J7" s="227">
        <v>1.45038E-4</v>
      </c>
      <c r="K7" s="33" t="s">
        <v>302</v>
      </c>
    </row>
    <row r="8" spans="1:22" ht="15" thickBot="1" x14ac:dyDescent="0.35">
      <c r="A8" s="29" t="s">
        <v>25</v>
      </c>
      <c r="B8" s="30" t="s">
        <v>107</v>
      </c>
      <c r="G8" s="34" t="s">
        <v>303</v>
      </c>
      <c r="H8" s="237"/>
      <c r="I8" s="237"/>
      <c r="J8" s="228">
        <v>1E-3</v>
      </c>
      <c r="K8" s="35" t="s">
        <v>69</v>
      </c>
    </row>
    <row r="9" spans="1:22" x14ac:dyDescent="0.3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ht="19.5" customHeight="1" x14ac:dyDescent="0.3">
      <c r="A10" s="39"/>
      <c r="B10" s="39"/>
      <c r="C10" s="39"/>
      <c r="E10" s="37"/>
    </row>
    <row r="12" spans="1:22" x14ac:dyDescent="0.3">
      <c r="A12" s="40" t="s">
        <v>27</v>
      </c>
      <c r="B12" s="40"/>
    </row>
    <row r="13" spans="1:22" x14ac:dyDescent="0.3">
      <c r="A13" s="41" t="s">
        <v>28</v>
      </c>
      <c r="B13" s="42" t="s">
        <v>18</v>
      </c>
    </row>
    <row r="14" spans="1:22" x14ac:dyDescent="0.3">
      <c r="A14" s="43">
        <v>1</v>
      </c>
      <c r="B14" s="44" t="s">
        <v>108</v>
      </c>
    </row>
    <row r="15" spans="1:22" x14ac:dyDescent="0.3">
      <c r="A15" s="43"/>
      <c r="B15" s="44"/>
      <c r="O15" s="45"/>
      <c r="P15" s="45"/>
      <c r="Q15" s="45"/>
      <c r="R15" s="45"/>
    </row>
    <row r="18" spans="1:40" x14ac:dyDescent="0.3">
      <c r="A18" s="40" t="s">
        <v>352</v>
      </c>
      <c r="B18" s="40"/>
    </row>
    <row r="19" spans="1:40" x14ac:dyDescent="0.3">
      <c r="A19" s="18" t="s">
        <v>353</v>
      </c>
      <c r="B19" s="18" t="s">
        <v>354</v>
      </c>
    </row>
    <row r="20" spans="1:40" x14ac:dyDescent="0.3">
      <c r="A20" s="18" t="s">
        <v>355</v>
      </c>
      <c r="B20" s="18" t="s">
        <v>356</v>
      </c>
    </row>
    <row r="21" spans="1:40" x14ac:dyDescent="0.3">
      <c r="A21" s="18" t="s">
        <v>357</v>
      </c>
      <c r="B21" s="18" t="s">
        <v>358</v>
      </c>
    </row>
    <row r="25" spans="1:40" x14ac:dyDescent="0.3">
      <c r="F25" s="46" t="s">
        <v>359</v>
      </c>
      <c r="G25" s="224">
        <v>1</v>
      </c>
      <c r="H25" s="224"/>
      <c r="I25" s="224"/>
      <c r="J25" s="224">
        <f>G25+1</f>
        <v>2</v>
      </c>
      <c r="K25" s="224">
        <f t="shared" ref="K25:AH25" si="0">J25+1</f>
        <v>3</v>
      </c>
      <c r="L25" s="224">
        <f t="shared" si="0"/>
        <v>4</v>
      </c>
      <c r="M25" s="224">
        <f t="shared" si="0"/>
        <v>5</v>
      </c>
      <c r="N25" s="224">
        <f t="shared" si="0"/>
        <v>6</v>
      </c>
      <c r="O25" s="224">
        <f t="shared" si="0"/>
        <v>7</v>
      </c>
      <c r="P25" s="224">
        <f t="shared" si="0"/>
        <v>8</v>
      </c>
      <c r="Q25" s="224">
        <f t="shared" si="0"/>
        <v>9</v>
      </c>
      <c r="R25" s="224">
        <f t="shared" si="0"/>
        <v>10</v>
      </c>
      <c r="S25" s="224">
        <f t="shared" si="0"/>
        <v>11</v>
      </c>
      <c r="T25" s="224">
        <f t="shared" si="0"/>
        <v>12</v>
      </c>
      <c r="U25" s="224">
        <f t="shared" si="0"/>
        <v>13</v>
      </c>
      <c r="V25" s="224">
        <f t="shared" si="0"/>
        <v>14</v>
      </c>
      <c r="W25" s="224">
        <f t="shared" si="0"/>
        <v>15</v>
      </c>
      <c r="X25" s="224">
        <f t="shared" si="0"/>
        <v>16</v>
      </c>
      <c r="Y25" s="224">
        <f t="shared" si="0"/>
        <v>17</v>
      </c>
      <c r="Z25" s="224">
        <f t="shared" si="0"/>
        <v>18</v>
      </c>
      <c r="AA25" s="224">
        <f t="shared" si="0"/>
        <v>19</v>
      </c>
      <c r="AB25" s="224">
        <f t="shared" si="0"/>
        <v>20</v>
      </c>
      <c r="AC25" s="224">
        <f t="shared" si="0"/>
        <v>21</v>
      </c>
      <c r="AD25" s="224">
        <f t="shared" si="0"/>
        <v>22</v>
      </c>
      <c r="AE25" s="224">
        <f t="shared" si="0"/>
        <v>23</v>
      </c>
      <c r="AF25" s="224">
        <f t="shared" si="0"/>
        <v>24</v>
      </c>
      <c r="AG25" s="224">
        <f t="shared" si="0"/>
        <v>25</v>
      </c>
      <c r="AH25" s="224">
        <f t="shared" si="0"/>
        <v>26</v>
      </c>
    </row>
    <row r="26" spans="1:40" ht="30" x14ac:dyDescent="0.4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238" t="s">
        <v>445</v>
      </c>
      <c r="I26" s="238" t="s">
        <v>446</v>
      </c>
      <c r="J26" s="41" t="s">
        <v>365</v>
      </c>
      <c r="K26" s="41" t="s">
        <v>366</v>
      </c>
      <c r="L26" s="41" t="s">
        <v>367</v>
      </c>
      <c r="M26" s="41" t="s">
        <v>368</v>
      </c>
      <c r="N26" s="41" t="s">
        <v>369</v>
      </c>
      <c r="O26" s="41" t="s">
        <v>370</v>
      </c>
      <c r="P26" s="41" t="s">
        <v>371</v>
      </c>
      <c r="Q26" s="41" t="s">
        <v>372</v>
      </c>
      <c r="R26" s="41" t="s">
        <v>373</v>
      </c>
      <c r="S26" s="41" t="s">
        <v>374</v>
      </c>
      <c r="T26" s="41" t="s">
        <v>375</v>
      </c>
      <c r="U26" s="41" t="s">
        <v>376</v>
      </c>
      <c r="V26" s="41" t="s">
        <v>377</v>
      </c>
      <c r="W26" s="41" t="s">
        <v>378</v>
      </c>
      <c r="X26" s="41" t="s">
        <v>379</v>
      </c>
      <c r="Y26" s="41" t="s">
        <v>380</v>
      </c>
      <c r="Z26" s="41" t="s">
        <v>381</v>
      </c>
      <c r="AA26" s="41" t="s">
        <v>382</v>
      </c>
      <c r="AB26" s="41" t="s">
        <v>383</v>
      </c>
      <c r="AC26" s="41" t="s">
        <v>384</v>
      </c>
      <c r="AD26" s="41" t="s">
        <v>385</v>
      </c>
      <c r="AE26" s="41" t="s">
        <v>386</v>
      </c>
      <c r="AF26" s="41" t="s">
        <v>387</v>
      </c>
      <c r="AG26" s="41" t="s">
        <v>388</v>
      </c>
      <c r="AH26" s="41" t="s">
        <v>389</v>
      </c>
    </row>
    <row r="27" spans="1:40" x14ac:dyDescent="0.3">
      <c r="A27" s="46"/>
      <c r="B27" s="46"/>
      <c r="C27" s="269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>
        <v>2.69</v>
      </c>
      <c r="I27" s="239">
        <f>(H27-G27)/H27*100</f>
        <v>0.10408921933082706</v>
      </c>
      <c r="J27" s="50">
        <f>Summary!D125</f>
        <v>2.6427999999999994</v>
      </c>
      <c r="K27" s="50">
        <f>Summary!E125</f>
        <v>2.7430999999999988</v>
      </c>
      <c r="L27" s="50">
        <f>Summary!F125</f>
        <v>1.6538000000000002</v>
      </c>
      <c r="M27" s="50">
        <f>Summary!G125</f>
        <v>1.8367999999999993</v>
      </c>
      <c r="N27" s="50">
        <f>Summary!H125</f>
        <v>2.2317000000000009</v>
      </c>
      <c r="O27" s="50">
        <f>Summary!I125</f>
        <v>2.9546999999999999</v>
      </c>
      <c r="P27" s="50">
        <f>Summary!J125</f>
        <v>2.1983999999999999</v>
      </c>
      <c r="Q27" s="50">
        <f>Summary!K125</f>
        <v>1.8745999999999998</v>
      </c>
      <c r="R27" s="50">
        <f>Summary!L125</f>
        <v>1.8560000000000001</v>
      </c>
      <c r="S27" s="50">
        <f>Summary!M125</f>
        <v>2.5970999999999997</v>
      </c>
      <c r="T27" s="50">
        <f>Summary!N125</f>
        <v>0.3636999999999998</v>
      </c>
      <c r="U27" s="50">
        <f>Summary!O125</f>
        <v>0.86670000000000069</v>
      </c>
      <c r="V27" s="50">
        <f>Summary!P125</f>
        <v>1.8</v>
      </c>
      <c r="W27" s="50">
        <f>Summary!Q125</f>
        <v>2.5</v>
      </c>
      <c r="X27" s="50">
        <f>Summary!R125</f>
        <v>0</v>
      </c>
      <c r="Y27" s="50">
        <f>Summary!S125</f>
        <v>0</v>
      </c>
      <c r="Z27" s="50">
        <f>Summary!T125</f>
        <v>0</v>
      </c>
      <c r="AA27" s="50">
        <f>Summary!U125</f>
        <v>0</v>
      </c>
      <c r="AB27" s="50">
        <f>Summary!V125</f>
        <v>0</v>
      </c>
      <c r="AC27" s="50">
        <f>Summary!W125</f>
        <v>0</v>
      </c>
      <c r="AD27" s="50">
        <f>Summary!X125</f>
        <v>0</v>
      </c>
      <c r="AE27" s="50">
        <f>Summary!Y125</f>
        <v>0</v>
      </c>
      <c r="AF27" s="50">
        <f>Summary!Z125</f>
        <v>0</v>
      </c>
      <c r="AG27" s="50">
        <f>Summary!AA125</f>
        <v>0</v>
      </c>
      <c r="AH27" s="50">
        <f>Summary!AB125</f>
        <v>0</v>
      </c>
      <c r="AK27" s="51"/>
      <c r="AL27" s="51"/>
      <c r="AM27" s="51"/>
      <c r="AN27" s="51"/>
    </row>
    <row r="28" spans="1:40" x14ac:dyDescent="0.3">
      <c r="A28" s="52" t="s">
        <v>113</v>
      </c>
      <c r="B28" s="52"/>
      <c r="C28" s="270"/>
      <c r="D28" s="52"/>
      <c r="E28" s="44" t="s">
        <v>111</v>
      </c>
      <c r="F28" s="44" t="s">
        <v>114</v>
      </c>
      <c r="G28" s="53">
        <f t="shared" ref="G28:AH28" si="1">G27/0.3048</f>
        <v>8.8162729658792678</v>
      </c>
      <c r="H28" s="53"/>
      <c r="I28" s="53"/>
      <c r="J28" s="53">
        <f t="shared" si="1"/>
        <v>8.6706036745406792</v>
      </c>
      <c r="K28" s="53">
        <f t="shared" si="1"/>
        <v>8.9996719160104934</v>
      </c>
      <c r="L28" s="53">
        <f t="shared" si="1"/>
        <v>5.4258530183727034</v>
      </c>
      <c r="M28" s="53">
        <f t="shared" si="1"/>
        <v>6.0262467191601026</v>
      </c>
      <c r="N28" s="53">
        <f t="shared" si="1"/>
        <v>7.3218503937007897</v>
      </c>
      <c r="O28" s="53">
        <f t="shared" si="1"/>
        <v>9.6938976377952741</v>
      </c>
      <c r="P28" s="53">
        <f t="shared" si="1"/>
        <v>7.21259842519685</v>
      </c>
      <c r="Q28" s="53">
        <f t="shared" si="1"/>
        <v>6.1502624671915997</v>
      </c>
      <c r="R28" s="53">
        <f t="shared" si="1"/>
        <v>6.0892388451443571</v>
      </c>
      <c r="S28" s="53">
        <f t="shared" si="1"/>
        <v>8.5206692913385815</v>
      </c>
      <c r="T28" s="53">
        <f t="shared" si="1"/>
        <v>1.1932414698162723</v>
      </c>
      <c r="U28" s="53">
        <f t="shared" si="1"/>
        <v>2.8435039370078763</v>
      </c>
      <c r="V28" s="53">
        <f t="shared" si="1"/>
        <v>5.9055118110236222</v>
      </c>
      <c r="W28" s="53">
        <f t="shared" si="1"/>
        <v>8.2020997375328086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3">
        <f t="shared" si="1"/>
        <v>0</v>
      </c>
      <c r="AH28" s="53">
        <f t="shared" si="1"/>
        <v>0</v>
      </c>
      <c r="AI28" s="54"/>
    </row>
    <row r="29" spans="1:40" x14ac:dyDescent="0.3">
      <c r="A29" s="52"/>
      <c r="B29" s="52"/>
      <c r="C29" s="270"/>
      <c r="D29" s="52"/>
      <c r="E29" s="44" t="s">
        <v>115</v>
      </c>
      <c r="F29" s="44" t="s">
        <v>112</v>
      </c>
      <c r="G29" s="50">
        <f>Summary!C127</f>
        <v>0.7</v>
      </c>
      <c r="H29" s="50">
        <v>0.70499999999999996</v>
      </c>
      <c r="I29" s="239">
        <f>(H29-G29)/H29*100</f>
        <v>0.70921985815602906</v>
      </c>
      <c r="J29" s="50">
        <f>Summary!D127</f>
        <v>0.7</v>
      </c>
      <c r="K29" s="50">
        <f>Summary!E127</f>
        <v>0.7</v>
      </c>
      <c r="L29" s="50">
        <f>Summary!F127</f>
        <v>0.7</v>
      </c>
      <c r="M29" s="50">
        <f>Summary!G127</f>
        <v>0.7</v>
      </c>
      <c r="N29" s="50">
        <f>Summary!H127</f>
        <v>0.7</v>
      </c>
      <c r="O29" s="50">
        <f>Summary!I127</f>
        <v>0.7</v>
      </c>
      <c r="P29" s="50">
        <f>Summary!J127</f>
        <v>0.7</v>
      </c>
      <c r="Q29" s="50">
        <f>Summary!K127</f>
        <v>0.7</v>
      </c>
      <c r="R29" s="50">
        <f>Summary!L127</f>
        <v>0.6</v>
      </c>
      <c r="S29" s="50">
        <f>Summary!M127</f>
        <v>0.6</v>
      </c>
      <c r="T29" s="50">
        <f>Summary!N127</f>
        <v>0.60009999999999986</v>
      </c>
      <c r="U29" s="50">
        <f>Summary!O127</f>
        <v>0.7</v>
      </c>
      <c r="V29" s="50">
        <f>Summary!P127</f>
        <v>0.7</v>
      </c>
      <c r="W29" s="50">
        <f>Summary!Q127</f>
        <v>0.7</v>
      </c>
      <c r="X29" s="50">
        <f>Summary!R127</f>
        <v>0</v>
      </c>
      <c r="Y29" s="50">
        <f>Summary!S127</f>
        <v>0</v>
      </c>
      <c r="Z29" s="50">
        <f>Summary!T127</f>
        <v>0</v>
      </c>
      <c r="AA29" s="50">
        <f>Summary!U127</f>
        <v>0</v>
      </c>
      <c r="AB29" s="50">
        <f>Summary!V127</f>
        <v>0</v>
      </c>
      <c r="AC29" s="50">
        <f>Summary!W127</f>
        <v>0</v>
      </c>
      <c r="AD29" s="50">
        <f>Summary!X127</f>
        <v>0</v>
      </c>
      <c r="AE29" s="50">
        <f>Summary!Y127</f>
        <v>0</v>
      </c>
      <c r="AF29" s="50">
        <f>Summary!Z127</f>
        <v>0</v>
      </c>
      <c r="AG29" s="50">
        <f>Summary!AA127</f>
        <v>0</v>
      </c>
      <c r="AH29" s="50">
        <f>Summary!AB127</f>
        <v>0</v>
      </c>
    </row>
    <row r="30" spans="1:40" x14ac:dyDescent="0.3">
      <c r="A30" s="52" t="s">
        <v>113</v>
      </c>
      <c r="B30" s="52"/>
      <c r="C30" s="270"/>
      <c r="D30" s="52"/>
      <c r="E30" s="44" t="s">
        <v>115</v>
      </c>
      <c r="F30" s="44" t="s">
        <v>114</v>
      </c>
      <c r="G30" s="53">
        <f t="shared" ref="G30:AH30" si="2">G29/0.3048</f>
        <v>2.296587926509186</v>
      </c>
      <c r="H30" s="53"/>
      <c r="I30" s="53"/>
      <c r="J30" s="53">
        <f t="shared" si="2"/>
        <v>2.296587926509186</v>
      </c>
      <c r="K30" s="53">
        <f t="shared" si="2"/>
        <v>2.296587926509186</v>
      </c>
      <c r="L30" s="53">
        <f t="shared" si="2"/>
        <v>2.296587926509186</v>
      </c>
      <c r="M30" s="53">
        <f t="shared" si="2"/>
        <v>2.296587926509186</v>
      </c>
      <c r="N30" s="53">
        <f t="shared" si="2"/>
        <v>2.296587926509186</v>
      </c>
      <c r="O30" s="53">
        <f t="shared" si="2"/>
        <v>2.296587926509186</v>
      </c>
      <c r="P30" s="53">
        <f t="shared" si="2"/>
        <v>2.296587926509186</v>
      </c>
      <c r="Q30" s="53">
        <f t="shared" si="2"/>
        <v>2.296587926509186</v>
      </c>
      <c r="R30" s="53">
        <f t="shared" si="2"/>
        <v>1.9685039370078738</v>
      </c>
      <c r="S30" s="53">
        <f t="shared" si="2"/>
        <v>1.9685039370078738</v>
      </c>
      <c r="T30" s="53">
        <f t="shared" si="2"/>
        <v>1.9688320209973749</v>
      </c>
      <c r="U30" s="53">
        <f t="shared" si="2"/>
        <v>2.296587926509186</v>
      </c>
      <c r="V30" s="53">
        <f t="shared" si="2"/>
        <v>2.296587926509186</v>
      </c>
      <c r="W30" s="53">
        <f t="shared" si="2"/>
        <v>2.296587926509186</v>
      </c>
      <c r="X30" s="53">
        <f t="shared" si="2"/>
        <v>0</v>
      </c>
      <c r="Y30" s="53">
        <f t="shared" si="2"/>
        <v>0</v>
      </c>
      <c r="Z30" s="53">
        <f t="shared" si="2"/>
        <v>0</v>
      </c>
      <c r="AA30" s="53">
        <f t="shared" si="2"/>
        <v>0</v>
      </c>
      <c r="AB30" s="53">
        <f t="shared" si="2"/>
        <v>0</v>
      </c>
      <c r="AC30" s="53">
        <f t="shared" si="2"/>
        <v>0</v>
      </c>
      <c r="AD30" s="53">
        <f t="shared" si="2"/>
        <v>0</v>
      </c>
      <c r="AE30" s="53">
        <f t="shared" si="2"/>
        <v>0</v>
      </c>
      <c r="AF30" s="53">
        <f t="shared" si="2"/>
        <v>0</v>
      </c>
      <c r="AG30" s="53">
        <f t="shared" si="2"/>
        <v>0</v>
      </c>
      <c r="AH30" s="53">
        <f t="shared" si="2"/>
        <v>0</v>
      </c>
    </row>
    <row r="31" spans="1:40" x14ac:dyDescent="0.3">
      <c r="A31" s="52"/>
      <c r="B31" s="52"/>
      <c r="C31" s="270"/>
      <c r="D31" s="52"/>
      <c r="E31" s="44" t="s">
        <v>116</v>
      </c>
      <c r="F31" s="44" t="s">
        <v>112</v>
      </c>
      <c r="G31" s="216">
        <f>Summary!C129</f>
        <v>1.4E-2</v>
      </c>
      <c r="H31" s="216"/>
      <c r="I31" s="216"/>
      <c r="J31" s="216">
        <f>Summary!D129</f>
        <v>0.01</v>
      </c>
      <c r="K31" s="216">
        <f>Summary!E129</f>
        <v>0.01</v>
      </c>
      <c r="L31" s="216">
        <f>Summary!F129</f>
        <v>1.2999999999999999E-2</v>
      </c>
      <c r="M31" s="216">
        <f>Summary!G129</f>
        <v>1.2E-2</v>
      </c>
      <c r="N31" s="216">
        <f>Summary!H129</f>
        <v>1.2E-2</v>
      </c>
      <c r="O31" s="216">
        <f>Summary!I129</f>
        <v>1.2E-2</v>
      </c>
      <c r="P31" s="216">
        <f>Summary!J129</f>
        <v>1.2E-2</v>
      </c>
      <c r="Q31" s="216">
        <f>Summary!K129</f>
        <v>1.4E-2</v>
      </c>
      <c r="R31" s="216">
        <f>Summary!L129</f>
        <v>1.4999999999999999E-2</v>
      </c>
      <c r="S31" s="216">
        <f>Summary!M129</f>
        <v>1.4E-2</v>
      </c>
      <c r="T31" s="216">
        <f>Summary!N129</f>
        <v>1.4E-2</v>
      </c>
      <c r="U31" s="216">
        <f>Summary!O129</f>
        <v>6.0000000000000001E-3</v>
      </c>
      <c r="V31" s="216">
        <f>Summary!P129</f>
        <v>6.0000000000000001E-3</v>
      </c>
      <c r="W31" s="216">
        <f>Summary!Q129</f>
        <v>6.0000000000000001E-3</v>
      </c>
      <c r="X31" s="216">
        <f>Summary!R129</f>
        <v>0</v>
      </c>
      <c r="Y31" s="216">
        <f>Summary!S129</f>
        <v>0</v>
      </c>
      <c r="Z31" s="216">
        <f>Summary!T129</f>
        <v>0</v>
      </c>
      <c r="AA31" s="216">
        <f>Summary!U129</f>
        <v>0</v>
      </c>
      <c r="AB31" s="216">
        <f>Summary!V129</f>
        <v>0</v>
      </c>
      <c r="AC31" s="216">
        <f>Summary!W129</f>
        <v>0</v>
      </c>
      <c r="AD31" s="216">
        <f>Summary!X129</f>
        <v>0</v>
      </c>
      <c r="AE31" s="216">
        <f>Summary!Y129</f>
        <v>0</v>
      </c>
      <c r="AF31" s="216">
        <f>Summary!Z129</f>
        <v>0</v>
      </c>
      <c r="AG31" s="216">
        <f>Summary!AA129</f>
        <v>0</v>
      </c>
      <c r="AH31" s="216">
        <f>Summary!AB129</f>
        <v>0</v>
      </c>
    </row>
    <row r="32" spans="1:40" x14ac:dyDescent="0.3">
      <c r="A32" s="52" t="s">
        <v>113</v>
      </c>
      <c r="B32" s="52"/>
      <c r="C32" s="270"/>
      <c r="D32" s="52"/>
      <c r="E32" s="44" t="s">
        <v>116</v>
      </c>
      <c r="F32" s="44" t="s">
        <v>117</v>
      </c>
      <c r="G32" s="55">
        <f t="shared" ref="G32:AH32" si="3">G31*39.3701</f>
        <v>0.55118140000000004</v>
      </c>
      <c r="H32" s="55"/>
      <c r="I32" s="55"/>
      <c r="J32" s="55">
        <f t="shared" si="3"/>
        <v>0.39370100000000002</v>
      </c>
      <c r="K32" s="55">
        <f t="shared" si="3"/>
        <v>0.39370100000000002</v>
      </c>
      <c r="L32" s="55">
        <f t="shared" si="3"/>
        <v>0.51181129999999997</v>
      </c>
      <c r="M32" s="55">
        <f t="shared" si="3"/>
        <v>0.47244120000000001</v>
      </c>
      <c r="N32" s="55">
        <f t="shared" si="3"/>
        <v>0.47244120000000001</v>
      </c>
      <c r="O32" s="55">
        <f t="shared" si="3"/>
        <v>0.47244120000000001</v>
      </c>
      <c r="P32" s="55">
        <f t="shared" si="3"/>
        <v>0.47244120000000001</v>
      </c>
      <c r="Q32" s="55">
        <f t="shared" si="3"/>
        <v>0.55118140000000004</v>
      </c>
      <c r="R32" s="55">
        <f t="shared" si="3"/>
        <v>0.59055150000000001</v>
      </c>
      <c r="S32" s="55">
        <f t="shared" si="3"/>
        <v>0.55118140000000004</v>
      </c>
      <c r="T32" s="55">
        <f t="shared" si="3"/>
        <v>0.55118140000000004</v>
      </c>
      <c r="U32" s="55">
        <f t="shared" si="3"/>
        <v>0.2362206</v>
      </c>
      <c r="V32" s="55">
        <f t="shared" si="3"/>
        <v>0.2362206</v>
      </c>
      <c r="W32" s="55">
        <f t="shared" si="3"/>
        <v>0.2362206</v>
      </c>
      <c r="X32" s="55">
        <f t="shared" si="3"/>
        <v>0</v>
      </c>
      <c r="Y32" s="55">
        <f t="shared" si="3"/>
        <v>0</v>
      </c>
      <c r="Z32" s="55">
        <f t="shared" si="3"/>
        <v>0</v>
      </c>
      <c r="AA32" s="55">
        <f t="shared" si="3"/>
        <v>0</v>
      </c>
      <c r="AB32" s="55">
        <f t="shared" si="3"/>
        <v>0</v>
      </c>
      <c r="AC32" s="55">
        <f t="shared" si="3"/>
        <v>0</v>
      </c>
      <c r="AD32" s="55">
        <f t="shared" si="3"/>
        <v>0</v>
      </c>
      <c r="AE32" s="55">
        <f t="shared" si="3"/>
        <v>0</v>
      </c>
      <c r="AF32" s="55">
        <f t="shared" si="3"/>
        <v>0</v>
      </c>
      <c r="AG32" s="55">
        <f t="shared" si="3"/>
        <v>0</v>
      </c>
      <c r="AH32" s="55">
        <f t="shared" si="3"/>
        <v>0</v>
      </c>
    </row>
    <row r="33" spans="1:38" x14ac:dyDescent="0.3">
      <c r="A33" s="52" t="s">
        <v>113</v>
      </c>
      <c r="B33" s="52"/>
      <c r="C33" s="270"/>
      <c r="D33" s="52"/>
      <c r="E33" s="44" t="s">
        <v>116</v>
      </c>
      <c r="F33" s="44" t="s">
        <v>114</v>
      </c>
      <c r="G33" s="56">
        <f>G31/0.3048</f>
        <v>4.5931758530183726E-2</v>
      </c>
      <c r="H33" s="56"/>
      <c r="I33" s="56"/>
      <c r="J33" s="56">
        <f t="shared" ref="J33:AH33" si="4">J31/0.3048</f>
        <v>3.2808398950131233E-2</v>
      </c>
      <c r="K33" s="56">
        <f t="shared" si="4"/>
        <v>3.2808398950131233E-2</v>
      </c>
      <c r="L33" s="56">
        <f t="shared" si="4"/>
        <v>4.26509186351706E-2</v>
      </c>
      <c r="M33" s="56">
        <f t="shared" si="4"/>
        <v>3.937007874015748E-2</v>
      </c>
      <c r="N33" s="56">
        <f t="shared" si="4"/>
        <v>3.937007874015748E-2</v>
      </c>
      <c r="O33" s="56">
        <f t="shared" si="4"/>
        <v>3.937007874015748E-2</v>
      </c>
      <c r="P33" s="56">
        <f t="shared" si="4"/>
        <v>3.937007874015748E-2</v>
      </c>
      <c r="Q33" s="56">
        <f t="shared" si="4"/>
        <v>4.5931758530183726E-2</v>
      </c>
      <c r="R33" s="56">
        <f t="shared" si="4"/>
        <v>4.9212598425196846E-2</v>
      </c>
      <c r="S33" s="56">
        <f t="shared" si="4"/>
        <v>4.5931758530183726E-2</v>
      </c>
      <c r="T33" s="56">
        <f t="shared" si="4"/>
        <v>4.5931758530183726E-2</v>
      </c>
      <c r="U33" s="56">
        <f t="shared" si="4"/>
        <v>1.968503937007874E-2</v>
      </c>
      <c r="V33" s="56">
        <f t="shared" si="4"/>
        <v>1.968503937007874E-2</v>
      </c>
      <c r="W33" s="56">
        <f t="shared" si="4"/>
        <v>1.968503937007874E-2</v>
      </c>
      <c r="X33" s="56">
        <f t="shared" si="4"/>
        <v>0</v>
      </c>
      <c r="Y33" s="56">
        <f t="shared" si="4"/>
        <v>0</v>
      </c>
      <c r="Z33" s="56">
        <f t="shared" si="4"/>
        <v>0</v>
      </c>
      <c r="AA33" s="56">
        <f t="shared" si="4"/>
        <v>0</v>
      </c>
      <c r="AB33" s="56">
        <f t="shared" si="4"/>
        <v>0</v>
      </c>
      <c r="AC33" s="56">
        <f t="shared" si="4"/>
        <v>0</v>
      </c>
      <c r="AD33" s="56">
        <f t="shared" si="4"/>
        <v>0</v>
      </c>
      <c r="AE33" s="56">
        <f t="shared" si="4"/>
        <v>0</v>
      </c>
      <c r="AF33" s="56">
        <f t="shared" si="4"/>
        <v>0</v>
      </c>
      <c r="AG33" s="56">
        <f t="shared" si="4"/>
        <v>0</v>
      </c>
      <c r="AH33" s="56">
        <f t="shared" si="4"/>
        <v>0</v>
      </c>
    </row>
    <row r="34" spans="1:38" x14ac:dyDescent="0.3">
      <c r="A34" s="52"/>
      <c r="B34" s="52"/>
      <c r="C34" s="270"/>
      <c r="D34" s="52"/>
      <c r="E34" s="44" t="s">
        <v>391</v>
      </c>
      <c r="F34" s="44" t="s">
        <v>112</v>
      </c>
      <c r="G34" s="57">
        <v>40</v>
      </c>
      <c r="H34" s="57"/>
      <c r="I34" s="57"/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  <c r="AG34" s="57">
        <v>40</v>
      </c>
      <c r="AH34" s="57">
        <v>40</v>
      </c>
    </row>
    <row r="35" spans="1:38" x14ac:dyDescent="0.3">
      <c r="A35" s="52"/>
      <c r="B35" s="52"/>
      <c r="C35" s="270"/>
      <c r="D35" s="271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/>
      <c r="I35" s="53"/>
      <c r="J35" s="53">
        <f t="shared" ref="J35:AH35" si="5">J34/0.3048</f>
        <v>131.23359580052494</v>
      </c>
      <c r="K35" s="53">
        <f t="shared" si="5"/>
        <v>131.23359580052494</v>
      </c>
      <c r="L35" s="53">
        <f t="shared" si="5"/>
        <v>131.23359580052494</v>
      </c>
      <c r="M35" s="53">
        <f t="shared" si="5"/>
        <v>131.23359580052494</v>
      </c>
      <c r="N35" s="53">
        <f t="shared" si="5"/>
        <v>131.23359580052494</v>
      </c>
      <c r="O35" s="53">
        <f t="shared" si="5"/>
        <v>131.23359580052494</v>
      </c>
      <c r="P35" s="53">
        <f t="shared" si="5"/>
        <v>131.23359580052494</v>
      </c>
      <c r="Q35" s="53">
        <f t="shared" si="5"/>
        <v>131.23359580052494</v>
      </c>
      <c r="R35" s="53">
        <f t="shared" si="5"/>
        <v>131.23359580052494</v>
      </c>
      <c r="S35" s="53">
        <f t="shared" si="5"/>
        <v>131.23359580052494</v>
      </c>
      <c r="T35" s="53">
        <f t="shared" si="5"/>
        <v>131.23359580052494</v>
      </c>
      <c r="U35" s="53">
        <f t="shared" si="5"/>
        <v>131.23359580052494</v>
      </c>
      <c r="V35" s="53">
        <f t="shared" si="5"/>
        <v>131.23359580052494</v>
      </c>
      <c r="W35" s="53">
        <f t="shared" si="5"/>
        <v>131.23359580052494</v>
      </c>
      <c r="X35" s="53">
        <f t="shared" si="5"/>
        <v>131.23359580052494</v>
      </c>
      <c r="Y35" s="53">
        <f t="shared" si="5"/>
        <v>131.23359580052494</v>
      </c>
      <c r="Z35" s="53">
        <f t="shared" si="5"/>
        <v>131.23359580052494</v>
      </c>
      <c r="AA35" s="53">
        <f t="shared" si="5"/>
        <v>131.23359580052494</v>
      </c>
      <c r="AB35" s="53">
        <f t="shared" si="5"/>
        <v>131.23359580052494</v>
      </c>
      <c r="AC35" s="53">
        <f t="shared" si="5"/>
        <v>131.23359580052494</v>
      </c>
      <c r="AD35" s="53">
        <f t="shared" si="5"/>
        <v>131.23359580052494</v>
      </c>
      <c r="AE35" s="53">
        <f t="shared" si="5"/>
        <v>131.23359580052494</v>
      </c>
      <c r="AF35" s="53">
        <f t="shared" si="5"/>
        <v>131.23359580052494</v>
      </c>
      <c r="AG35" s="53">
        <f t="shared" si="5"/>
        <v>131.23359580052494</v>
      </c>
      <c r="AH35" s="53">
        <f t="shared" si="5"/>
        <v>131.23359580052494</v>
      </c>
    </row>
    <row r="36" spans="1:38" x14ac:dyDescent="0.3">
      <c r="A36" s="52" t="s">
        <v>113</v>
      </c>
      <c r="B36" s="52"/>
      <c r="C36" s="270"/>
      <c r="D36" s="271"/>
      <c r="E36" s="229" t="s">
        <v>443</v>
      </c>
      <c r="F36" s="44" t="s">
        <v>69</v>
      </c>
      <c r="G36" s="58">
        <v>34</v>
      </c>
      <c r="H36" s="58"/>
      <c r="I36" s="58"/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  <c r="AG36" s="58">
        <v>34</v>
      </c>
      <c r="AH36" s="58">
        <v>34</v>
      </c>
    </row>
    <row r="37" spans="1:38" x14ac:dyDescent="0.3">
      <c r="A37" s="52" t="s">
        <v>113</v>
      </c>
      <c r="B37" s="52"/>
      <c r="C37" s="270"/>
      <c r="D37" s="52"/>
      <c r="E37" s="44" t="s">
        <v>118</v>
      </c>
      <c r="F37" s="44"/>
      <c r="G37" s="59">
        <v>0.3</v>
      </c>
      <c r="H37" s="59"/>
      <c r="I37" s="59"/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  <c r="AG37" s="59">
        <v>0.3</v>
      </c>
      <c r="AH37" s="59">
        <v>0.3</v>
      </c>
    </row>
    <row r="38" spans="1:38" x14ac:dyDescent="0.3">
      <c r="A38" s="52" t="s">
        <v>113</v>
      </c>
      <c r="B38" s="52"/>
      <c r="C38" s="270"/>
      <c r="D38" s="52"/>
      <c r="E38" s="44" t="s">
        <v>119</v>
      </c>
      <c r="F38" s="44" t="s">
        <v>69</v>
      </c>
      <c r="G38" s="58">
        <v>30450</v>
      </c>
      <c r="H38" s="58"/>
      <c r="I38" s="58"/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  <c r="AG38" s="58">
        <v>30450</v>
      </c>
      <c r="AH38" s="58">
        <v>30450</v>
      </c>
    </row>
    <row r="39" spans="1:38" x14ac:dyDescent="0.3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/>
      <c r="I39" s="61"/>
      <c r="J39" s="61">
        <f t="shared" ref="J39:AH39" si="6">J30/J28</f>
        <v>0.26487059179657946</v>
      </c>
      <c r="K39" s="61">
        <f t="shared" si="6"/>
        <v>0.25518573876271383</v>
      </c>
      <c r="L39" s="61">
        <f t="shared" si="6"/>
        <v>0.42326762607328572</v>
      </c>
      <c r="M39" s="61">
        <f t="shared" si="6"/>
        <v>0.38109756097560987</v>
      </c>
      <c r="N39" s="61">
        <f t="shared" si="6"/>
        <v>0.31366223058654824</v>
      </c>
      <c r="O39" s="61">
        <f t="shared" si="6"/>
        <v>0.2369106846718787</v>
      </c>
      <c r="P39" s="61">
        <f t="shared" si="6"/>
        <v>0.31841339155749632</v>
      </c>
      <c r="Q39" s="61">
        <f t="shared" si="6"/>
        <v>0.37341299477221807</v>
      </c>
      <c r="R39" s="61">
        <f t="shared" si="6"/>
        <v>0.32327586206896547</v>
      </c>
      <c r="S39" s="61">
        <f t="shared" si="6"/>
        <v>0.23102691463555505</v>
      </c>
      <c r="T39" s="61">
        <f t="shared" si="6"/>
        <v>1.6499862524058295</v>
      </c>
      <c r="U39" s="61">
        <f t="shared" si="6"/>
        <v>0.80766124379831472</v>
      </c>
      <c r="V39" s="61">
        <f t="shared" si="6"/>
        <v>0.38888888888888884</v>
      </c>
      <c r="W39" s="61">
        <f t="shared" si="6"/>
        <v>0.27999999999999997</v>
      </c>
      <c r="X39" s="61" t="e">
        <f t="shared" si="6"/>
        <v>#DIV/0!</v>
      </c>
      <c r="Y39" s="61" t="e">
        <f t="shared" si="6"/>
        <v>#DIV/0!</v>
      </c>
      <c r="Z39" s="61" t="e">
        <f t="shared" si="6"/>
        <v>#DIV/0!</v>
      </c>
      <c r="AA39" s="61" t="e">
        <f t="shared" si="6"/>
        <v>#DIV/0!</v>
      </c>
      <c r="AB39" s="61" t="e">
        <f t="shared" si="6"/>
        <v>#DIV/0!</v>
      </c>
      <c r="AC39" s="61" t="e">
        <f t="shared" si="6"/>
        <v>#DIV/0!</v>
      </c>
      <c r="AD39" s="61" t="e">
        <f t="shared" si="6"/>
        <v>#DIV/0!</v>
      </c>
      <c r="AE39" s="61" t="e">
        <f t="shared" si="6"/>
        <v>#DIV/0!</v>
      </c>
      <c r="AF39" s="61" t="e">
        <f t="shared" si="6"/>
        <v>#DIV/0!</v>
      </c>
      <c r="AG39" s="61" t="e">
        <f t="shared" si="6"/>
        <v>#DIV/0!</v>
      </c>
      <c r="AH39" s="61" t="e">
        <f t="shared" si="6"/>
        <v>#DIV/0!</v>
      </c>
      <c r="AI39" s="62"/>
      <c r="AJ39" s="62"/>
      <c r="AK39" s="62"/>
      <c r="AL39" s="62"/>
    </row>
    <row r="40" spans="1:38" x14ac:dyDescent="0.3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/>
      <c r="I40" s="61"/>
      <c r="J40" s="61">
        <f t="shared" ref="J40:AH40" si="7">1/J39</f>
        <v>3.7754285714285705</v>
      </c>
      <c r="K40" s="61">
        <f t="shared" si="7"/>
        <v>3.9187142857142838</v>
      </c>
      <c r="L40" s="61">
        <f t="shared" si="7"/>
        <v>2.362571428571429</v>
      </c>
      <c r="M40" s="61">
        <f t="shared" si="7"/>
        <v>2.6239999999999992</v>
      </c>
      <c r="N40" s="61">
        <f t="shared" si="7"/>
        <v>3.1881428571428585</v>
      </c>
      <c r="O40" s="61">
        <f t="shared" si="7"/>
        <v>4.2210000000000001</v>
      </c>
      <c r="P40" s="61">
        <f t="shared" si="7"/>
        <v>3.140571428571429</v>
      </c>
      <c r="Q40" s="61">
        <f t="shared" si="7"/>
        <v>2.6779999999999999</v>
      </c>
      <c r="R40" s="61">
        <f t="shared" si="7"/>
        <v>3.0933333333333337</v>
      </c>
      <c r="S40" s="61">
        <f t="shared" si="7"/>
        <v>4.3285</v>
      </c>
      <c r="T40" s="61">
        <f t="shared" si="7"/>
        <v>0.6060656557240458</v>
      </c>
      <c r="U40" s="61">
        <f t="shared" si="7"/>
        <v>1.2381428571428583</v>
      </c>
      <c r="V40" s="61">
        <f t="shared" si="7"/>
        <v>2.5714285714285716</v>
      </c>
      <c r="W40" s="61">
        <f t="shared" si="7"/>
        <v>3.5714285714285716</v>
      </c>
      <c r="X40" s="61" t="e">
        <f t="shared" si="7"/>
        <v>#DIV/0!</v>
      </c>
      <c r="Y40" s="61" t="e">
        <f t="shared" si="7"/>
        <v>#DIV/0!</v>
      </c>
      <c r="Z40" s="61" t="e">
        <f t="shared" si="7"/>
        <v>#DIV/0!</v>
      </c>
      <c r="AA40" s="61" t="e">
        <f t="shared" si="7"/>
        <v>#DIV/0!</v>
      </c>
      <c r="AB40" s="61" t="e">
        <f t="shared" si="7"/>
        <v>#DIV/0!</v>
      </c>
      <c r="AC40" s="61" t="e">
        <f t="shared" si="7"/>
        <v>#DIV/0!</v>
      </c>
      <c r="AD40" s="61" t="e">
        <f t="shared" si="7"/>
        <v>#DIV/0!</v>
      </c>
      <c r="AE40" s="61" t="e">
        <f t="shared" si="7"/>
        <v>#DIV/0!</v>
      </c>
      <c r="AF40" s="61" t="e">
        <f t="shared" si="7"/>
        <v>#DIV/0!</v>
      </c>
      <c r="AG40" s="61" t="e">
        <f t="shared" si="7"/>
        <v>#DIV/0!</v>
      </c>
      <c r="AH40" s="61" t="e">
        <f t="shared" si="7"/>
        <v>#DIV/0!</v>
      </c>
    </row>
    <row r="41" spans="1:38" x14ac:dyDescent="0.3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/>
      <c r="I41" s="61"/>
      <c r="J41" s="61">
        <f t="shared" ref="J41:AH41" si="8">2-J39</f>
        <v>1.7351294082034205</v>
      </c>
      <c r="K41" s="61">
        <f t="shared" si="8"/>
        <v>1.7448142612372861</v>
      </c>
      <c r="L41" s="61">
        <f t="shared" si="8"/>
        <v>1.5767323739267143</v>
      </c>
      <c r="M41" s="61">
        <f t="shared" si="8"/>
        <v>1.61890243902439</v>
      </c>
      <c r="N41" s="61">
        <f t="shared" si="8"/>
        <v>1.6863377694134518</v>
      </c>
      <c r="O41" s="61">
        <f t="shared" si="8"/>
        <v>1.7630893153281213</v>
      </c>
      <c r="P41" s="61">
        <f t="shared" si="8"/>
        <v>1.6815866084425037</v>
      </c>
      <c r="Q41" s="61">
        <f t="shared" si="8"/>
        <v>1.626587005227782</v>
      </c>
      <c r="R41" s="61">
        <f t="shared" si="8"/>
        <v>1.6767241379310345</v>
      </c>
      <c r="S41" s="61">
        <f t="shared" si="8"/>
        <v>1.768973085364445</v>
      </c>
      <c r="T41" s="61">
        <f t="shared" si="8"/>
        <v>0.35001374759417048</v>
      </c>
      <c r="U41" s="61">
        <f t="shared" si="8"/>
        <v>1.1923387562016852</v>
      </c>
      <c r="V41" s="61">
        <f t="shared" si="8"/>
        <v>1.6111111111111112</v>
      </c>
      <c r="W41" s="61">
        <f t="shared" si="8"/>
        <v>1.72</v>
      </c>
      <c r="X41" s="61" t="e">
        <f t="shared" si="8"/>
        <v>#DIV/0!</v>
      </c>
      <c r="Y41" s="61" t="e">
        <f t="shared" si="8"/>
        <v>#DIV/0!</v>
      </c>
      <c r="Z41" s="61" t="e">
        <f t="shared" si="8"/>
        <v>#DIV/0!</v>
      </c>
      <c r="AA41" s="61" t="e">
        <f t="shared" si="8"/>
        <v>#DIV/0!</v>
      </c>
      <c r="AB41" s="61" t="e">
        <f t="shared" si="8"/>
        <v>#DIV/0!</v>
      </c>
      <c r="AC41" s="61" t="e">
        <f t="shared" si="8"/>
        <v>#DIV/0!</v>
      </c>
      <c r="AD41" s="61" t="e">
        <f t="shared" si="8"/>
        <v>#DIV/0!</v>
      </c>
      <c r="AE41" s="61" t="e">
        <f t="shared" si="8"/>
        <v>#DIV/0!</v>
      </c>
      <c r="AF41" s="61" t="e">
        <f t="shared" si="8"/>
        <v>#DIV/0!</v>
      </c>
      <c r="AG41" s="61" t="e">
        <f t="shared" si="8"/>
        <v>#DIV/0!</v>
      </c>
      <c r="AH41" s="61" t="e">
        <f t="shared" si="8"/>
        <v>#DIV/0!</v>
      </c>
    </row>
    <row r="42" spans="1:38" x14ac:dyDescent="0.3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/>
      <c r="I42" s="61"/>
      <c r="J42" s="61">
        <f t="shared" ref="J42:AH42" si="9">J33/J30</f>
        <v>1.4285714285714289E-2</v>
      </c>
      <c r="K42" s="61">
        <f t="shared" si="9"/>
        <v>1.4285714285714289E-2</v>
      </c>
      <c r="L42" s="61">
        <f t="shared" si="9"/>
        <v>1.8571428571428572E-2</v>
      </c>
      <c r="M42" s="61">
        <f t="shared" si="9"/>
        <v>1.7142857142857147E-2</v>
      </c>
      <c r="N42" s="61">
        <f t="shared" si="9"/>
        <v>1.7142857142857147E-2</v>
      </c>
      <c r="O42" s="61">
        <f t="shared" si="9"/>
        <v>1.7142857142857147E-2</v>
      </c>
      <c r="P42" s="61">
        <f t="shared" si="9"/>
        <v>1.7142857142857147E-2</v>
      </c>
      <c r="Q42" s="61">
        <f t="shared" si="9"/>
        <v>2.0000000000000004E-2</v>
      </c>
      <c r="R42" s="61">
        <f t="shared" si="9"/>
        <v>2.5000000000000001E-2</v>
      </c>
      <c r="S42" s="61">
        <f t="shared" si="9"/>
        <v>2.3333333333333334E-2</v>
      </c>
      <c r="T42" s="61">
        <f t="shared" si="9"/>
        <v>2.332944509248459E-2</v>
      </c>
      <c r="U42" s="61">
        <f t="shared" si="9"/>
        <v>8.5714285714285736E-3</v>
      </c>
      <c r="V42" s="61">
        <f t="shared" si="9"/>
        <v>8.5714285714285736E-3</v>
      </c>
      <c r="W42" s="61">
        <f t="shared" si="9"/>
        <v>8.5714285714285736E-3</v>
      </c>
      <c r="X42" s="61" t="e">
        <f t="shared" si="9"/>
        <v>#DIV/0!</v>
      </c>
      <c r="Y42" s="61" t="e">
        <f t="shared" si="9"/>
        <v>#DIV/0!</v>
      </c>
      <c r="Z42" s="61" t="e">
        <f t="shared" si="9"/>
        <v>#DIV/0!</v>
      </c>
      <c r="AA42" s="61" t="e">
        <f t="shared" si="9"/>
        <v>#DIV/0!</v>
      </c>
      <c r="AB42" s="61" t="e">
        <f t="shared" si="9"/>
        <v>#DIV/0!</v>
      </c>
      <c r="AC42" s="61" t="e">
        <f t="shared" si="9"/>
        <v>#DIV/0!</v>
      </c>
      <c r="AD42" s="61" t="e">
        <f t="shared" si="9"/>
        <v>#DIV/0!</v>
      </c>
      <c r="AE42" s="61" t="e">
        <f t="shared" si="9"/>
        <v>#DIV/0!</v>
      </c>
      <c r="AF42" s="61" t="e">
        <f t="shared" si="9"/>
        <v>#DIV/0!</v>
      </c>
      <c r="AG42" s="61" t="e">
        <f t="shared" si="9"/>
        <v>#DIV/0!</v>
      </c>
      <c r="AH42" s="61" t="e">
        <f t="shared" si="9"/>
        <v>#DIV/0!</v>
      </c>
    </row>
    <row r="43" spans="1:38" x14ac:dyDescent="0.3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/>
      <c r="I43" s="61"/>
      <c r="J43" s="61">
        <f t="shared" ref="J43:AH43" si="10">1/J42</f>
        <v>69.999999999999986</v>
      </c>
      <c r="K43" s="61">
        <f t="shared" si="10"/>
        <v>69.999999999999986</v>
      </c>
      <c r="L43" s="61">
        <f t="shared" si="10"/>
        <v>53.846153846153847</v>
      </c>
      <c r="M43" s="61">
        <f t="shared" si="10"/>
        <v>58.333333333333321</v>
      </c>
      <c r="N43" s="61">
        <f t="shared" si="10"/>
        <v>58.333333333333321</v>
      </c>
      <c r="O43" s="61">
        <f t="shared" si="10"/>
        <v>58.333333333333321</v>
      </c>
      <c r="P43" s="61">
        <f t="shared" si="10"/>
        <v>58.333333333333321</v>
      </c>
      <c r="Q43" s="61">
        <f t="shared" si="10"/>
        <v>49.999999999999993</v>
      </c>
      <c r="R43" s="61">
        <f t="shared" si="10"/>
        <v>40</v>
      </c>
      <c r="S43" s="61">
        <f t="shared" si="10"/>
        <v>42.857142857142854</v>
      </c>
      <c r="T43" s="61">
        <f t="shared" si="10"/>
        <v>42.864285714285707</v>
      </c>
      <c r="U43" s="61">
        <f t="shared" si="10"/>
        <v>116.66666666666664</v>
      </c>
      <c r="V43" s="61">
        <f t="shared" si="10"/>
        <v>116.66666666666664</v>
      </c>
      <c r="W43" s="61">
        <f t="shared" si="10"/>
        <v>116.66666666666664</v>
      </c>
      <c r="X43" s="61" t="e">
        <f t="shared" si="10"/>
        <v>#DIV/0!</v>
      </c>
      <c r="Y43" s="61" t="e">
        <f t="shared" si="10"/>
        <v>#DIV/0!</v>
      </c>
      <c r="Z43" s="61" t="e">
        <f t="shared" si="10"/>
        <v>#DIV/0!</v>
      </c>
      <c r="AA43" s="61" t="e">
        <f t="shared" si="10"/>
        <v>#DIV/0!</v>
      </c>
      <c r="AB43" s="61" t="e">
        <f t="shared" si="10"/>
        <v>#DIV/0!</v>
      </c>
      <c r="AC43" s="61" t="e">
        <f t="shared" si="10"/>
        <v>#DIV/0!</v>
      </c>
      <c r="AD43" s="61" t="e">
        <f t="shared" si="10"/>
        <v>#DIV/0!</v>
      </c>
      <c r="AE43" s="61" t="e">
        <f t="shared" si="10"/>
        <v>#DIV/0!</v>
      </c>
      <c r="AF43" s="61" t="e">
        <f t="shared" si="10"/>
        <v>#DIV/0!</v>
      </c>
      <c r="AG43" s="61" t="e">
        <f t="shared" si="10"/>
        <v>#DIV/0!</v>
      </c>
      <c r="AH43" s="61" t="e">
        <f t="shared" si="10"/>
        <v>#DIV/0!</v>
      </c>
    </row>
    <row r="44" spans="1:38" x14ac:dyDescent="0.3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/>
      <c r="I44" s="61"/>
      <c r="J44" s="61">
        <f t="shared" ref="J44:AH44" si="11">J28/J33</f>
        <v>264.27999999999992</v>
      </c>
      <c r="K44" s="61">
        <f t="shared" si="11"/>
        <v>274.30999999999983</v>
      </c>
      <c r="L44" s="61">
        <f t="shared" si="11"/>
        <v>127.21538461538462</v>
      </c>
      <c r="M44" s="61">
        <f t="shared" si="11"/>
        <v>153.06666666666661</v>
      </c>
      <c r="N44" s="61">
        <f t="shared" si="11"/>
        <v>185.97500000000005</v>
      </c>
      <c r="O44" s="61">
        <f t="shared" si="11"/>
        <v>246.22499999999997</v>
      </c>
      <c r="P44" s="61">
        <f t="shared" si="11"/>
        <v>183.2</v>
      </c>
      <c r="Q44" s="61">
        <f t="shared" si="11"/>
        <v>133.89999999999998</v>
      </c>
      <c r="R44" s="61">
        <f t="shared" si="11"/>
        <v>123.73333333333335</v>
      </c>
      <c r="S44" s="61">
        <f t="shared" si="11"/>
        <v>185.50714285714284</v>
      </c>
      <c r="T44" s="61">
        <f t="shared" si="11"/>
        <v>25.978571428571414</v>
      </c>
      <c r="U44" s="61">
        <f t="shared" si="11"/>
        <v>144.45000000000013</v>
      </c>
      <c r="V44" s="61">
        <f t="shared" si="11"/>
        <v>300</v>
      </c>
      <c r="W44" s="61">
        <f t="shared" si="11"/>
        <v>416.66666666666669</v>
      </c>
      <c r="X44" s="61" t="e">
        <f t="shared" si="11"/>
        <v>#DIV/0!</v>
      </c>
      <c r="Y44" s="61" t="e">
        <f t="shared" si="11"/>
        <v>#DIV/0!</v>
      </c>
      <c r="Z44" s="61" t="e">
        <f t="shared" si="11"/>
        <v>#DIV/0!</v>
      </c>
      <c r="AA44" s="61" t="e">
        <f t="shared" si="11"/>
        <v>#DIV/0!</v>
      </c>
      <c r="AB44" s="61" t="e">
        <f t="shared" si="11"/>
        <v>#DIV/0!</v>
      </c>
      <c r="AC44" s="61" t="e">
        <f t="shared" si="11"/>
        <v>#DIV/0!</v>
      </c>
      <c r="AD44" s="61" t="e">
        <f t="shared" si="11"/>
        <v>#DIV/0!</v>
      </c>
      <c r="AE44" s="61" t="e">
        <f t="shared" si="11"/>
        <v>#DIV/0!</v>
      </c>
      <c r="AF44" s="61" t="e">
        <f t="shared" si="11"/>
        <v>#DIV/0!</v>
      </c>
      <c r="AG44" s="61" t="e">
        <f t="shared" si="11"/>
        <v>#DIV/0!</v>
      </c>
      <c r="AH44" s="61" t="e">
        <f t="shared" si="11"/>
        <v>#DIV/0!</v>
      </c>
    </row>
    <row r="45" spans="1:38" x14ac:dyDescent="0.3">
      <c r="A45" s="52"/>
      <c r="B45" s="52"/>
      <c r="C45" s="60"/>
      <c r="D45" s="52"/>
      <c r="E45" s="65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</row>
    <row r="46" spans="1:38" ht="21" x14ac:dyDescent="0.4">
      <c r="B46" s="66"/>
      <c r="C46" s="60"/>
      <c r="E46" s="48" t="s">
        <v>393</v>
      </c>
      <c r="F46" s="67"/>
      <c r="G46" s="67"/>
      <c r="H46" s="67"/>
      <c r="I46" s="67"/>
      <c r="J46" s="67"/>
      <c r="K46" s="67"/>
      <c r="L46" s="67"/>
      <c r="M46" s="67"/>
      <c r="N46" s="67"/>
    </row>
    <row r="47" spans="1:38" x14ac:dyDescent="0.3">
      <c r="A47" s="52" t="s">
        <v>113</v>
      </c>
      <c r="B47" s="66"/>
      <c r="C47" s="60" t="s">
        <v>394</v>
      </c>
      <c r="D47" s="68"/>
      <c r="E47" s="229" t="s">
        <v>125</v>
      </c>
      <c r="F47" s="44" t="s">
        <v>69</v>
      </c>
      <c r="G47" s="69">
        <f>Summary!C130</f>
        <v>0.45725526699999997</v>
      </c>
      <c r="H47" s="69"/>
      <c r="I47" s="69"/>
      <c r="J47" s="69">
        <f>Summary!D130</f>
        <v>0.30177022999999997</v>
      </c>
      <c r="K47" s="69">
        <f>Summary!E130</f>
        <v>0.60824092500000004</v>
      </c>
      <c r="L47" s="69">
        <f>Summary!F130</f>
        <v>0.821525485</v>
      </c>
      <c r="M47" s="69">
        <f>Summary!G130</f>
        <v>3.6705746599999998E-3</v>
      </c>
      <c r="N47" s="69">
        <f>Summary!H130</f>
        <v>0.47063166200000001</v>
      </c>
      <c r="O47" s="69">
        <f>Summary!I130</f>
        <v>0.54798418849999997</v>
      </c>
      <c r="P47" s="69">
        <f>Summary!J130</f>
        <v>3.6049640449999996</v>
      </c>
      <c r="Q47" s="69">
        <f>Summary!K130</f>
        <v>0.54409868149999996</v>
      </c>
      <c r="R47" s="69">
        <f>Summary!L130</f>
        <v>0.13096294875</v>
      </c>
      <c r="S47" s="69">
        <f>Summary!M130</f>
        <v>3.6723203149999994E-2</v>
      </c>
      <c r="T47" s="69">
        <f>Summary!N130</f>
        <v>5.5916537049999999E-2</v>
      </c>
      <c r="U47" s="69">
        <f>Summary!O130</f>
        <v>0.33511206649999997</v>
      </c>
      <c r="V47" s="69">
        <f>Summary!P130</f>
        <v>1.6547530499999998E-2</v>
      </c>
      <c r="W47" s="69">
        <f>Summary!Q130</f>
        <v>0.14727259950000002</v>
      </c>
      <c r="X47" s="69">
        <f>Summary!R130</f>
        <v>0</v>
      </c>
      <c r="Y47" s="69">
        <f>Summary!S130</f>
        <v>0</v>
      </c>
      <c r="Z47" s="69">
        <f>Summary!T130</f>
        <v>0</v>
      </c>
      <c r="AA47" s="69">
        <f>Summary!U130</f>
        <v>0</v>
      </c>
      <c r="AB47" s="69">
        <f>Summary!V130</f>
        <v>0</v>
      </c>
      <c r="AC47" s="69">
        <f>Summary!W130</f>
        <v>0</v>
      </c>
      <c r="AD47" s="69">
        <f>Summary!X130</f>
        <v>0</v>
      </c>
      <c r="AE47" s="69">
        <f>Summary!Y130</f>
        <v>0</v>
      </c>
      <c r="AF47" s="69">
        <f>Summary!Z130</f>
        <v>0</v>
      </c>
      <c r="AG47" s="69">
        <f>Summary!AA130</f>
        <v>0</v>
      </c>
      <c r="AH47" s="69">
        <f>Summary!AB130</f>
        <v>0</v>
      </c>
    </row>
    <row r="48" spans="1:38" x14ac:dyDescent="0.3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/>
      <c r="I48" s="69"/>
      <c r="J48" s="69">
        <f>Summary!D131</f>
        <v>1.935779725</v>
      </c>
      <c r="K48" s="69">
        <f>Summary!E131</f>
        <v>2.9807090299999999</v>
      </c>
      <c r="L48" s="69">
        <f>Summary!F131</f>
        <v>4.471030485</v>
      </c>
      <c r="M48" s="69">
        <f>Summary!G131</f>
        <v>5.8270859999999995</v>
      </c>
      <c r="N48" s="69">
        <f>Summary!H131</f>
        <v>6.3806671449999994</v>
      </c>
      <c r="O48" s="69">
        <f>Summary!I131</f>
        <v>6.7421386600000002</v>
      </c>
      <c r="P48" s="69">
        <f>Summary!J131</f>
        <v>3.9942993399999995</v>
      </c>
      <c r="Q48" s="69">
        <f>Summary!K131</f>
        <v>3.8200350049999994</v>
      </c>
      <c r="R48" s="69">
        <f>Summary!L131</f>
        <v>0.96035103700000002</v>
      </c>
      <c r="S48" s="69">
        <f>Summary!M131</f>
        <v>2.184382805E-2</v>
      </c>
      <c r="T48" s="69">
        <f>Summary!N131</f>
        <v>0.406993192</v>
      </c>
      <c r="U48" s="69">
        <f>Summary!O131</f>
        <v>6.9258420599999999</v>
      </c>
      <c r="V48" s="69">
        <f>Summary!P131</f>
        <v>5.4811009200000003</v>
      </c>
      <c r="W48" s="69">
        <f>Summary!Q131</f>
        <v>2.3502446799999994</v>
      </c>
      <c r="X48" s="69">
        <f>Summary!R131</f>
        <v>0</v>
      </c>
      <c r="Y48" s="69">
        <f>Summary!S131</f>
        <v>0</v>
      </c>
      <c r="Z48" s="69">
        <f>Summary!T131</f>
        <v>0</v>
      </c>
      <c r="AA48" s="69">
        <f>Summary!U131</f>
        <v>0</v>
      </c>
      <c r="AB48" s="69">
        <f>Summary!V131</f>
        <v>0</v>
      </c>
      <c r="AC48" s="69">
        <f>Summary!W131</f>
        <v>0</v>
      </c>
      <c r="AD48" s="69">
        <f>Summary!X131</f>
        <v>0</v>
      </c>
      <c r="AE48" s="69">
        <f>Summary!Y131</f>
        <v>0</v>
      </c>
      <c r="AF48" s="69">
        <f>Summary!Z131</f>
        <v>0</v>
      </c>
      <c r="AG48" s="69">
        <f>Summary!AA131</f>
        <v>0</v>
      </c>
      <c r="AH48" s="69">
        <f>Summary!AB131</f>
        <v>0</v>
      </c>
    </row>
    <row r="49" spans="1:37" x14ac:dyDescent="0.3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/>
      <c r="I49" s="69"/>
      <c r="J49" s="69">
        <f>Summary!D132</f>
        <v>1.0442359294999999</v>
      </c>
      <c r="K49" s="69">
        <f>Summary!E132</f>
        <v>2.204107155</v>
      </c>
      <c r="L49" s="69">
        <f>Summary!F132</f>
        <v>0.71498234149999995</v>
      </c>
      <c r="M49" s="69">
        <f>Summary!G132</f>
        <v>0.79147085650000004</v>
      </c>
      <c r="N49" s="69">
        <f>Summary!H132</f>
        <v>0.53223286749999998</v>
      </c>
      <c r="O49" s="69">
        <f>Summary!I132</f>
        <v>0.16778906999999998</v>
      </c>
      <c r="P49" s="69">
        <f>Summary!J132</f>
        <v>0.63903341499999999</v>
      </c>
      <c r="Q49" s="69">
        <f>Summary!K132</f>
        <v>1.216189907</v>
      </c>
      <c r="R49" s="69">
        <f>Summary!L132</f>
        <v>0.16611479849999997</v>
      </c>
      <c r="S49" s="69">
        <f>Summary!M132</f>
        <v>1.1855107199999999E-2</v>
      </c>
      <c r="T49" s="69">
        <f>Summary!N132</f>
        <v>0.41823714449999999</v>
      </c>
      <c r="U49" s="69">
        <f>Summary!O132</f>
        <v>0.1227565679</v>
      </c>
      <c r="V49" s="69">
        <f>Summary!P132</f>
        <v>0.38496763399999995</v>
      </c>
      <c r="W49" s="69">
        <f>Summary!Q132</f>
        <v>0.33845727449999996</v>
      </c>
      <c r="X49" s="69">
        <f>Summary!R132</f>
        <v>0</v>
      </c>
      <c r="Y49" s="69">
        <f>Summary!S132</f>
        <v>0</v>
      </c>
      <c r="Z49" s="69">
        <f>Summary!T132</f>
        <v>0</v>
      </c>
      <c r="AA49" s="69">
        <f>Summary!U132</f>
        <v>0</v>
      </c>
      <c r="AB49" s="69">
        <f>Summary!V132</f>
        <v>0</v>
      </c>
      <c r="AC49" s="69">
        <f>Summary!W132</f>
        <v>0</v>
      </c>
      <c r="AD49" s="69">
        <f>Summary!X132</f>
        <v>0</v>
      </c>
      <c r="AE49" s="69">
        <f>Summary!Y132</f>
        <v>0</v>
      </c>
      <c r="AF49" s="69">
        <f>Summary!Z132</f>
        <v>0</v>
      </c>
      <c r="AG49" s="69">
        <f>Summary!AA132</f>
        <v>0</v>
      </c>
      <c r="AH49" s="69">
        <f>Summary!AB132</f>
        <v>0</v>
      </c>
    </row>
    <row r="50" spans="1:37" x14ac:dyDescent="0.3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/>
      <c r="I50" s="71"/>
      <c r="J50" s="71">
        <f t="shared" ref="J50:AH50" si="12">SQRT(J47^2+J48^2-(J47*J48)+(3*J49^2))</f>
        <v>2.554492856120159</v>
      </c>
      <c r="K50" s="71">
        <f t="shared" si="12"/>
        <v>4.6921060494166076</v>
      </c>
      <c r="L50" s="71">
        <f t="shared" si="12"/>
        <v>4.3041319076713807</v>
      </c>
      <c r="M50" s="71">
        <f t="shared" si="12"/>
        <v>5.9843825345951629</v>
      </c>
      <c r="N50" s="71">
        <f t="shared" si="12"/>
        <v>6.2274616714341162</v>
      </c>
      <c r="O50" s="71">
        <f t="shared" si="12"/>
        <v>6.4920408590205607</v>
      </c>
      <c r="P50" s="71">
        <f t="shared" si="12"/>
        <v>3.9718986132654055</v>
      </c>
      <c r="Q50" s="71">
        <f t="shared" si="12"/>
        <v>4.1530216077931792</v>
      </c>
      <c r="R50" s="71">
        <f t="shared" si="12"/>
        <v>0.94680377239094105</v>
      </c>
      <c r="S50" s="71">
        <f t="shared" si="12"/>
        <v>3.801581037661559E-2</v>
      </c>
      <c r="T50" s="71">
        <f t="shared" si="12"/>
        <v>0.81901122987965713</v>
      </c>
      <c r="U50" s="71">
        <f t="shared" si="12"/>
        <v>6.7678550972289218</v>
      </c>
      <c r="V50" s="71">
        <f t="shared" si="12"/>
        <v>5.5133150344439681</v>
      </c>
      <c r="W50" s="71">
        <f t="shared" si="12"/>
        <v>2.3543306078231758</v>
      </c>
      <c r="X50" s="71">
        <f t="shared" si="12"/>
        <v>0</v>
      </c>
      <c r="Y50" s="71">
        <f t="shared" si="12"/>
        <v>0</v>
      </c>
      <c r="Z50" s="71">
        <f t="shared" si="12"/>
        <v>0</v>
      </c>
      <c r="AA50" s="71">
        <f t="shared" si="12"/>
        <v>0</v>
      </c>
      <c r="AB50" s="71">
        <f t="shared" si="12"/>
        <v>0</v>
      </c>
      <c r="AC50" s="71">
        <f t="shared" si="12"/>
        <v>0</v>
      </c>
      <c r="AD50" s="71">
        <f t="shared" si="12"/>
        <v>0</v>
      </c>
      <c r="AE50" s="71">
        <f t="shared" si="12"/>
        <v>0</v>
      </c>
      <c r="AF50" s="71">
        <f t="shared" si="12"/>
        <v>0</v>
      </c>
      <c r="AG50" s="71">
        <f t="shared" si="12"/>
        <v>0</v>
      </c>
      <c r="AH50" s="71">
        <f t="shared" si="12"/>
        <v>0</v>
      </c>
    </row>
    <row r="51" spans="1:37" x14ac:dyDescent="0.3">
      <c r="B51" s="66"/>
      <c r="C51" s="60"/>
    </row>
    <row r="52" spans="1:37" ht="21" customHeight="1" x14ac:dyDescent="0.4">
      <c r="B52" s="66"/>
      <c r="C52" s="60"/>
      <c r="E52" s="48" t="s">
        <v>395</v>
      </c>
      <c r="F52" s="67"/>
      <c r="G52" s="67"/>
      <c r="H52" s="67"/>
      <c r="I52" s="67"/>
      <c r="J52" s="67"/>
      <c r="K52" s="67"/>
      <c r="L52" s="67"/>
      <c r="M52" s="67"/>
      <c r="N52" s="67"/>
    </row>
    <row r="53" spans="1:37" x14ac:dyDescent="0.3">
      <c r="A53" s="52" t="s">
        <v>113</v>
      </c>
      <c r="B53" s="272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/>
      <c r="I53" s="71"/>
      <c r="J53" s="71">
        <f t="shared" ref="J53:AH53" si="13">J36</f>
        <v>34</v>
      </c>
      <c r="K53" s="71">
        <f t="shared" si="13"/>
        <v>34</v>
      </c>
      <c r="L53" s="71">
        <f t="shared" si="13"/>
        <v>34</v>
      </c>
      <c r="M53" s="71">
        <f t="shared" si="13"/>
        <v>34</v>
      </c>
      <c r="N53" s="71">
        <f t="shared" si="13"/>
        <v>34</v>
      </c>
      <c r="O53" s="71">
        <f t="shared" si="13"/>
        <v>34</v>
      </c>
      <c r="P53" s="71">
        <f t="shared" si="13"/>
        <v>34</v>
      </c>
      <c r="Q53" s="71">
        <f t="shared" si="13"/>
        <v>34</v>
      </c>
      <c r="R53" s="71">
        <f t="shared" si="13"/>
        <v>34</v>
      </c>
      <c r="S53" s="71">
        <f t="shared" si="13"/>
        <v>34</v>
      </c>
      <c r="T53" s="71">
        <f t="shared" si="13"/>
        <v>34</v>
      </c>
      <c r="U53" s="71">
        <f t="shared" si="13"/>
        <v>34</v>
      </c>
      <c r="V53" s="71">
        <f t="shared" si="13"/>
        <v>34</v>
      </c>
      <c r="W53" s="71">
        <f t="shared" si="13"/>
        <v>34</v>
      </c>
      <c r="X53" s="71">
        <f t="shared" si="13"/>
        <v>34</v>
      </c>
      <c r="Y53" s="71">
        <f t="shared" si="13"/>
        <v>34</v>
      </c>
      <c r="Z53" s="71">
        <f t="shared" si="13"/>
        <v>34</v>
      </c>
      <c r="AA53" s="71">
        <f t="shared" si="13"/>
        <v>34</v>
      </c>
      <c r="AB53" s="71">
        <f t="shared" si="13"/>
        <v>34</v>
      </c>
      <c r="AC53" s="71">
        <f t="shared" si="13"/>
        <v>34</v>
      </c>
      <c r="AD53" s="71">
        <f t="shared" si="13"/>
        <v>34</v>
      </c>
      <c r="AE53" s="71">
        <f t="shared" si="13"/>
        <v>34</v>
      </c>
      <c r="AF53" s="71">
        <f t="shared" si="13"/>
        <v>34</v>
      </c>
      <c r="AG53" s="71">
        <f t="shared" si="13"/>
        <v>34</v>
      </c>
      <c r="AH53" s="71">
        <f t="shared" si="13"/>
        <v>34</v>
      </c>
    </row>
    <row r="54" spans="1:37" x14ac:dyDescent="0.3">
      <c r="A54" s="52" t="s">
        <v>113</v>
      </c>
      <c r="B54" s="272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/>
      <c r="I54" s="71"/>
      <c r="J54" s="71">
        <f t="shared" ref="J54:AH54" si="14">J36</f>
        <v>34</v>
      </c>
      <c r="K54" s="71">
        <f t="shared" si="14"/>
        <v>34</v>
      </c>
      <c r="L54" s="71">
        <f t="shared" si="14"/>
        <v>34</v>
      </c>
      <c r="M54" s="71">
        <f t="shared" si="14"/>
        <v>34</v>
      </c>
      <c r="N54" s="71">
        <f t="shared" si="14"/>
        <v>34</v>
      </c>
      <c r="O54" s="71">
        <f t="shared" si="14"/>
        <v>34</v>
      </c>
      <c r="P54" s="71">
        <f t="shared" si="14"/>
        <v>34</v>
      </c>
      <c r="Q54" s="71">
        <f t="shared" si="14"/>
        <v>34</v>
      </c>
      <c r="R54" s="71">
        <f t="shared" si="14"/>
        <v>34</v>
      </c>
      <c r="S54" s="71">
        <f t="shared" si="14"/>
        <v>34</v>
      </c>
      <c r="T54" s="71">
        <f t="shared" si="14"/>
        <v>34</v>
      </c>
      <c r="U54" s="71">
        <f t="shared" si="14"/>
        <v>34</v>
      </c>
      <c r="V54" s="71">
        <f t="shared" si="14"/>
        <v>34</v>
      </c>
      <c r="W54" s="71">
        <f t="shared" si="14"/>
        <v>34</v>
      </c>
      <c r="X54" s="71">
        <f t="shared" si="14"/>
        <v>34</v>
      </c>
      <c r="Y54" s="71">
        <f t="shared" si="14"/>
        <v>34</v>
      </c>
      <c r="Z54" s="71">
        <f t="shared" si="14"/>
        <v>34</v>
      </c>
      <c r="AA54" s="71">
        <f t="shared" si="14"/>
        <v>34</v>
      </c>
      <c r="AB54" s="71">
        <f t="shared" si="14"/>
        <v>34</v>
      </c>
      <c r="AC54" s="71">
        <f t="shared" si="14"/>
        <v>34</v>
      </c>
      <c r="AD54" s="71">
        <f t="shared" si="14"/>
        <v>34</v>
      </c>
      <c r="AE54" s="71">
        <f t="shared" si="14"/>
        <v>34</v>
      </c>
      <c r="AF54" s="71">
        <f t="shared" si="14"/>
        <v>34</v>
      </c>
      <c r="AG54" s="71">
        <f t="shared" si="14"/>
        <v>34</v>
      </c>
      <c r="AH54" s="71">
        <f t="shared" si="14"/>
        <v>34</v>
      </c>
    </row>
    <row r="55" spans="1:37" x14ac:dyDescent="0.3">
      <c r="A55" s="52" t="s">
        <v>113</v>
      </c>
      <c r="B55" s="272"/>
      <c r="C55" s="60" t="s">
        <v>128</v>
      </c>
      <c r="D55" s="52"/>
      <c r="E55" s="229" t="s">
        <v>132</v>
      </c>
      <c r="F55" s="44" t="s">
        <v>69</v>
      </c>
      <c r="G55" s="71">
        <f>G36/SQRT(3)</f>
        <v>19.629909152447276</v>
      </c>
      <c r="H55" s="71"/>
      <c r="I55" s="71"/>
      <c r="J55" s="71">
        <f t="shared" ref="J55:AH55" si="15">J36/SQRT(3)</f>
        <v>19.629909152447276</v>
      </c>
      <c r="K55" s="71">
        <f t="shared" si="15"/>
        <v>19.629909152447276</v>
      </c>
      <c r="L55" s="71">
        <f t="shared" si="15"/>
        <v>19.629909152447276</v>
      </c>
      <c r="M55" s="71">
        <f t="shared" si="15"/>
        <v>19.629909152447276</v>
      </c>
      <c r="N55" s="71">
        <f t="shared" si="15"/>
        <v>19.629909152447276</v>
      </c>
      <c r="O55" s="71">
        <f t="shared" si="15"/>
        <v>19.629909152447276</v>
      </c>
      <c r="P55" s="71">
        <f t="shared" si="15"/>
        <v>19.629909152447276</v>
      </c>
      <c r="Q55" s="71">
        <f t="shared" si="15"/>
        <v>19.629909152447276</v>
      </c>
      <c r="R55" s="71">
        <f t="shared" si="15"/>
        <v>19.629909152447276</v>
      </c>
      <c r="S55" s="71">
        <f t="shared" si="15"/>
        <v>19.629909152447276</v>
      </c>
      <c r="T55" s="71">
        <f t="shared" si="15"/>
        <v>19.629909152447276</v>
      </c>
      <c r="U55" s="71">
        <f t="shared" si="15"/>
        <v>19.629909152447276</v>
      </c>
      <c r="V55" s="71">
        <f t="shared" si="15"/>
        <v>19.629909152447276</v>
      </c>
      <c r="W55" s="71">
        <f t="shared" si="15"/>
        <v>19.629909152447276</v>
      </c>
      <c r="X55" s="71">
        <f t="shared" si="15"/>
        <v>19.629909152447276</v>
      </c>
      <c r="Y55" s="71">
        <f t="shared" si="15"/>
        <v>19.629909152447276</v>
      </c>
      <c r="Z55" s="71">
        <f t="shared" si="15"/>
        <v>19.629909152447276</v>
      </c>
      <c r="AA55" s="71">
        <f t="shared" si="15"/>
        <v>19.629909152447276</v>
      </c>
      <c r="AB55" s="71">
        <f t="shared" si="15"/>
        <v>19.629909152447276</v>
      </c>
      <c r="AC55" s="71">
        <f t="shared" si="15"/>
        <v>19.629909152447276</v>
      </c>
      <c r="AD55" s="71">
        <f t="shared" si="15"/>
        <v>19.629909152447276</v>
      </c>
      <c r="AE55" s="71">
        <f t="shared" si="15"/>
        <v>19.629909152447276</v>
      </c>
      <c r="AF55" s="71">
        <f t="shared" si="15"/>
        <v>19.629909152447276</v>
      </c>
      <c r="AG55" s="71">
        <f t="shared" si="15"/>
        <v>19.629909152447276</v>
      </c>
      <c r="AH55" s="71">
        <f t="shared" si="15"/>
        <v>19.629909152447276</v>
      </c>
      <c r="AI55" s="72"/>
      <c r="AJ55" s="72"/>
      <c r="AK55" s="72"/>
    </row>
    <row r="56" spans="1:37" x14ac:dyDescent="0.3">
      <c r="A56" s="52"/>
      <c r="B56" s="272"/>
      <c r="C56" s="60"/>
      <c r="D56" s="52"/>
      <c r="E56" s="44" t="s">
        <v>129</v>
      </c>
      <c r="F56" s="44" t="s">
        <v>69</v>
      </c>
      <c r="G56" s="71">
        <f>G36</f>
        <v>34</v>
      </c>
      <c r="H56" s="71"/>
      <c r="I56" s="71"/>
      <c r="J56" s="71">
        <f t="shared" ref="J56:AH56" si="16">J36</f>
        <v>34</v>
      </c>
      <c r="K56" s="71">
        <f t="shared" si="16"/>
        <v>34</v>
      </c>
      <c r="L56" s="71">
        <f t="shared" si="16"/>
        <v>34</v>
      </c>
      <c r="M56" s="71">
        <f t="shared" si="16"/>
        <v>34</v>
      </c>
      <c r="N56" s="71">
        <f t="shared" si="16"/>
        <v>34</v>
      </c>
      <c r="O56" s="71">
        <f t="shared" si="16"/>
        <v>34</v>
      </c>
      <c r="P56" s="71">
        <f t="shared" si="16"/>
        <v>34</v>
      </c>
      <c r="Q56" s="71">
        <f t="shared" si="16"/>
        <v>34</v>
      </c>
      <c r="R56" s="71">
        <f t="shared" si="16"/>
        <v>34</v>
      </c>
      <c r="S56" s="71">
        <f t="shared" si="16"/>
        <v>34</v>
      </c>
      <c r="T56" s="71">
        <f t="shared" si="16"/>
        <v>34</v>
      </c>
      <c r="U56" s="71">
        <f t="shared" si="16"/>
        <v>34</v>
      </c>
      <c r="V56" s="71">
        <f t="shared" si="16"/>
        <v>34</v>
      </c>
      <c r="W56" s="71">
        <f t="shared" si="16"/>
        <v>34</v>
      </c>
      <c r="X56" s="71">
        <f t="shared" si="16"/>
        <v>34</v>
      </c>
      <c r="Y56" s="71">
        <f t="shared" si="16"/>
        <v>34</v>
      </c>
      <c r="Z56" s="71">
        <f t="shared" si="16"/>
        <v>34</v>
      </c>
      <c r="AA56" s="71">
        <f t="shared" si="16"/>
        <v>34</v>
      </c>
      <c r="AB56" s="71">
        <f t="shared" si="16"/>
        <v>34</v>
      </c>
      <c r="AC56" s="71">
        <f t="shared" si="16"/>
        <v>34</v>
      </c>
      <c r="AD56" s="71">
        <f t="shared" si="16"/>
        <v>34</v>
      </c>
      <c r="AE56" s="71">
        <f t="shared" si="16"/>
        <v>34</v>
      </c>
      <c r="AF56" s="71">
        <f t="shared" si="16"/>
        <v>34</v>
      </c>
      <c r="AG56" s="71">
        <f t="shared" si="16"/>
        <v>34</v>
      </c>
      <c r="AH56" s="71">
        <f t="shared" si="16"/>
        <v>34</v>
      </c>
    </row>
    <row r="57" spans="1:37" x14ac:dyDescent="0.3">
      <c r="A57" s="73"/>
      <c r="B57" s="272"/>
      <c r="C57" s="60"/>
      <c r="D57" s="73"/>
      <c r="G57" s="26"/>
      <c r="H57" s="26"/>
      <c r="I57" s="26"/>
      <c r="J57" s="72"/>
      <c r="K57" s="26"/>
      <c r="L57" s="26"/>
      <c r="M57" s="26"/>
      <c r="N57" s="26"/>
    </row>
    <row r="58" spans="1:37" ht="23.4" x14ac:dyDescent="0.45">
      <c r="B58" s="272"/>
      <c r="C58" s="60"/>
      <c r="E58" s="74" t="s">
        <v>397</v>
      </c>
      <c r="F58" s="74"/>
      <c r="G58" s="74"/>
      <c r="H58" s="74"/>
      <c r="I58" s="74"/>
      <c r="J58" s="74"/>
      <c r="K58" s="74"/>
      <c r="L58" s="74"/>
      <c r="M58" s="74"/>
      <c r="N58" s="74"/>
    </row>
    <row r="59" spans="1:37" ht="21" x14ac:dyDescent="0.4">
      <c r="B59" s="272"/>
      <c r="C59" s="60"/>
      <c r="E59" s="48" t="s">
        <v>133</v>
      </c>
      <c r="F59" s="75"/>
      <c r="G59" s="75"/>
      <c r="H59" s="75"/>
      <c r="I59" s="75"/>
      <c r="J59" s="75"/>
      <c r="K59" s="75"/>
      <c r="L59" s="75"/>
      <c r="M59" s="75"/>
      <c r="N59" s="75"/>
    </row>
    <row r="60" spans="1:37" x14ac:dyDescent="0.3">
      <c r="A60" s="52" t="s">
        <v>113</v>
      </c>
      <c r="B60" s="272"/>
      <c r="C60" s="60" t="s">
        <v>134</v>
      </c>
      <c r="D60" s="52"/>
      <c r="E60" s="44" t="s">
        <v>135</v>
      </c>
      <c r="F60" s="44"/>
      <c r="G60" s="59">
        <v>4</v>
      </c>
      <c r="H60" s="59"/>
      <c r="I60" s="59"/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  <c r="AG60" s="59">
        <v>4</v>
      </c>
      <c r="AH60" s="59">
        <v>4</v>
      </c>
    </row>
    <row r="61" spans="1:37" x14ac:dyDescent="0.3">
      <c r="A61" s="52" t="s">
        <v>113</v>
      </c>
      <c r="B61" s="272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/>
      <c r="I61" s="76"/>
      <c r="J61" s="76">
        <f t="shared" ref="J61:AH61" si="17">(1+J39^2)^2</f>
        <v>1.1452347855236238</v>
      </c>
      <c r="K61" s="76">
        <f t="shared" si="17"/>
        <v>1.1344801058433287</v>
      </c>
      <c r="L61" s="76">
        <f t="shared" si="17"/>
        <v>1.3904076537533345</v>
      </c>
      <c r="M61" s="76">
        <f t="shared" si="17"/>
        <v>1.311564009137854</v>
      </c>
      <c r="N61" s="76">
        <f t="shared" si="17"/>
        <v>1.2064474002448584</v>
      </c>
      <c r="O61" s="76">
        <f t="shared" si="17"/>
        <v>1.1154035483906319</v>
      </c>
      <c r="P61" s="76">
        <f t="shared" si="17"/>
        <v>1.2130535174438311</v>
      </c>
      <c r="Q61" s="76">
        <f t="shared" si="17"/>
        <v>1.2983172801067024</v>
      </c>
      <c r="R61" s="76">
        <f t="shared" si="17"/>
        <v>1.2199363381921622</v>
      </c>
      <c r="S61" s="76">
        <f t="shared" si="17"/>
        <v>1.1095955941662794</v>
      </c>
      <c r="T61" s="76">
        <f t="shared" si="17"/>
        <v>13.856668495697853</v>
      </c>
      <c r="U61" s="76">
        <f t="shared" si="17"/>
        <v>2.7301504266498302</v>
      </c>
      <c r="V61" s="76">
        <f t="shared" si="17"/>
        <v>1.3253410303307422</v>
      </c>
      <c r="W61" s="76">
        <f t="shared" si="17"/>
        <v>1.16294656</v>
      </c>
      <c r="X61" s="76" t="e">
        <f t="shared" si="17"/>
        <v>#DIV/0!</v>
      </c>
      <c r="Y61" s="76" t="e">
        <f t="shared" si="17"/>
        <v>#DIV/0!</v>
      </c>
      <c r="Z61" s="76" t="e">
        <f t="shared" si="17"/>
        <v>#DIV/0!</v>
      </c>
      <c r="AA61" s="76" t="e">
        <f t="shared" si="17"/>
        <v>#DIV/0!</v>
      </c>
      <c r="AB61" s="76" t="e">
        <f t="shared" si="17"/>
        <v>#DIV/0!</v>
      </c>
      <c r="AC61" s="76" t="e">
        <f t="shared" si="17"/>
        <v>#DIV/0!</v>
      </c>
      <c r="AD61" s="76" t="e">
        <f t="shared" si="17"/>
        <v>#DIV/0!</v>
      </c>
      <c r="AE61" s="76" t="e">
        <f t="shared" si="17"/>
        <v>#DIV/0!</v>
      </c>
      <c r="AF61" s="76" t="e">
        <f t="shared" si="17"/>
        <v>#DIV/0!</v>
      </c>
      <c r="AG61" s="76" t="e">
        <f t="shared" si="17"/>
        <v>#DIV/0!</v>
      </c>
      <c r="AH61" s="76" t="e">
        <f t="shared" si="17"/>
        <v>#DIV/0!</v>
      </c>
    </row>
    <row r="62" spans="1:37" ht="15" customHeight="1" x14ac:dyDescent="0.3">
      <c r="A62" s="52" t="s">
        <v>113</v>
      </c>
      <c r="B62" s="272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/>
      <c r="I62" s="76"/>
      <c r="J62" s="76">
        <f t="shared" ref="J62:AH62" si="18">5.34+4*J39^2</f>
        <v>5.6206257215946804</v>
      </c>
      <c r="K62" s="76">
        <f t="shared" si="18"/>
        <v>5.6004790450714879</v>
      </c>
      <c r="L62" s="76">
        <f t="shared" si="18"/>
        <v>6.0566219331268591</v>
      </c>
      <c r="M62" s="76">
        <f t="shared" si="18"/>
        <v>5.9209414039262347</v>
      </c>
      <c r="N62" s="76">
        <f t="shared" si="18"/>
        <v>5.733535979586116</v>
      </c>
      <c r="O62" s="76">
        <f t="shared" si="18"/>
        <v>5.5645066900467928</v>
      </c>
      <c r="P62" s="76">
        <f t="shared" si="18"/>
        <v>5.74554835169259</v>
      </c>
      <c r="Q62" s="76">
        <f t="shared" si="18"/>
        <v>5.8977490586590262</v>
      </c>
      <c r="R62" s="76">
        <f t="shared" si="18"/>
        <v>5.7580291319857313</v>
      </c>
      <c r="S62" s="76">
        <f t="shared" si="18"/>
        <v>5.5534937411440959</v>
      </c>
      <c r="T62" s="76">
        <f t="shared" si="18"/>
        <v>16.229818532512937</v>
      </c>
      <c r="U62" s="76">
        <f t="shared" si="18"/>
        <v>7.9492667389353624</v>
      </c>
      <c r="V62" s="76">
        <f t="shared" si="18"/>
        <v>5.9449382716049382</v>
      </c>
      <c r="W62" s="76">
        <f t="shared" si="18"/>
        <v>5.6536</v>
      </c>
      <c r="X62" s="76" t="e">
        <f t="shared" si="18"/>
        <v>#DIV/0!</v>
      </c>
      <c r="Y62" s="76" t="e">
        <f t="shared" si="18"/>
        <v>#DIV/0!</v>
      </c>
      <c r="Z62" s="76" t="e">
        <f t="shared" si="18"/>
        <v>#DIV/0!</v>
      </c>
      <c r="AA62" s="76" t="e">
        <f t="shared" si="18"/>
        <v>#DIV/0!</v>
      </c>
      <c r="AB62" s="76" t="e">
        <f t="shared" si="18"/>
        <v>#DIV/0!</v>
      </c>
      <c r="AC62" s="76" t="e">
        <f t="shared" si="18"/>
        <v>#DIV/0!</v>
      </c>
      <c r="AD62" s="76" t="e">
        <f t="shared" si="18"/>
        <v>#DIV/0!</v>
      </c>
      <c r="AE62" s="76" t="e">
        <f t="shared" si="18"/>
        <v>#DIV/0!</v>
      </c>
      <c r="AF62" s="76" t="e">
        <f t="shared" si="18"/>
        <v>#DIV/0!</v>
      </c>
      <c r="AG62" s="76" t="e">
        <f t="shared" si="18"/>
        <v>#DIV/0!</v>
      </c>
      <c r="AH62" s="76" t="e">
        <f t="shared" si="18"/>
        <v>#DIV/0!</v>
      </c>
    </row>
    <row r="63" spans="1:37" ht="11.25" customHeight="1" x14ac:dyDescent="0.3">
      <c r="B63" s="272"/>
      <c r="C63" s="60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</row>
    <row r="64" spans="1:37" ht="17.25" customHeight="1" x14ac:dyDescent="0.4">
      <c r="B64" s="272"/>
      <c r="C64" s="60"/>
      <c r="D64" s="77"/>
      <c r="E64" s="78" t="s">
        <v>140</v>
      </c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</row>
    <row r="65" spans="1:34" ht="15" customHeight="1" x14ac:dyDescent="0.3">
      <c r="A65" s="52" t="s">
        <v>113</v>
      </c>
      <c r="B65" s="272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/>
      <c r="I65" s="81"/>
      <c r="J65" s="81">
        <f t="shared" ref="J65:AH65" si="19">PI()^2*J38/12/(1-J37^2)</f>
        <v>27521.012272268403</v>
      </c>
      <c r="K65" s="81">
        <f t="shared" si="19"/>
        <v>27521.012272268403</v>
      </c>
      <c r="L65" s="81">
        <f t="shared" si="19"/>
        <v>27521.012272268403</v>
      </c>
      <c r="M65" s="81">
        <f t="shared" si="19"/>
        <v>27521.012272268403</v>
      </c>
      <c r="N65" s="81">
        <f t="shared" si="19"/>
        <v>27521.012272268403</v>
      </c>
      <c r="O65" s="81">
        <f t="shared" si="19"/>
        <v>27521.012272268403</v>
      </c>
      <c r="P65" s="81">
        <f t="shared" si="19"/>
        <v>27521.012272268403</v>
      </c>
      <c r="Q65" s="81">
        <f t="shared" si="19"/>
        <v>27521.012272268403</v>
      </c>
      <c r="R65" s="81">
        <f t="shared" si="19"/>
        <v>27521.012272268403</v>
      </c>
      <c r="S65" s="81">
        <f t="shared" si="19"/>
        <v>27521.012272268403</v>
      </c>
      <c r="T65" s="81">
        <f t="shared" si="19"/>
        <v>27521.012272268403</v>
      </c>
      <c r="U65" s="81">
        <f t="shared" si="19"/>
        <v>27521.012272268403</v>
      </c>
      <c r="V65" s="81">
        <f t="shared" si="19"/>
        <v>27521.012272268403</v>
      </c>
      <c r="W65" s="81">
        <f t="shared" si="19"/>
        <v>27521.012272268403</v>
      </c>
      <c r="X65" s="81">
        <f t="shared" si="19"/>
        <v>27521.012272268403</v>
      </c>
      <c r="Y65" s="81">
        <f t="shared" si="19"/>
        <v>27521.012272268403</v>
      </c>
      <c r="Z65" s="81">
        <f t="shared" si="19"/>
        <v>27521.012272268403</v>
      </c>
      <c r="AA65" s="81">
        <f t="shared" si="19"/>
        <v>27521.012272268403</v>
      </c>
      <c r="AB65" s="81">
        <f t="shared" si="19"/>
        <v>27521.012272268403</v>
      </c>
      <c r="AC65" s="81">
        <f t="shared" si="19"/>
        <v>27521.012272268403</v>
      </c>
      <c r="AD65" s="81">
        <f t="shared" si="19"/>
        <v>27521.012272268403</v>
      </c>
      <c r="AE65" s="81">
        <f t="shared" si="19"/>
        <v>27521.012272268403</v>
      </c>
      <c r="AF65" s="81">
        <f t="shared" si="19"/>
        <v>27521.012272268403</v>
      </c>
      <c r="AG65" s="81">
        <f t="shared" si="19"/>
        <v>27521.012272268403</v>
      </c>
      <c r="AH65" s="81">
        <f t="shared" si="19"/>
        <v>27521.012272268403</v>
      </c>
    </row>
    <row r="66" spans="1:34" ht="15" customHeight="1" x14ac:dyDescent="0.3">
      <c r="A66" s="52" t="s">
        <v>113</v>
      </c>
      <c r="B66" s="272"/>
      <c r="C66" s="60" t="s">
        <v>142</v>
      </c>
      <c r="D66" s="52"/>
      <c r="E66" s="230" t="s">
        <v>398</v>
      </c>
      <c r="F66" s="44" t="s">
        <v>69</v>
      </c>
      <c r="G66" s="71">
        <f>G65*G60*G42^2</f>
        <v>44.033619635629464</v>
      </c>
      <c r="H66" s="71"/>
      <c r="I66" s="71"/>
      <c r="J66" s="71">
        <f t="shared" ref="J66:AH66" si="20">J65*J60*J42^2</f>
        <v>22.466132467157891</v>
      </c>
      <c r="K66" s="71">
        <f t="shared" si="20"/>
        <v>22.466132467157891</v>
      </c>
      <c r="L66" s="71">
        <f t="shared" si="20"/>
        <v>37.967763869496821</v>
      </c>
      <c r="M66" s="71">
        <f t="shared" si="20"/>
        <v>32.351230752707359</v>
      </c>
      <c r="N66" s="71">
        <f t="shared" si="20"/>
        <v>32.351230752707359</v>
      </c>
      <c r="O66" s="71">
        <f t="shared" si="20"/>
        <v>32.351230752707359</v>
      </c>
      <c r="P66" s="71">
        <f t="shared" si="20"/>
        <v>32.351230752707359</v>
      </c>
      <c r="Q66" s="71">
        <f t="shared" si="20"/>
        <v>44.033619635629464</v>
      </c>
      <c r="R66" s="71">
        <f t="shared" si="20"/>
        <v>68.802530680671026</v>
      </c>
      <c r="S66" s="71">
        <f t="shared" si="20"/>
        <v>59.934648948495642</v>
      </c>
      <c r="T66" s="71">
        <f t="shared" si="20"/>
        <v>59.914675725623901</v>
      </c>
      <c r="U66" s="71">
        <f t="shared" si="20"/>
        <v>8.0878076881768397</v>
      </c>
      <c r="V66" s="71">
        <f t="shared" si="20"/>
        <v>8.0878076881768397</v>
      </c>
      <c r="W66" s="71">
        <f t="shared" si="20"/>
        <v>8.0878076881768397</v>
      </c>
      <c r="X66" s="71" t="e">
        <f t="shared" si="20"/>
        <v>#DIV/0!</v>
      </c>
      <c r="Y66" s="71" t="e">
        <f t="shared" si="20"/>
        <v>#DIV/0!</v>
      </c>
      <c r="Z66" s="71" t="e">
        <f t="shared" si="20"/>
        <v>#DIV/0!</v>
      </c>
      <c r="AA66" s="71" t="e">
        <f t="shared" si="20"/>
        <v>#DIV/0!</v>
      </c>
      <c r="AB66" s="71" t="e">
        <f t="shared" si="20"/>
        <v>#DIV/0!</v>
      </c>
      <c r="AC66" s="71" t="e">
        <f t="shared" si="20"/>
        <v>#DIV/0!</v>
      </c>
      <c r="AD66" s="71" t="e">
        <f t="shared" si="20"/>
        <v>#DIV/0!</v>
      </c>
      <c r="AE66" s="71" t="e">
        <f t="shared" si="20"/>
        <v>#DIV/0!</v>
      </c>
      <c r="AF66" s="71" t="e">
        <f t="shared" si="20"/>
        <v>#DIV/0!</v>
      </c>
      <c r="AG66" s="71" t="e">
        <f t="shared" si="20"/>
        <v>#DIV/0!</v>
      </c>
      <c r="AH66" s="71" t="e">
        <f t="shared" si="20"/>
        <v>#DIV/0!</v>
      </c>
    </row>
    <row r="67" spans="1:34" ht="15" customHeight="1" x14ac:dyDescent="0.3">
      <c r="A67" s="52" t="s">
        <v>113</v>
      </c>
      <c r="B67" s="272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/>
      <c r="I67" s="71"/>
      <c r="J67" s="71">
        <f t="shared" ref="J67:AH67" si="21">J65*J61*J42^2</f>
        <v>6.4322490993927213</v>
      </c>
      <c r="K67" s="71">
        <f t="shared" si="21"/>
        <v>6.3718450848078811</v>
      </c>
      <c r="L67" s="71">
        <f t="shared" si="21"/>
        <v>13.197667370011924</v>
      </c>
      <c r="M67" s="71">
        <f t="shared" si="21"/>
        <v>10.607677476641175</v>
      </c>
      <c r="N67" s="71">
        <f t="shared" si="21"/>
        <v>9.7575145590813275</v>
      </c>
      <c r="O67" s="71">
        <f t="shared" si="21"/>
        <v>9.0211693940934801</v>
      </c>
      <c r="P67" s="71">
        <f t="shared" si="21"/>
        <v>9.8109435645521756</v>
      </c>
      <c r="Q67" s="71">
        <f t="shared" si="21"/>
        <v>14.292402319645882</v>
      </c>
      <c r="R67" s="71">
        <f t="shared" si="21"/>
        <v>20.983676834232924</v>
      </c>
      <c r="S67" s="71">
        <f t="shared" si="21"/>
        <v>16.625805602788347</v>
      </c>
      <c r="T67" s="71">
        <f t="shared" si="21"/>
        <v>207.5544498893014</v>
      </c>
      <c r="U67" s="71">
        <f t="shared" si="21"/>
        <v>5.5202329026344445</v>
      </c>
      <c r="V67" s="71">
        <f t="shared" si="21"/>
        <v>2.6797758436412979</v>
      </c>
      <c r="W67" s="71">
        <f t="shared" si="21"/>
        <v>2.3514220322267021</v>
      </c>
      <c r="X67" s="71" t="e">
        <f t="shared" si="21"/>
        <v>#DIV/0!</v>
      </c>
      <c r="Y67" s="71" t="e">
        <f t="shared" si="21"/>
        <v>#DIV/0!</v>
      </c>
      <c r="Z67" s="71" t="e">
        <f t="shared" si="21"/>
        <v>#DIV/0!</v>
      </c>
      <c r="AA67" s="71" t="e">
        <f t="shared" si="21"/>
        <v>#DIV/0!</v>
      </c>
      <c r="AB67" s="71" t="e">
        <f t="shared" si="21"/>
        <v>#DIV/0!</v>
      </c>
      <c r="AC67" s="71" t="e">
        <f t="shared" si="21"/>
        <v>#DIV/0!</v>
      </c>
      <c r="AD67" s="71" t="e">
        <f t="shared" si="21"/>
        <v>#DIV/0!</v>
      </c>
      <c r="AE67" s="71" t="e">
        <f t="shared" si="21"/>
        <v>#DIV/0!</v>
      </c>
      <c r="AF67" s="71" t="e">
        <f t="shared" si="21"/>
        <v>#DIV/0!</v>
      </c>
      <c r="AG67" s="71" t="e">
        <f t="shared" si="21"/>
        <v>#DIV/0!</v>
      </c>
      <c r="AH67" s="71" t="e">
        <f t="shared" si="21"/>
        <v>#DIV/0!</v>
      </c>
    </row>
    <row r="68" spans="1:34" ht="15" customHeight="1" x14ac:dyDescent="0.3">
      <c r="A68" s="52" t="s">
        <v>113</v>
      </c>
      <c r="B68" s="272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/>
      <c r="I68" s="83"/>
      <c r="J68" s="83">
        <f t="shared" ref="J68:AH68" si="22">J65*J62*J42^2</f>
        <v>31.568430502415247</v>
      </c>
      <c r="K68" s="83">
        <f t="shared" si="22"/>
        <v>31.455276026529493</v>
      </c>
      <c r="L68" s="83">
        <f t="shared" si="22"/>
        <v>57.489097850943992</v>
      </c>
      <c r="M68" s="83">
        <f t="shared" si="22"/>
        <v>47.88743540791917</v>
      </c>
      <c r="N68" s="83">
        <f t="shared" si="22"/>
        <v>46.371736376135118</v>
      </c>
      <c r="O68" s="83">
        <f t="shared" si="22"/>
        <v>45.004659988671911</v>
      </c>
      <c r="P68" s="83">
        <f t="shared" si="22"/>
        <v>46.468890131611104</v>
      </c>
      <c r="Q68" s="83">
        <f t="shared" si="22"/>
        <v>64.924809688845812</v>
      </c>
      <c r="R68" s="83">
        <f t="shared" si="22"/>
        <v>99.041744003411438</v>
      </c>
      <c r="S68" s="83">
        <f t="shared" si="22"/>
        <v>83.211674453284772</v>
      </c>
      <c r="T68" s="83">
        <f t="shared" si="22"/>
        <v>243.10107861530844</v>
      </c>
      <c r="U68" s="83">
        <f t="shared" si="22"/>
        <v>16.073035161632465</v>
      </c>
      <c r="V68" s="83">
        <f t="shared" si="22"/>
        <v>12.020379364705787</v>
      </c>
      <c r="W68" s="83">
        <f t="shared" si="22"/>
        <v>11.431307386469147</v>
      </c>
      <c r="X68" s="83" t="e">
        <f t="shared" si="22"/>
        <v>#DIV/0!</v>
      </c>
      <c r="Y68" s="83" t="e">
        <f t="shared" si="22"/>
        <v>#DIV/0!</v>
      </c>
      <c r="Z68" s="83" t="e">
        <f t="shared" si="22"/>
        <v>#DIV/0!</v>
      </c>
      <c r="AA68" s="83" t="e">
        <f t="shared" si="22"/>
        <v>#DIV/0!</v>
      </c>
      <c r="AB68" s="83" t="e">
        <f t="shared" si="22"/>
        <v>#DIV/0!</v>
      </c>
      <c r="AC68" s="83" t="e">
        <f t="shared" si="22"/>
        <v>#DIV/0!</v>
      </c>
      <c r="AD68" s="83" t="e">
        <f t="shared" si="22"/>
        <v>#DIV/0!</v>
      </c>
      <c r="AE68" s="83" t="e">
        <f t="shared" si="22"/>
        <v>#DIV/0!</v>
      </c>
      <c r="AF68" s="83" t="e">
        <f t="shared" si="22"/>
        <v>#DIV/0!</v>
      </c>
      <c r="AG68" s="83" t="e">
        <f t="shared" si="22"/>
        <v>#DIV/0!</v>
      </c>
      <c r="AH68" s="83" t="e">
        <f t="shared" si="22"/>
        <v>#DIV/0!</v>
      </c>
    </row>
    <row r="69" spans="1:34" x14ac:dyDescent="0.3">
      <c r="A69" s="52"/>
      <c r="B69" s="272"/>
      <c r="C69" s="60"/>
      <c r="D69" s="52"/>
      <c r="E69" s="84"/>
      <c r="F69" s="85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</row>
    <row r="70" spans="1:34" ht="21" customHeight="1" x14ac:dyDescent="0.4">
      <c r="B70" s="272"/>
      <c r="C70" s="60"/>
      <c r="E70" s="87" t="s">
        <v>143</v>
      </c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</row>
    <row r="71" spans="1:34" ht="15" customHeight="1" x14ac:dyDescent="0.3">
      <c r="A71" s="52" t="s">
        <v>113</v>
      </c>
      <c r="B71" s="272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/>
      <c r="I71" s="76"/>
      <c r="J71" s="76">
        <f t="shared" ref="J71:AH73" si="23">SQRT(J53/J66)</f>
        <v>1.2301988051630743</v>
      </c>
      <c r="K71" s="76">
        <f t="shared" si="23"/>
        <v>1.2301988051630743</v>
      </c>
      <c r="L71" s="76">
        <f t="shared" si="23"/>
        <v>0.946306773202365</v>
      </c>
      <c r="M71" s="76">
        <f t="shared" si="23"/>
        <v>1.0251656709692285</v>
      </c>
      <c r="N71" s="76">
        <f t="shared" si="23"/>
        <v>1.0251656709692285</v>
      </c>
      <c r="O71" s="76">
        <f t="shared" si="23"/>
        <v>1.0251656709692285</v>
      </c>
      <c r="P71" s="76">
        <f t="shared" si="23"/>
        <v>1.0251656709692285</v>
      </c>
      <c r="Q71" s="76">
        <f t="shared" si="23"/>
        <v>0.87871343225933873</v>
      </c>
      <c r="R71" s="76">
        <f t="shared" si="23"/>
        <v>0.7029707458074711</v>
      </c>
      <c r="S71" s="76">
        <f t="shared" si="23"/>
        <v>0.7531829419365762</v>
      </c>
      <c r="T71" s="76">
        <f t="shared" si="23"/>
        <v>0.75330847242689891</v>
      </c>
      <c r="U71" s="76">
        <f t="shared" si="23"/>
        <v>2.050331341938457</v>
      </c>
      <c r="V71" s="76">
        <f t="shared" si="23"/>
        <v>2.050331341938457</v>
      </c>
      <c r="W71" s="76">
        <f t="shared" si="23"/>
        <v>2.050331341938457</v>
      </c>
      <c r="X71" s="76" t="e">
        <f t="shared" si="23"/>
        <v>#DIV/0!</v>
      </c>
      <c r="Y71" s="76" t="e">
        <f t="shared" si="23"/>
        <v>#DIV/0!</v>
      </c>
      <c r="Z71" s="76" t="e">
        <f t="shared" si="23"/>
        <v>#DIV/0!</v>
      </c>
      <c r="AA71" s="76" t="e">
        <f t="shared" si="23"/>
        <v>#DIV/0!</v>
      </c>
      <c r="AB71" s="76" t="e">
        <f t="shared" si="23"/>
        <v>#DIV/0!</v>
      </c>
      <c r="AC71" s="76" t="e">
        <f t="shared" si="23"/>
        <v>#DIV/0!</v>
      </c>
      <c r="AD71" s="76" t="e">
        <f t="shared" si="23"/>
        <v>#DIV/0!</v>
      </c>
      <c r="AE71" s="76" t="e">
        <f t="shared" si="23"/>
        <v>#DIV/0!</v>
      </c>
      <c r="AF71" s="76" t="e">
        <f t="shared" si="23"/>
        <v>#DIV/0!</v>
      </c>
      <c r="AG71" s="76" t="e">
        <f t="shared" si="23"/>
        <v>#DIV/0!</v>
      </c>
      <c r="AH71" s="76" t="e">
        <f t="shared" si="23"/>
        <v>#DIV/0!</v>
      </c>
    </row>
    <row r="72" spans="1:34" ht="15" customHeight="1" x14ac:dyDescent="0.3">
      <c r="A72" s="52" t="s">
        <v>113</v>
      </c>
      <c r="B72" s="272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/>
      <c r="I72" s="76"/>
      <c r="J72" s="76">
        <f t="shared" si="23"/>
        <v>2.2991008981832364</v>
      </c>
      <c r="K72" s="76">
        <f t="shared" si="23"/>
        <v>2.3099727371477914</v>
      </c>
      <c r="L72" s="76">
        <f t="shared" si="23"/>
        <v>1.6050585128412291</v>
      </c>
      <c r="M72" s="76">
        <f t="shared" si="23"/>
        <v>1.7903144014731629</v>
      </c>
      <c r="N72" s="76">
        <f t="shared" si="23"/>
        <v>1.8666799147338307</v>
      </c>
      <c r="O72" s="76">
        <f t="shared" si="23"/>
        <v>1.9413687726135396</v>
      </c>
      <c r="P72" s="76">
        <f t="shared" si="23"/>
        <v>1.8615901388536389</v>
      </c>
      <c r="Q72" s="76">
        <f t="shared" si="23"/>
        <v>1.542363865934949</v>
      </c>
      <c r="R72" s="76">
        <f t="shared" si="23"/>
        <v>1.2729128302357087</v>
      </c>
      <c r="S72" s="76">
        <f t="shared" si="23"/>
        <v>1.4300397498292017</v>
      </c>
      <c r="T72" s="76">
        <f t="shared" si="23"/>
        <v>0.40473749000069997</v>
      </c>
      <c r="U72" s="76">
        <f t="shared" si="23"/>
        <v>2.4817655851108587</v>
      </c>
      <c r="V72" s="76">
        <f t="shared" si="23"/>
        <v>3.5619697307670783</v>
      </c>
      <c r="W72" s="76">
        <f t="shared" si="23"/>
        <v>3.8025432899452101</v>
      </c>
      <c r="X72" s="76" t="e">
        <f t="shared" si="23"/>
        <v>#DIV/0!</v>
      </c>
      <c r="Y72" s="76" t="e">
        <f t="shared" si="23"/>
        <v>#DIV/0!</v>
      </c>
      <c r="Z72" s="76" t="e">
        <f t="shared" si="23"/>
        <v>#DIV/0!</v>
      </c>
      <c r="AA72" s="76" t="e">
        <f t="shared" si="23"/>
        <v>#DIV/0!</v>
      </c>
      <c r="AB72" s="76" t="e">
        <f t="shared" si="23"/>
        <v>#DIV/0!</v>
      </c>
      <c r="AC72" s="76" t="e">
        <f t="shared" si="23"/>
        <v>#DIV/0!</v>
      </c>
      <c r="AD72" s="76" t="e">
        <f t="shared" si="23"/>
        <v>#DIV/0!</v>
      </c>
      <c r="AE72" s="76" t="e">
        <f t="shared" si="23"/>
        <v>#DIV/0!</v>
      </c>
      <c r="AF72" s="76" t="e">
        <f t="shared" si="23"/>
        <v>#DIV/0!</v>
      </c>
      <c r="AG72" s="76" t="e">
        <f t="shared" si="23"/>
        <v>#DIV/0!</v>
      </c>
      <c r="AH72" s="76" t="e">
        <f t="shared" si="23"/>
        <v>#DIV/0!</v>
      </c>
    </row>
    <row r="73" spans="1:34" ht="15" customHeight="1" x14ac:dyDescent="0.3">
      <c r="A73" s="52" t="s">
        <v>113</v>
      </c>
      <c r="B73" s="272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/>
      <c r="I73" s="76"/>
      <c r="J73" s="76">
        <f t="shared" si="23"/>
        <v>0.78855619798315701</v>
      </c>
      <c r="K73" s="76">
        <f t="shared" si="23"/>
        <v>0.78997326648011934</v>
      </c>
      <c r="L73" s="76">
        <f t="shared" si="23"/>
        <v>0.5843410519911334</v>
      </c>
      <c r="M73" s="76">
        <f t="shared" si="23"/>
        <v>0.64024818389853277</v>
      </c>
      <c r="N73" s="76">
        <f t="shared" si="23"/>
        <v>0.65062757507973024</v>
      </c>
      <c r="O73" s="76">
        <f t="shared" si="23"/>
        <v>0.66043548901420612</v>
      </c>
      <c r="P73" s="76">
        <f t="shared" si="23"/>
        <v>0.64994707694509768</v>
      </c>
      <c r="Q73" s="76">
        <f t="shared" si="23"/>
        <v>0.5498621200466195</v>
      </c>
      <c r="R73" s="76">
        <f t="shared" si="23"/>
        <v>0.44519472031125013</v>
      </c>
      <c r="S73" s="76">
        <f t="shared" si="23"/>
        <v>0.48569878177153869</v>
      </c>
      <c r="T73" s="76">
        <f t="shared" si="23"/>
        <v>0.28416180447945699</v>
      </c>
      <c r="U73" s="76">
        <f t="shared" si="23"/>
        <v>1.1051219308449367</v>
      </c>
      <c r="V73" s="76">
        <f t="shared" si="23"/>
        <v>1.277909379363211</v>
      </c>
      <c r="W73" s="76">
        <f t="shared" si="23"/>
        <v>1.31042205340832</v>
      </c>
      <c r="X73" s="76" t="e">
        <f t="shared" si="23"/>
        <v>#DIV/0!</v>
      </c>
      <c r="Y73" s="76" t="e">
        <f t="shared" si="23"/>
        <v>#DIV/0!</v>
      </c>
      <c r="Z73" s="76" t="e">
        <f t="shared" si="23"/>
        <v>#DIV/0!</v>
      </c>
      <c r="AA73" s="76" t="e">
        <f t="shared" si="23"/>
        <v>#DIV/0!</v>
      </c>
      <c r="AB73" s="76" t="e">
        <f t="shared" si="23"/>
        <v>#DIV/0!</v>
      </c>
      <c r="AC73" s="76" t="e">
        <f t="shared" si="23"/>
        <v>#DIV/0!</v>
      </c>
      <c r="AD73" s="76" t="e">
        <f t="shared" si="23"/>
        <v>#DIV/0!</v>
      </c>
      <c r="AE73" s="76" t="e">
        <f t="shared" si="23"/>
        <v>#DIV/0!</v>
      </c>
      <c r="AF73" s="76" t="e">
        <f t="shared" si="23"/>
        <v>#DIV/0!</v>
      </c>
      <c r="AG73" s="76" t="e">
        <f t="shared" si="23"/>
        <v>#DIV/0!</v>
      </c>
      <c r="AH73" s="76" t="e">
        <f t="shared" si="23"/>
        <v>#DIV/0!</v>
      </c>
    </row>
    <row r="74" spans="1:34" ht="15" customHeight="1" x14ac:dyDescent="0.3">
      <c r="A74" s="52" t="s">
        <v>113</v>
      </c>
      <c r="B74" s="272"/>
      <c r="C74" s="60" t="s">
        <v>128</v>
      </c>
      <c r="D74" s="52"/>
      <c r="E74" s="44" t="s">
        <v>147</v>
      </c>
      <c r="F74" s="44"/>
      <c r="G74" s="233">
        <f>SQRT(G36/G50*((G47/G66)^G41+(G48/G67)^G41+(G49/G68)^G41)^(1/G41))</f>
        <v>1.0844144632312867</v>
      </c>
      <c r="H74" s="233"/>
      <c r="I74" s="233"/>
      <c r="J74" s="76">
        <f t="shared" ref="J74:AH74" si="24">SQRT(J36/J50*((J47/J66)^J41+(J48/J67)^J41+(J49/J68)^J41)^(1/J41))</f>
        <v>2.0163824147512348</v>
      </c>
      <c r="K74" s="76">
        <f t="shared" si="24"/>
        <v>1.8636507912767302</v>
      </c>
      <c r="L74" s="76">
        <f t="shared" si="24"/>
        <v>1.6454332433872425</v>
      </c>
      <c r="M74" s="76">
        <f t="shared" si="24"/>
        <v>1.7685046665008082</v>
      </c>
      <c r="N74" s="76">
        <f t="shared" si="24"/>
        <v>1.8910286804820213</v>
      </c>
      <c r="O74" s="76">
        <f t="shared" si="24"/>
        <v>1.9791653236512208</v>
      </c>
      <c r="P74" s="76">
        <f t="shared" si="24"/>
        <v>1.9290286954949463</v>
      </c>
      <c r="Q74" s="76">
        <f t="shared" si="24"/>
        <v>1.4882660979291105</v>
      </c>
      <c r="R74" s="76">
        <f t="shared" si="24"/>
        <v>1.2853206522232414</v>
      </c>
      <c r="S74" s="76">
        <f t="shared" si="24"/>
        <v>1.162094725902082</v>
      </c>
      <c r="T74" s="76">
        <f t="shared" si="24"/>
        <v>1.1955454841211055</v>
      </c>
      <c r="U74" s="76">
        <f t="shared" si="24"/>
        <v>2.5308962700573177</v>
      </c>
      <c r="V74" s="76">
        <f t="shared" si="24"/>
        <v>3.5529246070518816</v>
      </c>
      <c r="W74" s="76">
        <f t="shared" si="24"/>
        <v>3.8029591070272395</v>
      </c>
      <c r="X74" s="76" t="e">
        <f t="shared" si="24"/>
        <v>#DIV/0!</v>
      </c>
      <c r="Y74" s="76" t="e">
        <f t="shared" si="24"/>
        <v>#DIV/0!</v>
      </c>
      <c r="Z74" s="76" t="e">
        <f t="shared" si="24"/>
        <v>#DIV/0!</v>
      </c>
      <c r="AA74" s="76" t="e">
        <f t="shared" si="24"/>
        <v>#DIV/0!</v>
      </c>
      <c r="AB74" s="76" t="e">
        <f t="shared" si="24"/>
        <v>#DIV/0!</v>
      </c>
      <c r="AC74" s="76" t="e">
        <f t="shared" si="24"/>
        <v>#DIV/0!</v>
      </c>
      <c r="AD74" s="76" t="e">
        <f t="shared" si="24"/>
        <v>#DIV/0!</v>
      </c>
      <c r="AE74" s="76" t="e">
        <f t="shared" si="24"/>
        <v>#DIV/0!</v>
      </c>
      <c r="AF74" s="76" t="e">
        <f t="shared" si="24"/>
        <v>#DIV/0!</v>
      </c>
      <c r="AG74" s="76" t="e">
        <f t="shared" si="24"/>
        <v>#DIV/0!</v>
      </c>
      <c r="AH74" s="76" t="e">
        <f t="shared" si="24"/>
        <v>#DIV/0!</v>
      </c>
    </row>
    <row r="75" spans="1:34" ht="15" customHeight="1" x14ac:dyDescent="0.3">
      <c r="A75" s="52"/>
      <c r="B75" s="272"/>
      <c r="C75" s="60"/>
      <c r="D75" s="52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</row>
    <row r="76" spans="1:34" ht="23.25" customHeight="1" x14ac:dyDescent="0.4">
      <c r="B76" s="272"/>
      <c r="C76" s="60"/>
      <c r="E76" s="89" t="s">
        <v>148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</row>
    <row r="77" spans="1:34" ht="15" customHeight="1" x14ac:dyDescent="0.3">
      <c r="A77" s="52" t="s">
        <v>113</v>
      </c>
      <c r="B77" s="272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/>
      <c r="I77" s="91"/>
      <c r="J77" s="91">
        <f t="shared" ref="J77:AH79" si="25">J53/SQRT(1+J71^4)</f>
        <v>18.743819567075501</v>
      </c>
      <c r="K77" s="91">
        <f t="shared" si="25"/>
        <v>18.743819567075501</v>
      </c>
      <c r="L77" s="91">
        <f t="shared" si="25"/>
        <v>25.328640945357687</v>
      </c>
      <c r="M77" s="91">
        <f t="shared" si="25"/>
        <v>23.436982560889486</v>
      </c>
      <c r="N77" s="91">
        <f t="shared" si="25"/>
        <v>23.436982560889486</v>
      </c>
      <c r="O77" s="91">
        <f t="shared" si="25"/>
        <v>23.436982560889486</v>
      </c>
      <c r="P77" s="91">
        <f t="shared" si="25"/>
        <v>23.436982560889486</v>
      </c>
      <c r="Q77" s="91">
        <f t="shared" si="25"/>
        <v>26.91137000670091</v>
      </c>
      <c r="R77" s="91">
        <f t="shared" si="25"/>
        <v>30.481300318382239</v>
      </c>
      <c r="S77" s="91">
        <f t="shared" si="25"/>
        <v>29.572913456113969</v>
      </c>
      <c r="T77" s="91">
        <f t="shared" si="25"/>
        <v>29.57051318197448</v>
      </c>
      <c r="U77" s="91">
        <f t="shared" si="25"/>
        <v>7.8682568638973445</v>
      </c>
      <c r="V77" s="91">
        <f t="shared" si="25"/>
        <v>7.8682568638973445</v>
      </c>
      <c r="W77" s="91">
        <f t="shared" si="25"/>
        <v>7.8682568638973445</v>
      </c>
      <c r="X77" s="91" t="e">
        <f t="shared" si="25"/>
        <v>#DIV/0!</v>
      </c>
      <c r="Y77" s="91" t="e">
        <f t="shared" si="25"/>
        <v>#DIV/0!</v>
      </c>
      <c r="Z77" s="91" t="e">
        <f t="shared" si="25"/>
        <v>#DIV/0!</v>
      </c>
      <c r="AA77" s="91" t="e">
        <f t="shared" si="25"/>
        <v>#DIV/0!</v>
      </c>
      <c r="AB77" s="91" t="e">
        <f t="shared" si="25"/>
        <v>#DIV/0!</v>
      </c>
      <c r="AC77" s="91" t="e">
        <f t="shared" si="25"/>
        <v>#DIV/0!</v>
      </c>
      <c r="AD77" s="91" t="e">
        <f t="shared" si="25"/>
        <v>#DIV/0!</v>
      </c>
      <c r="AE77" s="91" t="e">
        <f t="shared" si="25"/>
        <v>#DIV/0!</v>
      </c>
      <c r="AF77" s="91" t="e">
        <f t="shared" si="25"/>
        <v>#DIV/0!</v>
      </c>
      <c r="AG77" s="91" t="e">
        <f t="shared" si="25"/>
        <v>#DIV/0!</v>
      </c>
      <c r="AH77" s="91" t="e">
        <f t="shared" si="25"/>
        <v>#DIV/0!</v>
      </c>
    </row>
    <row r="78" spans="1:34" ht="15" customHeight="1" x14ac:dyDescent="0.3">
      <c r="A78" s="52" t="s">
        <v>113</v>
      </c>
      <c r="B78" s="272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/>
      <c r="I78" s="91"/>
      <c r="J78" s="91">
        <f t="shared" si="25"/>
        <v>6.3201428025008495</v>
      </c>
      <c r="K78" s="91">
        <f t="shared" si="25"/>
        <v>6.2628145506511803</v>
      </c>
      <c r="L78" s="91">
        <f t="shared" si="25"/>
        <v>12.303286740962909</v>
      </c>
      <c r="M78" s="91">
        <f t="shared" si="25"/>
        <v>10.126283485171012</v>
      </c>
      <c r="N78" s="91">
        <f t="shared" si="25"/>
        <v>9.3789275166386226</v>
      </c>
      <c r="O78" s="91">
        <f t="shared" si="25"/>
        <v>8.7194671538244286</v>
      </c>
      <c r="P78" s="91">
        <f t="shared" si="25"/>
        <v>9.4263459477725959</v>
      </c>
      <c r="Q78" s="91">
        <f t="shared" si="25"/>
        <v>13.175622661602466</v>
      </c>
      <c r="R78" s="91">
        <f t="shared" si="25"/>
        <v>17.856701983384298</v>
      </c>
      <c r="S78" s="91">
        <f t="shared" si="25"/>
        <v>14.935742567401164</v>
      </c>
      <c r="T78" s="91">
        <f t="shared" si="25"/>
        <v>33.55279381905676</v>
      </c>
      <c r="U78" s="91">
        <f t="shared" si="25"/>
        <v>5.4488818844482045</v>
      </c>
      <c r="V78" s="91">
        <f t="shared" si="25"/>
        <v>2.6714908935070509</v>
      </c>
      <c r="W78" s="91">
        <f t="shared" si="25"/>
        <v>2.3458186610593295</v>
      </c>
      <c r="X78" s="91" t="e">
        <f t="shared" si="25"/>
        <v>#DIV/0!</v>
      </c>
      <c r="Y78" s="91" t="e">
        <f t="shared" si="25"/>
        <v>#DIV/0!</v>
      </c>
      <c r="Z78" s="91" t="e">
        <f t="shared" si="25"/>
        <v>#DIV/0!</v>
      </c>
      <c r="AA78" s="91" t="e">
        <f t="shared" si="25"/>
        <v>#DIV/0!</v>
      </c>
      <c r="AB78" s="91" t="e">
        <f t="shared" si="25"/>
        <v>#DIV/0!</v>
      </c>
      <c r="AC78" s="91" t="e">
        <f t="shared" si="25"/>
        <v>#DIV/0!</v>
      </c>
      <c r="AD78" s="91" t="e">
        <f t="shared" si="25"/>
        <v>#DIV/0!</v>
      </c>
      <c r="AE78" s="91" t="e">
        <f t="shared" si="25"/>
        <v>#DIV/0!</v>
      </c>
      <c r="AF78" s="91" t="e">
        <f t="shared" si="25"/>
        <v>#DIV/0!</v>
      </c>
      <c r="AG78" s="91" t="e">
        <f t="shared" si="25"/>
        <v>#DIV/0!</v>
      </c>
      <c r="AH78" s="91" t="e">
        <f t="shared" si="25"/>
        <v>#DIV/0!</v>
      </c>
    </row>
    <row r="79" spans="1:34" ht="18" customHeight="1" x14ac:dyDescent="0.3">
      <c r="A79" s="52" t="s">
        <v>113</v>
      </c>
      <c r="B79" s="272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/>
      <c r="I79" s="91"/>
      <c r="J79" s="91">
        <f t="shared" si="25"/>
        <v>16.669904324429531</v>
      </c>
      <c r="K79" s="91">
        <f t="shared" si="25"/>
        <v>16.653178097029407</v>
      </c>
      <c r="L79" s="91">
        <f t="shared" si="25"/>
        <v>18.576812542382989</v>
      </c>
      <c r="M79" s="91">
        <f t="shared" si="25"/>
        <v>18.163135241507121</v>
      </c>
      <c r="N79" s="91">
        <f t="shared" si="25"/>
        <v>18.076950679529265</v>
      </c>
      <c r="O79" s="91">
        <f t="shared" si="25"/>
        <v>17.992828432738133</v>
      </c>
      <c r="P79" s="91">
        <f t="shared" si="25"/>
        <v>18.08269076925432</v>
      </c>
      <c r="Q79" s="91">
        <f t="shared" si="25"/>
        <v>18.78985483916939</v>
      </c>
      <c r="R79" s="91">
        <f t="shared" si="25"/>
        <v>19.255352141745128</v>
      </c>
      <c r="S79" s="91">
        <f t="shared" si="25"/>
        <v>19.105492506996097</v>
      </c>
      <c r="T79" s="91">
        <f t="shared" si="25"/>
        <v>19.566224666440515</v>
      </c>
      <c r="U79" s="91">
        <f t="shared" si="25"/>
        <v>12.436053915258837</v>
      </c>
      <c r="V79" s="91">
        <f t="shared" si="25"/>
        <v>10.25111534802722</v>
      </c>
      <c r="W79" s="91">
        <f t="shared" si="25"/>
        <v>9.8783844465302284</v>
      </c>
      <c r="X79" s="91" t="e">
        <f t="shared" si="25"/>
        <v>#DIV/0!</v>
      </c>
      <c r="Y79" s="91" t="e">
        <f t="shared" si="25"/>
        <v>#DIV/0!</v>
      </c>
      <c r="Z79" s="91" t="e">
        <f t="shared" si="25"/>
        <v>#DIV/0!</v>
      </c>
      <c r="AA79" s="91" t="e">
        <f t="shared" si="25"/>
        <v>#DIV/0!</v>
      </c>
      <c r="AB79" s="91" t="e">
        <f t="shared" si="25"/>
        <v>#DIV/0!</v>
      </c>
      <c r="AC79" s="91" t="e">
        <f t="shared" si="25"/>
        <v>#DIV/0!</v>
      </c>
      <c r="AD79" s="91" t="e">
        <f t="shared" si="25"/>
        <v>#DIV/0!</v>
      </c>
      <c r="AE79" s="91" t="e">
        <f t="shared" si="25"/>
        <v>#DIV/0!</v>
      </c>
      <c r="AF79" s="91" t="e">
        <f t="shared" si="25"/>
        <v>#DIV/0!</v>
      </c>
      <c r="AG79" s="91" t="e">
        <f t="shared" si="25"/>
        <v>#DIV/0!</v>
      </c>
      <c r="AH79" s="91" t="e">
        <f t="shared" si="25"/>
        <v>#DIV/0!</v>
      </c>
    </row>
    <row r="80" spans="1:34" ht="15" customHeight="1" x14ac:dyDescent="0.3">
      <c r="A80" s="52" t="s">
        <v>113</v>
      </c>
      <c r="B80" s="272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/>
      <c r="I80" s="91"/>
      <c r="J80" s="91">
        <f t="shared" ref="J80:AH80" si="26">J36/SQRT(1+J74^4)</f>
        <v>8.1204317049074355</v>
      </c>
      <c r="K80" s="91">
        <f t="shared" si="26"/>
        <v>9.4071084222554671</v>
      </c>
      <c r="L80" s="91">
        <f t="shared" si="26"/>
        <v>11.780097775475227</v>
      </c>
      <c r="M80" s="91">
        <f t="shared" si="26"/>
        <v>10.354533359640586</v>
      </c>
      <c r="N80" s="91">
        <f t="shared" si="26"/>
        <v>9.1565736617967186</v>
      </c>
      <c r="O80" s="91">
        <f t="shared" si="26"/>
        <v>8.4101661106705041</v>
      </c>
      <c r="P80" s="91">
        <f t="shared" si="26"/>
        <v>8.8238882844377837</v>
      </c>
      <c r="Q80" s="91">
        <f t="shared" si="26"/>
        <v>13.990535916776663</v>
      </c>
      <c r="R80" s="91">
        <f t="shared" si="26"/>
        <v>17.606263918810029</v>
      </c>
      <c r="S80" s="91">
        <f t="shared" si="26"/>
        <v>20.233244594630012</v>
      </c>
      <c r="T80" s="91">
        <f t="shared" si="26"/>
        <v>19.490782174437278</v>
      </c>
      <c r="U80" s="91">
        <f t="shared" si="26"/>
        <v>5.2444655845929598</v>
      </c>
      <c r="V80" s="91">
        <f t="shared" si="26"/>
        <v>2.6850257795242389</v>
      </c>
      <c r="W80" s="91">
        <f t="shared" si="26"/>
        <v>2.3453081446039223</v>
      </c>
      <c r="X80" s="91" t="e">
        <f t="shared" si="26"/>
        <v>#DIV/0!</v>
      </c>
      <c r="Y80" s="91" t="e">
        <f t="shared" si="26"/>
        <v>#DIV/0!</v>
      </c>
      <c r="Z80" s="91" t="e">
        <f t="shared" si="26"/>
        <v>#DIV/0!</v>
      </c>
      <c r="AA80" s="91" t="e">
        <f t="shared" si="26"/>
        <v>#DIV/0!</v>
      </c>
      <c r="AB80" s="91" t="e">
        <f t="shared" si="26"/>
        <v>#DIV/0!</v>
      </c>
      <c r="AC80" s="91" t="e">
        <f t="shared" si="26"/>
        <v>#DIV/0!</v>
      </c>
      <c r="AD80" s="91" t="e">
        <f t="shared" si="26"/>
        <v>#DIV/0!</v>
      </c>
      <c r="AE80" s="91" t="e">
        <f t="shared" si="26"/>
        <v>#DIV/0!</v>
      </c>
      <c r="AF80" s="91" t="e">
        <f t="shared" si="26"/>
        <v>#DIV/0!</v>
      </c>
      <c r="AG80" s="91" t="e">
        <f t="shared" si="26"/>
        <v>#DIV/0!</v>
      </c>
      <c r="AH80" s="91" t="e">
        <f t="shared" si="26"/>
        <v>#DIV/0!</v>
      </c>
    </row>
    <row r="81" spans="1:34" ht="15" customHeight="1" x14ac:dyDescent="0.3">
      <c r="B81" s="272"/>
      <c r="C81" s="60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</row>
    <row r="82" spans="1:34" ht="24.75" customHeight="1" x14ac:dyDescent="0.4">
      <c r="B82" s="272"/>
      <c r="C82" s="60"/>
      <c r="E82" s="48" t="s">
        <v>401</v>
      </c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</row>
    <row r="83" spans="1:34" ht="15" customHeight="1" x14ac:dyDescent="0.3">
      <c r="A83" s="52" t="s">
        <v>113</v>
      </c>
      <c r="B83" s="272"/>
      <c r="C83" s="60" t="s">
        <v>402</v>
      </c>
      <c r="D83" s="52"/>
      <c r="E83" s="231" t="s">
        <v>153</v>
      </c>
      <c r="F83" s="44"/>
      <c r="G83" s="92">
        <f>G47/G77</f>
        <v>1.699115529555514E-2</v>
      </c>
      <c r="H83" s="92"/>
      <c r="I83" s="92"/>
      <c r="J83" s="92">
        <f t="shared" ref="J83:AH86" si="27">J47/J77</f>
        <v>1.6099719105815292E-2</v>
      </c>
      <c r="K83" s="92">
        <f t="shared" si="27"/>
        <v>3.245021233923992E-2</v>
      </c>
      <c r="L83" s="92">
        <f t="shared" si="27"/>
        <v>3.2434645300247415E-2</v>
      </c>
      <c r="M83" s="92">
        <f t="shared" si="27"/>
        <v>1.5661464313777658E-4</v>
      </c>
      <c r="N83" s="92">
        <f t="shared" si="27"/>
        <v>2.008072757562945E-2</v>
      </c>
      <c r="O83" s="92">
        <f t="shared" si="27"/>
        <v>2.3381174904932075E-2</v>
      </c>
      <c r="P83" s="92">
        <f t="shared" si="27"/>
        <v>0.15381519509323657</v>
      </c>
      <c r="Q83" s="92">
        <f t="shared" si="27"/>
        <v>2.0218171031966038E-2</v>
      </c>
      <c r="R83" s="92">
        <f t="shared" si="27"/>
        <v>4.2965013756654166E-3</v>
      </c>
      <c r="S83" s="92">
        <f t="shared" si="27"/>
        <v>1.2417850951512441E-3</v>
      </c>
      <c r="T83" s="92">
        <f t="shared" si="27"/>
        <v>1.8909559230810191E-3</v>
      </c>
      <c r="U83" s="92">
        <f t="shared" si="27"/>
        <v>4.2590382126138492E-2</v>
      </c>
      <c r="V83" s="92">
        <f t="shared" si="27"/>
        <v>2.1030745165332072E-3</v>
      </c>
      <c r="W83" s="92">
        <f t="shared" si="27"/>
        <v>1.871730957027402E-2</v>
      </c>
      <c r="X83" s="92" t="e">
        <f t="shared" si="27"/>
        <v>#DIV/0!</v>
      </c>
      <c r="Y83" s="92" t="e">
        <f t="shared" si="27"/>
        <v>#DIV/0!</v>
      </c>
      <c r="Z83" s="92" t="e">
        <f t="shared" si="27"/>
        <v>#DIV/0!</v>
      </c>
      <c r="AA83" s="92" t="e">
        <f t="shared" si="27"/>
        <v>#DIV/0!</v>
      </c>
      <c r="AB83" s="92" t="e">
        <f t="shared" si="27"/>
        <v>#DIV/0!</v>
      </c>
      <c r="AC83" s="92" t="e">
        <f t="shared" si="27"/>
        <v>#DIV/0!</v>
      </c>
      <c r="AD83" s="92" t="e">
        <f t="shared" si="27"/>
        <v>#DIV/0!</v>
      </c>
      <c r="AE83" s="92" t="e">
        <f t="shared" si="27"/>
        <v>#DIV/0!</v>
      </c>
      <c r="AF83" s="92" t="e">
        <f t="shared" si="27"/>
        <v>#DIV/0!</v>
      </c>
      <c r="AG83" s="92" t="e">
        <f t="shared" si="27"/>
        <v>#DIV/0!</v>
      </c>
      <c r="AH83" s="92" t="e">
        <f t="shared" si="27"/>
        <v>#DIV/0!</v>
      </c>
    </row>
    <row r="84" spans="1:34" ht="15" customHeight="1" x14ac:dyDescent="0.3">
      <c r="A84" s="52" t="s">
        <v>113</v>
      </c>
      <c r="B84" s="272"/>
      <c r="C84" s="60" t="s">
        <v>402</v>
      </c>
      <c r="D84" s="52"/>
      <c r="E84" s="231" t="s">
        <v>444</v>
      </c>
      <c r="F84" s="44"/>
      <c r="G84" s="92">
        <f>G48/G78</f>
        <v>4.2359753297585949E-2</v>
      </c>
      <c r="H84" s="92"/>
      <c r="I84" s="92"/>
      <c r="J84" s="92">
        <f t="shared" si="27"/>
        <v>0.30628733962055754</v>
      </c>
      <c r="K84" s="92">
        <f t="shared" si="27"/>
        <v>0.47593761652898992</v>
      </c>
      <c r="L84" s="92">
        <f t="shared" si="27"/>
        <v>0.36340130723882308</v>
      </c>
      <c r="M84" s="92">
        <f t="shared" si="27"/>
        <v>0.57544172139099381</v>
      </c>
      <c r="N84" s="92">
        <f t="shared" si="27"/>
        <v>0.6803194857493482</v>
      </c>
      <c r="O84" s="92">
        <f t="shared" si="27"/>
        <v>0.77322828804313393</v>
      </c>
      <c r="P84" s="92">
        <f t="shared" si="27"/>
        <v>0.42373782610257743</v>
      </c>
      <c r="Q84" s="92">
        <f t="shared" si="27"/>
        <v>0.28993202849780103</v>
      </c>
      <c r="R84" s="92">
        <f t="shared" si="27"/>
        <v>5.378098586702118E-2</v>
      </c>
      <c r="S84" s="92">
        <f t="shared" si="27"/>
        <v>1.4625203903605344E-3</v>
      </c>
      <c r="T84" s="92">
        <f t="shared" si="27"/>
        <v>1.2129934520351111E-2</v>
      </c>
      <c r="U84" s="92">
        <f t="shared" si="27"/>
        <v>1.2710574769049823</v>
      </c>
      <c r="V84" s="92">
        <f t="shared" si="27"/>
        <v>2.0517011431038719</v>
      </c>
      <c r="W84" s="92">
        <f t="shared" si="27"/>
        <v>1.0018867694311338</v>
      </c>
      <c r="X84" s="92" t="e">
        <f t="shared" si="27"/>
        <v>#DIV/0!</v>
      </c>
      <c r="Y84" s="92" t="e">
        <f t="shared" si="27"/>
        <v>#DIV/0!</v>
      </c>
      <c r="Z84" s="92" t="e">
        <f t="shared" si="27"/>
        <v>#DIV/0!</v>
      </c>
      <c r="AA84" s="92" t="e">
        <f t="shared" si="27"/>
        <v>#DIV/0!</v>
      </c>
      <c r="AB84" s="92" t="e">
        <f t="shared" si="27"/>
        <v>#DIV/0!</v>
      </c>
      <c r="AC84" s="92" t="e">
        <f t="shared" si="27"/>
        <v>#DIV/0!</v>
      </c>
      <c r="AD84" s="92" t="e">
        <f t="shared" si="27"/>
        <v>#DIV/0!</v>
      </c>
      <c r="AE84" s="92" t="e">
        <f t="shared" si="27"/>
        <v>#DIV/0!</v>
      </c>
      <c r="AF84" s="92" t="e">
        <f t="shared" si="27"/>
        <v>#DIV/0!</v>
      </c>
      <c r="AG84" s="92" t="e">
        <f t="shared" si="27"/>
        <v>#DIV/0!</v>
      </c>
      <c r="AH84" s="92" t="e">
        <f t="shared" si="27"/>
        <v>#DIV/0!</v>
      </c>
    </row>
    <row r="85" spans="1:34" ht="15" customHeight="1" x14ac:dyDescent="0.3">
      <c r="A85" s="52" t="s">
        <v>113</v>
      </c>
      <c r="B85" s="272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/>
      <c r="I85" s="92"/>
      <c r="J85" s="92">
        <f t="shared" si="27"/>
        <v>6.2641986971076105E-2</v>
      </c>
      <c r="K85" s="92">
        <f t="shared" si="27"/>
        <v>0.13235354490042767</v>
      </c>
      <c r="L85" s="92">
        <f t="shared" si="27"/>
        <v>3.8487891282143701E-2</v>
      </c>
      <c r="M85" s="92">
        <f t="shared" si="27"/>
        <v>4.357567380169583E-2</v>
      </c>
      <c r="N85" s="92">
        <f t="shared" si="27"/>
        <v>2.9442624308463273E-2</v>
      </c>
      <c r="O85" s="92">
        <f t="shared" si="27"/>
        <v>9.3253304019009081E-3</v>
      </c>
      <c r="P85" s="92">
        <f t="shared" si="27"/>
        <v>3.5339509100412052E-2</v>
      </c>
      <c r="Q85" s="92">
        <f t="shared" si="27"/>
        <v>6.4725880929358048E-2</v>
      </c>
      <c r="R85" s="92">
        <f t="shared" si="27"/>
        <v>8.6269416044522599E-3</v>
      </c>
      <c r="S85" s="92">
        <f t="shared" si="27"/>
        <v>6.2050780400761023E-4</v>
      </c>
      <c r="T85" s="92">
        <f t="shared" si="27"/>
        <v>2.1375464691323388E-2</v>
      </c>
      <c r="U85" s="92">
        <f t="shared" si="27"/>
        <v>9.8710224912566258E-3</v>
      </c>
      <c r="V85" s="92">
        <f t="shared" si="27"/>
        <v>3.7553731562886494E-2</v>
      </c>
      <c r="W85" s="92">
        <f t="shared" si="27"/>
        <v>3.4262411665794475E-2</v>
      </c>
      <c r="X85" s="92" t="e">
        <f t="shared" si="27"/>
        <v>#DIV/0!</v>
      </c>
      <c r="Y85" s="92" t="e">
        <f t="shared" si="27"/>
        <v>#DIV/0!</v>
      </c>
      <c r="Z85" s="92" t="e">
        <f t="shared" si="27"/>
        <v>#DIV/0!</v>
      </c>
      <c r="AA85" s="92" t="e">
        <f t="shared" si="27"/>
        <v>#DIV/0!</v>
      </c>
      <c r="AB85" s="92" t="e">
        <f t="shared" si="27"/>
        <v>#DIV/0!</v>
      </c>
      <c r="AC85" s="92" t="e">
        <f t="shared" si="27"/>
        <v>#DIV/0!</v>
      </c>
      <c r="AD85" s="92" t="e">
        <f t="shared" si="27"/>
        <v>#DIV/0!</v>
      </c>
      <c r="AE85" s="92" t="e">
        <f t="shared" si="27"/>
        <v>#DIV/0!</v>
      </c>
      <c r="AF85" s="92" t="e">
        <f t="shared" si="27"/>
        <v>#DIV/0!</v>
      </c>
      <c r="AG85" s="92" t="e">
        <f t="shared" si="27"/>
        <v>#DIV/0!</v>
      </c>
      <c r="AH85" s="92" t="e">
        <f t="shared" si="27"/>
        <v>#DIV/0!</v>
      </c>
    </row>
    <row r="86" spans="1:34" ht="15" customHeight="1" x14ac:dyDescent="0.3">
      <c r="A86" s="52" t="s">
        <v>113</v>
      </c>
      <c r="B86" s="272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/>
      <c r="I86" s="92"/>
      <c r="J86" s="92">
        <f t="shared" si="27"/>
        <v>0.31457599164049338</v>
      </c>
      <c r="K86" s="92">
        <f t="shared" si="27"/>
        <v>0.4987830307468295</v>
      </c>
      <c r="L86" s="92">
        <f t="shared" si="27"/>
        <v>0.36537319041884997</v>
      </c>
      <c r="M86" s="92">
        <f t="shared" si="27"/>
        <v>0.57794806648852071</v>
      </c>
      <c r="N86" s="92">
        <f t="shared" si="27"/>
        <v>0.68010829175289489</v>
      </c>
      <c r="O86" s="92">
        <f t="shared" si="27"/>
        <v>0.77192778044938992</v>
      </c>
      <c r="P86" s="92">
        <f t="shared" si="27"/>
        <v>0.45013020170149126</v>
      </c>
      <c r="Q86" s="92">
        <f t="shared" si="27"/>
        <v>0.29684506958830004</v>
      </c>
      <c r="R86" s="92">
        <f t="shared" si="27"/>
        <v>5.3776529578169217E-2</v>
      </c>
      <c r="S86" s="92">
        <f t="shared" si="27"/>
        <v>1.8788786049028017E-3</v>
      </c>
      <c r="T86" s="92">
        <f t="shared" si="27"/>
        <v>4.2020439331255467E-2</v>
      </c>
      <c r="U86" s="92">
        <f t="shared" si="27"/>
        <v>1.2904756429542281</v>
      </c>
      <c r="V86" s="92">
        <f t="shared" si="27"/>
        <v>2.0533564617844657</v>
      </c>
      <c r="W86" s="92">
        <f t="shared" si="27"/>
        <v>1.003847026771306</v>
      </c>
      <c r="X86" s="92" t="e">
        <f t="shared" si="27"/>
        <v>#DIV/0!</v>
      </c>
      <c r="Y86" s="92" t="e">
        <f t="shared" si="27"/>
        <v>#DIV/0!</v>
      </c>
      <c r="Z86" s="92" t="e">
        <f t="shared" si="27"/>
        <v>#DIV/0!</v>
      </c>
      <c r="AA86" s="92" t="e">
        <f t="shared" si="27"/>
        <v>#DIV/0!</v>
      </c>
      <c r="AB86" s="92" t="e">
        <f t="shared" si="27"/>
        <v>#DIV/0!</v>
      </c>
      <c r="AC86" s="92" t="e">
        <f t="shared" si="27"/>
        <v>#DIV/0!</v>
      </c>
      <c r="AD86" s="92" t="e">
        <f t="shared" si="27"/>
        <v>#DIV/0!</v>
      </c>
      <c r="AE86" s="92" t="e">
        <f t="shared" si="27"/>
        <v>#DIV/0!</v>
      </c>
      <c r="AF86" s="92" t="e">
        <f t="shared" si="27"/>
        <v>#DIV/0!</v>
      </c>
      <c r="AG86" s="92" t="e">
        <f t="shared" si="27"/>
        <v>#DIV/0!</v>
      </c>
      <c r="AH86" s="92" t="e">
        <f t="shared" si="27"/>
        <v>#DIV/0!</v>
      </c>
    </row>
    <row r="87" spans="1:34" ht="15" customHeight="1" x14ac:dyDescent="0.3">
      <c r="A87" s="52"/>
      <c r="B87" s="272"/>
      <c r="C87" s="60"/>
      <c r="D87" s="52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</row>
    <row r="88" spans="1:34" ht="18" customHeight="1" x14ac:dyDescent="0.4">
      <c r="A88" s="52"/>
      <c r="B88" s="272"/>
      <c r="C88" s="60"/>
      <c r="D88" s="52"/>
      <c r="E88" s="87" t="s">
        <v>156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</row>
    <row r="89" spans="1:34" ht="15" customHeight="1" x14ac:dyDescent="0.3">
      <c r="A89" s="52" t="s">
        <v>113</v>
      </c>
      <c r="B89" s="272"/>
      <c r="C89" s="60" t="s">
        <v>403</v>
      </c>
      <c r="D89" s="93"/>
      <c r="E89" s="232" t="s">
        <v>158</v>
      </c>
      <c r="F89" s="44" t="s">
        <v>69</v>
      </c>
      <c r="G89" s="91">
        <f>IF(G71&lt;1,G53/(SQRT(1+G71^4)),G53/SQRT(2)/G71)</f>
        <v>26.91137000670091</v>
      </c>
      <c r="H89" s="91"/>
      <c r="I89" s="91"/>
      <c r="J89" s="91">
        <f t="shared" ref="J89:AH92" si="28">IF(J71&lt;1,J53/(SQRT(1+J71^4)),J53/SQRT(2)/J71)</f>
        <v>19.542882385709742</v>
      </c>
      <c r="K89" s="91">
        <f t="shared" si="28"/>
        <v>19.542882385709742</v>
      </c>
      <c r="L89" s="91">
        <f t="shared" si="28"/>
        <v>25.328640945357687</v>
      </c>
      <c r="M89" s="91">
        <f t="shared" si="28"/>
        <v>23.451458862851691</v>
      </c>
      <c r="N89" s="91">
        <f t="shared" si="28"/>
        <v>23.451458862851691</v>
      </c>
      <c r="O89" s="91">
        <f t="shared" si="28"/>
        <v>23.451458862851691</v>
      </c>
      <c r="P89" s="91">
        <f t="shared" si="28"/>
        <v>23.451458862851691</v>
      </c>
      <c r="Q89" s="91">
        <f t="shared" si="28"/>
        <v>26.91137000670091</v>
      </c>
      <c r="R89" s="91">
        <f t="shared" si="28"/>
        <v>30.481300318382239</v>
      </c>
      <c r="S89" s="91">
        <f t="shared" si="28"/>
        <v>29.572913456113969</v>
      </c>
      <c r="T89" s="91">
        <f t="shared" si="28"/>
        <v>29.57051318197448</v>
      </c>
      <c r="U89" s="91">
        <f t="shared" si="28"/>
        <v>11.725729431425846</v>
      </c>
      <c r="V89" s="91">
        <f t="shared" si="28"/>
        <v>11.725729431425846</v>
      </c>
      <c r="W89" s="91">
        <f t="shared" si="28"/>
        <v>11.725729431425846</v>
      </c>
      <c r="X89" s="91" t="e">
        <f t="shared" si="28"/>
        <v>#DIV/0!</v>
      </c>
      <c r="Y89" s="91" t="e">
        <f t="shared" si="28"/>
        <v>#DIV/0!</v>
      </c>
      <c r="Z89" s="91" t="e">
        <f t="shared" si="28"/>
        <v>#DIV/0!</v>
      </c>
      <c r="AA89" s="91" t="e">
        <f t="shared" si="28"/>
        <v>#DIV/0!</v>
      </c>
      <c r="AB89" s="91" t="e">
        <f t="shared" si="28"/>
        <v>#DIV/0!</v>
      </c>
      <c r="AC89" s="91" t="e">
        <f t="shared" si="28"/>
        <v>#DIV/0!</v>
      </c>
      <c r="AD89" s="91" t="e">
        <f t="shared" si="28"/>
        <v>#DIV/0!</v>
      </c>
      <c r="AE89" s="91" t="e">
        <f t="shared" si="28"/>
        <v>#DIV/0!</v>
      </c>
      <c r="AF89" s="91" t="e">
        <f t="shared" si="28"/>
        <v>#DIV/0!</v>
      </c>
      <c r="AG89" s="91" t="e">
        <f t="shared" si="28"/>
        <v>#DIV/0!</v>
      </c>
      <c r="AH89" s="91" t="e">
        <f t="shared" si="28"/>
        <v>#DIV/0!</v>
      </c>
    </row>
    <row r="90" spans="1:34" ht="15" customHeight="1" x14ac:dyDescent="0.3">
      <c r="A90" s="52" t="s">
        <v>113</v>
      </c>
      <c r="B90" s="272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/>
      <c r="I90" s="91"/>
      <c r="J90" s="91">
        <f t="shared" si="28"/>
        <v>10.456970626796092</v>
      </c>
      <c r="K90" s="91">
        <f t="shared" si="28"/>
        <v>10.40775511057663</v>
      </c>
      <c r="L90" s="91">
        <f t="shared" si="28"/>
        <v>14.97866300075553</v>
      </c>
      <c r="M90" s="91">
        <f t="shared" si="28"/>
        <v>13.428719860913771</v>
      </c>
      <c r="N90" s="91">
        <f t="shared" si="28"/>
        <v>12.879353535965326</v>
      </c>
      <c r="O90" s="91">
        <f t="shared" si="28"/>
        <v>12.383855607184264</v>
      </c>
      <c r="P90" s="91">
        <f t="shared" si="28"/>
        <v>12.914566992252855</v>
      </c>
      <c r="Q90" s="91">
        <f t="shared" si="28"/>
        <v>15.587521914466711</v>
      </c>
      <c r="R90" s="91">
        <f t="shared" si="28"/>
        <v>18.887098935039223</v>
      </c>
      <c r="S90" s="91">
        <f t="shared" si="28"/>
        <v>16.811861742454397</v>
      </c>
      <c r="T90" s="91">
        <f t="shared" si="28"/>
        <v>33.55279381905676</v>
      </c>
      <c r="U90" s="91">
        <f t="shared" si="28"/>
        <v>9.6873091901097865</v>
      </c>
      <c r="V90" s="91">
        <f t="shared" si="28"/>
        <v>6.7495325276571609</v>
      </c>
      <c r="W90" s="91">
        <f t="shared" si="28"/>
        <v>6.3225133094248154</v>
      </c>
      <c r="X90" s="91" t="e">
        <f t="shared" si="28"/>
        <v>#DIV/0!</v>
      </c>
      <c r="Y90" s="91" t="e">
        <f t="shared" si="28"/>
        <v>#DIV/0!</v>
      </c>
      <c r="Z90" s="91" t="e">
        <f t="shared" si="28"/>
        <v>#DIV/0!</v>
      </c>
      <c r="AA90" s="91" t="e">
        <f t="shared" si="28"/>
        <v>#DIV/0!</v>
      </c>
      <c r="AB90" s="91" t="e">
        <f t="shared" si="28"/>
        <v>#DIV/0!</v>
      </c>
      <c r="AC90" s="91" t="e">
        <f t="shared" si="28"/>
        <v>#DIV/0!</v>
      </c>
      <c r="AD90" s="91" t="e">
        <f t="shared" si="28"/>
        <v>#DIV/0!</v>
      </c>
      <c r="AE90" s="91" t="e">
        <f t="shared" si="28"/>
        <v>#DIV/0!</v>
      </c>
      <c r="AF90" s="91" t="e">
        <f t="shared" si="28"/>
        <v>#DIV/0!</v>
      </c>
      <c r="AG90" s="91" t="e">
        <f t="shared" si="28"/>
        <v>#DIV/0!</v>
      </c>
      <c r="AH90" s="91" t="e">
        <f t="shared" si="28"/>
        <v>#DIV/0!</v>
      </c>
    </row>
    <row r="91" spans="1:34" ht="15" customHeight="1" x14ac:dyDescent="0.3">
      <c r="A91" s="52" t="s">
        <v>113</v>
      </c>
      <c r="B91" s="272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/>
      <c r="I91" s="91"/>
      <c r="J91" s="91">
        <f t="shared" si="28"/>
        <v>16.669904324429531</v>
      </c>
      <c r="K91" s="91">
        <f t="shared" si="28"/>
        <v>16.653178097029407</v>
      </c>
      <c r="L91" s="91">
        <f t="shared" si="28"/>
        <v>18.576812542382989</v>
      </c>
      <c r="M91" s="91">
        <f t="shared" si="28"/>
        <v>18.163135241507121</v>
      </c>
      <c r="N91" s="91">
        <f t="shared" si="28"/>
        <v>18.076950679529265</v>
      </c>
      <c r="O91" s="91">
        <f t="shared" si="28"/>
        <v>17.992828432738133</v>
      </c>
      <c r="P91" s="91">
        <f t="shared" si="28"/>
        <v>18.08269076925432</v>
      </c>
      <c r="Q91" s="91">
        <f t="shared" si="28"/>
        <v>18.78985483916939</v>
      </c>
      <c r="R91" s="91">
        <f t="shared" si="28"/>
        <v>19.255352141745128</v>
      </c>
      <c r="S91" s="91">
        <f t="shared" si="28"/>
        <v>19.105492506996097</v>
      </c>
      <c r="T91" s="91">
        <f t="shared" si="28"/>
        <v>19.566224666440515</v>
      </c>
      <c r="U91" s="91">
        <f t="shared" si="28"/>
        <v>12.560099920520853</v>
      </c>
      <c r="V91" s="91">
        <f t="shared" si="28"/>
        <v>10.861835823357081</v>
      </c>
      <c r="W91" s="91">
        <f t="shared" si="28"/>
        <v>10.59234453485367</v>
      </c>
      <c r="X91" s="91" t="e">
        <f t="shared" si="28"/>
        <v>#DIV/0!</v>
      </c>
      <c r="Y91" s="91" t="e">
        <f t="shared" si="28"/>
        <v>#DIV/0!</v>
      </c>
      <c r="Z91" s="91" t="e">
        <f t="shared" si="28"/>
        <v>#DIV/0!</v>
      </c>
      <c r="AA91" s="91" t="e">
        <f t="shared" si="28"/>
        <v>#DIV/0!</v>
      </c>
      <c r="AB91" s="91" t="e">
        <f t="shared" si="28"/>
        <v>#DIV/0!</v>
      </c>
      <c r="AC91" s="91" t="e">
        <f t="shared" si="28"/>
        <v>#DIV/0!</v>
      </c>
      <c r="AD91" s="91" t="e">
        <f t="shared" si="28"/>
        <v>#DIV/0!</v>
      </c>
      <c r="AE91" s="91" t="e">
        <f t="shared" si="28"/>
        <v>#DIV/0!</v>
      </c>
      <c r="AF91" s="91" t="e">
        <f t="shared" si="28"/>
        <v>#DIV/0!</v>
      </c>
      <c r="AG91" s="91" t="e">
        <f t="shared" si="28"/>
        <v>#DIV/0!</v>
      </c>
      <c r="AH91" s="91" t="e">
        <f t="shared" si="28"/>
        <v>#DIV/0!</v>
      </c>
    </row>
    <row r="92" spans="1:34" ht="15" customHeight="1" x14ac:dyDescent="0.3">
      <c r="A92" s="52" t="s">
        <v>113</v>
      </c>
      <c r="B92" s="272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/>
      <c r="I92" s="91"/>
      <c r="J92" s="91">
        <f t="shared" si="28"/>
        <v>11.923150283627463</v>
      </c>
      <c r="K92" s="91">
        <f t="shared" si="28"/>
        <v>12.900287260293238</v>
      </c>
      <c r="L92" s="91">
        <f t="shared" si="28"/>
        <v>14.611124855391393</v>
      </c>
      <c r="M92" s="91">
        <f t="shared" si="28"/>
        <v>13.594326899861549</v>
      </c>
      <c r="N92" s="91">
        <f t="shared" si="28"/>
        <v>12.713519794006734</v>
      </c>
      <c r="O92" s="91">
        <f t="shared" si="28"/>
        <v>12.147358420765945</v>
      </c>
      <c r="P92" s="91">
        <f t="shared" si="28"/>
        <v>12.46307564863573</v>
      </c>
      <c r="Q92" s="91">
        <f t="shared" si="28"/>
        <v>16.154120955786077</v>
      </c>
      <c r="R92" s="91">
        <f t="shared" si="28"/>
        <v>18.704772633005927</v>
      </c>
      <c r="S92" s="91">
        <f t="shared" si="28"/>
        <v>20.688184899626126</v>
      </c>
      <c r="T92" s="91">
        <f t="shared" si="28"/>
        <v>20.109339945369459</v>
      </c>
      <c r="U92" s="91">
        <f t="shared" si="28"/>
        <v>9.4992555976219997</v>
      </c>
      <c r="V92" s="91">
        <f t="shared" si="28"/>
        <v>6.7667156552167018</v>
      </c>
      <c r="W92" s="91">
        <f t="shared" si="28"/>
        <v>6.3218220032704684</v>
      </c>
      <c r="X92" s="91" t="e">
        <f t="shared" si="28"/>
        <v>#DIV/0!</v>
      </c>
      <c r="Y92" s="91" t="e">
        <f t="shared" si="28"/>
        <v>#DIV/0!</v>
      </c>
      <c r="Z92" s="91" t="e">
        <f t="shared" si="28"/>
        <v>#DIV/0!</v>
      </c>
      <c r="AA92" s="91" t="e">
        <f t="shared" si="28"/>
        <v>#DIV/0!</v>
      </c>
      <c r="AB92" s="91" t="e">
        <f t="shared" si="28"/>
        <v>#DIV/0!</v>
      </c>
      <c r="AC92" s="91" t="e">
        <f t="shared" si="28"/>
        <v>#DIV/0!</v>
      </c>
      <c r="AD92" s="91" t="e">
        <f t="shared" si="28"/>
        <v>#DIV/0!</v>
      </c>
      <c r="AE92" s="91" t="e">
        <f t="shared" si="28"/>
        <v>#DIV/0!</v>
      </c>
      <c r="AF92" s="91" t="e">
        <f t="shared" si="28"/>
        <v>#DIV/0!</v>
      </c>
      <c r="AG92" s="91" t="e">
        <f t="shared" si="28"/>
        <v>#DIV/0!</v>
      </c>
      <c r="AH92" s="91" t="e">
        <f t="shared" si="28"/>
        <v>#DIV/0!</v>
      </c>
    </row>
    <row r="93" spans="1:34" ht="15" customHeight="1" x14ac:dyDescent="0.3">
      <c r="A93" s="52"/>
      <c r="B93" s="272"/>
      <c r="D93" s="52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</row>
    <row r="94" spans="1:34" ht="15" customHeight="1" x14ac:dyDescent="0.45">
      <c r="A94" s="52"/>
      <c r="B94" s="272"/>
      <c r="D94" s="52"/>
      <c r="E94" s="87" t="s">
        <v>404</v>
      </c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:34" ht="15" customHeight="1" x14ac:dyDescent="0.3">
      <c r="A95" s="52" t="s">
        <v>113</v>
      </c>
      <c r="B95" s="272"/>
      <c r="C95" s="60" t="s">
        <v>403</v>
      </c>
      <c r="D95" s="52"/>
      <c r="E95" s="232" t="s">
        <v>163</v>
      </c>
      <c r="F95" s="42"/>
      <c r="G95" s="92">
        <f>G47/G89</f>
        <v>1.699115529555514E-2</v>
      </c>
      <c r="H95" s="92"/>
      <c r="I95" s="92"/>
      <c r="J95" s="92">
        <f t="shared" ref="J95:AH98" si="29">J47/J89</f>
        <v>1.5441439192238199E-2</v>
      </c>
      <c r="K95" s="92">
        <f t="shared" si="29"/>
        <v>3.1123398943687111E-2</v>
      </c>
      <c r="L95" s="92">
        <f t="shared" si="29"/>
        <v>3.2434645300247415E-2</v>
      </c>
      <c r="M95" s="92">
        <f t="shared" si="29"/>
        <v>1.5651796681247739E-4</v>
      </c>
      <c r="N95" s="92">
        <f t="shared" si="29"/>
        <v>2.0068331985329261E-2</v>
      </c>
      <c r="O95" s="92">
        <f t="shared" si="29"/>
        <v>2.3366741988407165E-2</v>
      </c>
      <c r="P95" s="92">
        <f t="shared" si="29"/>
        <v>0.15372024683336211</v>
      </c>
      <c r="Q95" s="92">
        <f t="shared" si="29"/>
        <v>2.0218171031966038E-2</v>
      </c>
      <c r="R95" s="92">
        <f t="shared" si="29"/>
        <v>4.2965013756654166E-3</v>
      </c>
      <c r="S95" s="92">
        <f t="shared" si="29"/>
        <v>1.2417850951512441E-3</v>
      </c>
      <c r="T95" s="92">
        <f t="shared" si="29"/>
        <v>1.8909559230810191E-3</v>
      </c>
      <c r="U95" s="92">
        <f t="shared" si="29"/>
        <v>2.8579208522573802E-2</v>
      </c>
      <c r="V95" s="92">
        <f t="shared" si="29"/>
        <v>1.4112154469172176E-3</v>
      </c>
      <c r="W95" s="92">
        <f t="shared" si="29"/>
        <v>1.2559781492595101E-2</v>
      </c>
      <c r="X95" s="92" t="e">
        <f t="shared" si="29"/>
        <v>#DIV/0!</v>
      </c>
      <c r="Y95" s="92" t="e">
        <f t="shared" si="29"/>
        <v>#DIV/0!</v>
      </c>
      <c r="Z95" s="92" t="e">
        <f t="shared" si="29"/>
        <v>#DIV/0!</v>
      </c>
      <c r="AA95" s="92" t="e">
        <f t="shared" si="29"/>
        <v>#DIV/0!</v>
      </c>
      <c r="AB95" s="92" t="e">
        <f t="shared" si="29"/>
        <v>#DIV/0!</v>
      </c>
      <c r="AC95" s="92" t="e">
        <f t="shared" si="29"/>
        <v>#DIV/0!</v>
      </c>
      <c r="AD95" s="92" t="e">
        <f t="shared" si="29"/>
        <v>#DIV/0!</v>
      </c>
      <c r="AE95" s="92" t="e">
        <f t="shared" si="29"/>
        <v>#DIV/0!</v>
      </c>
      <c r="AF95" s="92" t="e">
        <f t="shared" si="29"/>
        <v>#DIV/0!</v>
      </c>
      <c r="AG95" s="92" t="e">
        <f t="shared" si="29"/>
        <v>#DIV/0!</v>
      </c>
      <c r="AH95" s="92" t="e">
        <f t="shared" si="29"/>
        <v>#DIV/0!</v>
      </c>
    </row>
    <row r="96" spans="1:34" ht="15" customHeight="1" x14ac:dyDescent="0.3">
      <c r="A96" s="52" t="s">
        <v>113</v>
      </c>
      <c r="B96" s="272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/>
      <c r="I96" s="92"/>
      <c r="J96" s="92">
        <f t="shared" si="29"/>
        <v>0.18511859639727254</v>
      </c>
      <c r="K96" s="92">
        <f t="shared" si="29"/>
        <v>0.28639307884665022</v>
      </c>
      <c r="L96" s="92">
        <f t="shared" si="29"/>
        <v>0.29849329574839084</v>
      </c>
      <c r="M96" s="92">
        <f t="shared" si="29"/>
        <v>0.43392713976859215</v>
      </c>
      <c r="N96" s="92">
        <f t="shared" si="29"/>
        <v>0.49541827756976464</v>
      </c>
      <c r="O96" s="92">
        <f t="shared" si="29"/>
        <v>0.54442968925515201</v>
      </c>
      <c r="P96" s="92">
        <f t="shared" si="29"/>
        <v>0.30928635411439548</v>
      </c>
      <c r="Q96" s="92">
        <f t="shared" si="29"/>
        <v>0.24507006475831425</v>
      </c>
      <c r="R96" s="92">
        <f t="shared" si="29"/>
        <v>5.0846932093862388E-2</v>
      </c>
      <c r="S96" s="92">
        <f t="shared" si="29"/>
        <v>1.2993104740350414E-3</v>
      </c>
      <c r="T96" s="92">
        <f t="shared" si="29"/>
        <v>1.2129934520351111E-2</v>
      </c>
      <c r="U96" s="92">
        <f t="shared" si="29"/>
        <v>0.71493971381350219</v>
      </c>
      <c r="V96" s="92">
        <f t="shared" si="29"/>
        <v>0.81207119123293603</v>
      </c>
      <c r="W96" s="92">
        <f t="shared" si="29"/>
        <v>0.37172633175742742</v>
      </c>
      <c r="X96" s="92" t="e">
        <f t="shared" si="29"/>
        <v>#DIV/0!</v>
      </c>
      <c r="Y96" s="92" t="e">
        <f t="shared" si="29"/>
        <v>#DIV/0!</v>
      </c>
      <c r="Z96" s="92" t="e">
        <f t="shared" si="29"/>
        <v>#DIV/0!</v>
      </c>
      <c r="AA96" s="92" t="e">
        <f t="shared" si="29"/>
        <v>#DIV/0!</v>
      </c>
      <c r="AB96" s="92" t="e">
        <f t="shared" si="29"/>
        <v>#DIV/0!</v>
      </c>
      <c r="AC96" s="92" t="e">
        <f t="shared" si="29"/>
        <v>#DIV/0!</v>
      </c>
      <c r="AD96" s="92" t="e">
        <f t="shared" si="29"/>
        <v>#DIV/0!</v>
      </c>
      <c r="AE96" s="92" t="e">
        <f t="shared" si="29"/>
        <v>#DIV/0!</v>
      </c>
      <c r="AF96" s="92" t="e">
        <f t="shared" si="29"/>
        <v>#DIV/0!</v>
      </c>
      <c r="AG96" s="92" t="e">
        <f t="shared" si="29"/>
        <v>#DIV/0!</v>
      </c>
      <c r="AH96" s="92" t="e">
        <f t="shared" si="29"/>
        <v>#DIV/0!</v>
      </c>
    </row>
    <row r="97" spans="1:35" ht="15" customHeight="1" x14ac:dyDescent="0.3">
      <c r="A97" s="52" t="s">
        <v>113</v>
      </c>
      <c r="B97" s="272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/>
      <c r="I97" s="92"/>
      <c r="J97" s="92">
        <f t="shared" si="29"/>
        <v>6.2641986971076105E-2</v>
      </c>
      <c r="K97" s="92">
        <f t="shared" si="29"/>
        <v>0.13235354490042767</v>
      </c>
      <c r="L97" s="92">
        <f t="shared" si="29"/>
        <v>3.8487891282143701E-2</v>
      </c>
      <c r="M97" s="92">
        <f t="shared" si="29"/>
        <v>4.357567380169583E-2</v>
      </c>
      <c r="N97" s="92">
        <f t="shared" si="29"/>
        <v>2.9442624308463273E-2</v>
      </c>
      <c r="O97" s="92">
        <f t="shared" si="29"/>
        <v>9.3253304019009081E-3</v>
      </c>
      <c r="P97" s="92">
        <f t="shared" si="29"/>
        <v>3.5339509100412052E-2</v>
      </c>
      <c r="Q97" s="92">
        <f t="shared" si="29"/>
        <v>6.4725880929358048E-2</v>
      </c>
      <c r="R97" s="92">
        <f t="shared" si="29"/>
        <v>8.6269416044522599E-3</v>
      </c>
      <c r="S97" s="92">
        <f t="shared" si="29"/>
        <v>6.2050780400761023E-4</v>
      </c>
      <c r="T97" s="92">
        <f t="shared" si="29"/>
        <v>2.1375464691323388E-2</v>
      </c>
      <c r="U97" s="92">
        <f t="shared" si="29"/>
        <v>9.7735343410316929E-3</v>
      </c>
      <c r="V97" s="92">
        <f t="shared" si="29"/>
        <v>3.5442225445184231E-2</v>
      </c>
      <c r="W97" s="92">
        <f t="shared" si="29"/>
        <v>3.1953008456845448E-2</v>
      </c>
      <c r="X97" s="92" t="e">
        <f t="shared" si="29"/>
        <v>#DIV/0!</v>
      </c>
      <c r="Y97" s="92" t="e">
        <f t="shared" si="29"/>
        <v>#DIV/0!</v>
      </c>
      <c r="Z97" s="92" t="e">
        <f t="shared" si="29"/>
        <v>#DIV/0!</v>
      </c>
      <c r="AA97" s="92" t="e">
        <f t="shared" si="29"/>
        <v>#DIV/0!</v>
      </c>
      <c r="AB97" s="92" t="e">
        <f t="shared" si="29"/>
        <v>#DIV/0!</v>
      </c>
      <c r="AC97" s="92" t="e">
        <f t="shared" si="29"/>
        <v>#DIV/0!</v>
      </c>
      <c r="AD97" s="92" t="e">
        <f t="shared" si="29"/>
        <v>#DIV/0!</v>
      </c>
      <c r="AE97" s="92" t="e">
        <f t="shared" si="29"/>
        <v>#DIV/0!</v>
      </c>
      <c r="AF97" s="92" t="e">
        <f t="shared" si="29"/>
        <v>#DIV/0!</v>
      </c>
      <c r="AG97" s="92" t="e">
        <f t="shared" si="29"/>
        <v>#DIV/0!</v>
      </c>
      <c r="AH97" s="92" t="e">
        <f t="shared" si="29"/>
        <v>#DIV/0!</v>
      </c>
    </row>
    <row r="98" spans="1:35" ht="15" customHeight="1" x14ac:dyDescent="0.3">
      <c r="A98" s="52" t="s">
        <v>113</v>
      </c>
      <c r="B98" s="272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/>
      <c r="I98" s="92"/>
      <c r="J98" s="92">
        <f t="shared" si="29"/>
        <v>0.21424646971261591</v>
      </c>
      <c r="K98" s="92">
        <f t="shared" si="29"/>
        <v>0.36372105168997226</v>
      </c>
      <c r="L98" s="92">
        <f t="shared" si="29"/>
        <v>0.29457909300413576</v>
      </c>
      <c r="M98" s="92">
        <f t="shared" si="29"/>
        <v>0.44021175735123086</v>
      </c>
      <c r="N98" s="92">
        <f t="shared" si="29"/>
        <v>0.48982986398226219</v>
      </c>
      <c r="O98" s="92">
        <f t="shared" si="29"/>
        <v>0.53444054535530927</v>
      </c>
      <c r="P98" s="92">
        <f t="shared" si="29"/>
        <v>0.31869329251003858</v>
      </c>
      <c r="Q98" s="92">
        <f t="shared" si="29"/>
        <v>0.25708744036026621</v>
      </c>
      <c r="R98" s="92">
        <f t="shared" si="29"/>
        <v>5.0618298921219558E-2</v>
      </c>
      <c r="S98" s="92">
        <f t="shared" si="29"/>
        <v>1.8375614178362553E-3</v>
      </c>
      <c r="T98" s="92">
        <f t="shared" si="29"/>
        <v>4.0727902164101083E-2</v>
      </c>
      <c r="U98" s="92">
        <f t="shared" si="29"/>
        <v>0.71246162687981107</v>
      </c>
      <c r="V98" s="92">
        <f t="shared" si="29"/>
        <v>0.81476972217586197</v>
      </c>
      <c r="W98" s="92">
        <f t="shared" si="29"/>
        <v>0.3724133021469459</v>
      </c>
      <c r="X98" s="92" t="e">
        <f t="shared" si="29"/>
        <v>#DIV/0!</v>
      </c>
      <c r="Y98" s="92" t="e">
        <f t="shared" si="29"/>
        <v>#DIV/0!</v>
      </c>
      <c r="Z98" s="92" t="e">
        <f t="shared" si="29"/>
        <v>#DIV/0!</v>
      </c>
      <c r="AA98" s="92" t="e">
        <f t="shared" si="29"/>
        <v>#DIV/0!</v>
      </c>
      <c r="AB98" s="92" t="e">
        <f t="shared" si="29"/>
        <v>#DIV/0!</v>
      </c>
      <c r="AC98" s="92" t="e">
        <f t="shared" si="29"/>
        <v>#DIV/0!</v>
      </c>
      <c r="AD98" s="92" t="e">
        <f t="shared" si="29"/>
        <v>#DIV/0!</v>
      </c>
      <c r="AE98" s="92" t="e">
        <f t="shared" si="29"/>
        <v>#DIV/0!</v>
      </c>
      <c r="AF98" s="92" t="e">
        <f t="shared" si="29"/>
        <v>#DIV/0!</v>
      </c>
      <c r="AG98" s="92" t="e">
        <f t="shared" si="29"/>
        <v>#DIV/0!</v>
      </c>
      <c r="AH98" s="92" t="e">
        <f t="shared" si="29"/>
        <v>#DIV/0!</v>
      </c>
    </row>
    <row r="99" spans="1:35" ht="15" customHeight="1" x14ac:dyDescent="0.3">
      <c r="A99" s="52"/>
      <c r="B99" s="272"/>
      <c r="C99" s="73"/>
      <c r="D99" s="52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</row>
    <row r="100" spans="1:35" ht="23.25" customHeight="1" x14ac:dyDescent="0.4">
      <c r="B100" s="272"/>
      <c r="C100" s="60"/>
      <c r="E100" s="95" t="s">
        <v>405</v>
      </c>
      <c r="F100" s="46"/>
    </row>
    <row r="101" spans="1:35" ht="23.4" x14ac:dyDescent="0.45">
      <c r="B101" s="272"/>
      <c r="C101" s="60"/>
      <c r="E101" s="87" t="s">
        <v>133</v>
      </c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:35" x14ac:dyDescent="0.3">
      <c r="A102" s="52" t="s">
        <v>113</v>
      </c>
      <c r="B102" s="272"/>
      <c r="C102" s="60" t="s">
        <v>167</v>
      </c>
      <c r="D102" s="52"/>
      <c r="E102" s="44" t="s">
        <v>135</v>
      </c>
      <c r="F102" s="44"/>
      <c r="G102" s="59">
        <v>7</v>
      </c>
      <c r="H102" s="59"/>
      <c r="I102" s="59"/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59">
        <v>7</v>
      </c>
      <c r="AH102" s="59">
        <v>7</v>
      </c>
      <c r="AI102" s="96"/>
    </row>
    <row r="103" spans="1:35" x14ac:dyDescent="0.3">
      <c r="A103" s="52" t="s">
        <v>113</v>
      </c>
      <c r="B103" s="272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/>
      <c r="I103" s="76"/>
      <c r="J103" s="76">
        <f t="shared" ref="J103:AH103" si="30">(1+2.5*J39^2+5*J39^4)</f>
        <v>1.2000006996280927</v>
      </c>
      <c r="K103" s="76">
        <f t="shared" si="30"/>
        <v>1.1840023197076033</v>
      </c>
      <c r="L103" s="76">
        <f t="shared" si="30"/>
        <v>1.608372144153811</v>
      </c>
      <c r="M103" s="76">
        <f t="shared" si="30"/>
        <v>1.4685549133275793</v>
      </c>
      <c r="N103" s="76">
        <f t="shared" si="30"/>
        <v>1.2943570395003237</v>
      </c>
      <c r="O103" s="76">
        <f t="shared" si="30"/>
        <v>1.156067698115423</v>
      </c>
      <c r="P103" s="76">
        <f t="shared" si="30"/>
        <v>1.3048644277955488</v>
      </c>
      <c r="Q103" s="76">
        <f t="shared" si="30"/>
        <v>1.4458069155478381</v>
      </c>
      <c r="R103" s="76">
        <f t="shared" si="30"/>
        <v>1.3158770684875645</v>
      </c>
      <c r="S103" s="76">
        <f t="shared" si="30"/>
        <v>1.147677206186217</v>
      </c>
      <c r="T103" s="76">
        <f t="shared" si="30"/>
        <v>44.864932730027512</v>
      </c>
      <c r="U103" s="76">
        <f t="shared" si="30"/>
        <v>4.7583769977453469</v>
      </c>
      <c r="V103" s="76">
        <f t="shared" si="30"/>
        <v>1.4924458923944517</v>
      </c>
      <c r="W103" s="76">
        <f t="shared" si="30"/>
        <v>1.2267328</v>
      </c>
      <c r="X103" s="76" t="e">
        <f t="shared" si="30"/>
        <v>#DIV/0!</v>
      </c>
      <c r="Y103" s="76" t="e">
        <f t="shared" si="30"/>
        <v>#DIV/0!</v>
      </c>
      <c r="Z103" s="76" t="e">
        <f t="shared" si="30"/>
        <v>#DIV/0!</v>
      </c>
      <c r="AA103" s="76" t="e">
        <f t="shared" si="30"/>
        <v>#DIV/0!</v>
      </c>
      <c r="AB103" s="76" t="e">
        <f t="shared" si="30"/>
        <v>#DIV/0!</v>
      </c>
      <c r="AC103" s="76" t="e">
        <f t="shared" si="30"/>
        <v>#DIV/0!</v>
      </c>
      <c r="AD103" s="76" t="e">
        <f t="shared" si="30"/>
        <v>#DIV/0!</v>
      </c>
      <c r="AE103" s="76" t="e">
        <f t="shared" si="30"/>
        <v>#DIV/0!</v>
      </c>
      <c r="AF103" s="76" t="e">
        <f t="shared" si="30"/>
        <v>#DIV/0!</v>
      </c>
      <c r="AG103" s="76" t="e">
        <f t="shared" si="30"/>
        <v>#DIV/0!</v>
      </c>
      <c r="AH103" s="76" t="e">
        <f t="shared" si="30"/>
        <v>#DIV/0!</v>
      </c>
    </row>
    <row r="104" spans="1:35" x14ac:dyDescent="0.3">
      <c r="A104" s="52" t="s">
        <v>113</v>
      </c>
      <c r="B104" s="272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/>
      <c r="I104" s="76"/>
      <c r="J104" s="76">
        <f t="shared" ref="J104:AH104" si="31">9+5.6*J39^2</f>
        <v>9.3928760102325537</v>
      </c>
      <c r="K104" s="76">
        <f t="shared" si="31"/>
        <v>9.3646706631000836</v>
      </c>
      <c r="L104" s="76">
        <f t="shared" si="31"/>
        <v>10.003270706377602</v>
      </c>
      <c r="M104" s="76">
        <f t="shared" si="31"/>
        <v>9.8133179654967293</v>
      </c>
      <c r="N104" s="76">
        <f t="shared" si="31"/>
        <v>9.5509503714205621</v>
      </c>
      <c r="O104" s="76">
        <f t="shared" si="31"/>
        <v>9.3143093660655101</v>
      </c>
      <c r="P104" s="76">
        <f t="shared" si="31"/>
        <v>9.5677676923696264</v>
      </c>
      <c r="Q104" s="76">
        <f t="shared" si="31"/>
        <v>9.7808486821226364</v>
      </c>
      <c r="R104" s="76">
        <f t="shared" si="31"/>
        <v>9.5852407847800229</v>
      </c>
      <c r="S104" s="76">
        <f t="shared" si="31"/>
        <v>9.298891237601735</v>
      </c>
      <c r="T104" s="76">
        <f t="shared" si="31"/>
        <v>24.245745945518109</v>
      </c>
      <c r="U104" s="76">
        <f t="shared" si="31"/>
        <v>12.652973434509509</v>
      </c>
      <c r="V104" s="76">
        <f t="shared" si="31"/>
        <v>9.8469135802469125</v>
      </c>
      <c r="W104" s="76">
        <f t="shared" si="31"/>
        <v>9.4390400000000003</v>
      </c>
      <c r="X104" s="76" t="e">
        <f t="shared" si="31"/>
        <v>#DIV/0!</v>
      </c>
      <c r="Y104" s="76" t="e">
        <f t="shared" si="31"/>
        <v>#DIV/0!</v>
      </c>
      <c r="Z104" s="76" t="e">
        <f t="shared" si="31"/>
        <v>#DIV/0!</v>
      </c>
      <c r="AA104" s="76" t="e">
        <f t="shared" si="31"/>
        <v>#DIV/0!</v>
      </c>
      <c r="AB104" s="76" t="e">
        <f t="shared" si="31"/>
        <v>#DIV/0!</v>
      </c>
      <c r="AC104" s="76" t="e">
        <f t="shared" si="31"/>
        <v>#DIV/0!</v>
      </c>
      <c r="AD104" s="76" t="e">
        <f t="shared" si="31"/>
        <v>#DIV/0!</v>
      </c>
      <c r="AE104" s="76" t="e">
        <f t="shared" si="31"/>
        <v>#DIV/0!</v>
      </c>
      <c r="AF104" s="76" t="e">
        <f t="shared" si="31"/>
        <v>#DIV/0!</v>
      </c>
      <c r="AG104" s="76" t="e">
        <f t="shared" si="31"/>
        <v>#DIV/0!</v>
      </c>
      <c r="AH104" s="76" t="e">
        <f t="shared" si="31"/>
        <v>#DIV/0!</v>
      </c>
    </row>
    <row r="105" spans="1:35" x14ac:dyDescent="0.3">
      <c r="B105" s="272"/>
      <c r="C105" s="60"/>
    </row>
    <row r="106" spans="1:35" ht="23.4" x14ac:dyDescent="0.45">
      <c r="B106" s="272"/>
      <c r="C106" s="60"/>
      <c r="E106" s="87" t="s">
        <v>140</v>
      </c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:35" x14ac:dyDescent="0.3">
      <c r="A107" s="52" t="s">
        <v>113</v>
      </c>
      <c r="B107" s="272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/>
      <c r="I107" s="83"/>
      <c r="J107" s="83">
        <f t="shared" ref="J107:AH107" si="32">J65*J102*J42^2</f>
        <v>39.315731817526306</v>
      </c>
      <c r="K107" s="83">
        <f t="shared" si="32"/>
        <v>39.315731817526306</v>
      </c>
      <c r="L107" s="83">
        <f t="shared" si="32"/>
        <v>66.443586771619437</v>
      </c>
      <c r="M107" s="83">
        <f t="shared" si="32"/>
        <v>56.61465381723788</v>
      </c>
      <c r="N107" s="83">
        <f t="shared" si="32"/>
        <v>56.61465381723788</v>
      </c>
      <c r="O107" s="83">
        <f t="shared" si="32"/>
        <v>56.61465381723788</v>
      </c>
      <c r="P107" s="83">
        <f t="shared" si="32"/>
        <v>56.61465381723788</v>
      </c>
      <c r="Q107" s="83">
        <f t="shared" si="32"/>
        <v>77.058834362351561</v>
      </c>
      <c r="R107" s="83">
        <f t="shared" si="32"/>
        <v>120.40442869117427</v>
      </c>
      <c r="S107" s="83">
        <f t="shared" si="32"/>
        <v>104.88563565986736</v>
      </c>
      <c r="T107" s="83">
        <f t="shared" si="32"/>
        <v>104.85068251984181</v>
      </c>
      <c r="U107" s="83">
        <f t="shared" si="32"/>
        <v>14.15366345430947</v>
      </c>
      <c r="V107" s="83">
        <f t="shared" si="32"/>
        <v>14.15366345430947</v>
      </c>
      <c r="W107" s="83">
        <f t="shared" si="32"/>
        <v>14.15366345430947</v>
      </c>
      <c r="X107" s="83" t="e">
        <f t="shared" si="32"/>
        <v>#DIV/0!</v>
      </c>
      <c r="Y107" s="83" t="e">
        <f t="shared" si="32"/>
        <v>#DIV/0!</v>
      </c>
      <c r="Z107" s="83" t="e">
        <f t="shared" si="32"/>
        <v>#DIV/0!</v>
      </c>
      <c r="AA107" s="83" t="e">
        <f t="shared" si="32"/>
        <v>#DIV/0!</v>
      </c>
      <c r="AB107" s="83" t="e">
        <f t="shared" si="32"/>
        <v>#DIV/0!</v>
      </c>
      <c r="AC107" s="83" t="e">
        <f t="shared" si="32"/>
        <v>#DIV/0!</v>
      </c>
      <c r="AD107" s="83" t="e">
        <f t="shared" si="32"/>
        <v>#DIV/0!</v>
      </c>
      <c r="AE107" s="83" t="e">
        <f t="shared" si="32"/>
        <v>#DIV/0!</v>
      </c>
      <c r="AF107" s="83" t="e">
        <f t="shared" si="32"/>
        <v>#DIV/0!</v>
      </c>
      <c r="AG107" s="83" t="e">
        <f t="shared" si="32"/>
        <v>#DIV/0!</v>
      </c>
      <c r="AH107" s="83" t="e">
        <f t="shared" si="32"/>
        <v>#DIV/0!</v>
      </c>
      <c r="AI107" s="88"/>
    </row>
    <row r="108" spans="1:35" x14ac:dyDescent="0.3">
      <c r="A108" s="52" t="s">
        <v>113</v>
      </c>
      <c r="B108" s="272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/>
      <c r="I108" s="83"/>
      <c r="J108" s="83">
        <f t="shared" ref="J108:AH108" si="33">J65*J103*J42^2</f>
        <v>6.7398436696317185</v>
      </c>
      <c r="K108" s="83">
        <f t="shared" si="33"/>
        <v>6.64998823899331</v>
      </c>
      <c r="L108" s="83">
        <f t="shared" si="33"/>
        <v>15.26657344587705</v>
      </c>
      <c r="M108" s="83">
        <f t="shared" si="33"/>
        <v>11.87738971852067</v>
      </c>
      <c r="N108" s="83">
        <f t="shared" si="33"/>
        <v>10.468510815316531</v>
      </c>
      <c r="O108" s="83">
        <f t="shared" si="33"/>
        <v>9.3500532168708208</v>
      </c>
      <c r="P108" s="83">
        <f t="shared" si="33"/>
        <v>10.553492551153314</v>
      </c>
      <c r="Q108" s="83">
        <f t="shared" si="33"/>
        <v>15.916027946449038</v>
      </c>
      <c r="R108" s="83">
        <f t="shared" si="33"/>
        <v>22.633918094151774</v>
      </c>
      <c r="S108" s="83">
        <f t="shared" si="33"/>
        <v>17.196407614740291</v>
      </c>
      <c r="T108" s="83">
        <f t="shared" si="33"/>
        <v>672.01697399288207</v>
      </c>
      <c r="U108" s="83">
        <f t="shared" si="33"/>
        <v>9.6212095164021623</v>
      </c>
      <c r="V108" s="83">
        <f t="shared" si="33"/>
        <v>3.0176538406739479</v>
      </c>
      <c r="W108" s="83">
        <f t="shared" si="33"/>
        <v>2.4803947427946755</v>
      </c>
      <c r="X108" s="83" t="e">
        <f t="shared" si="33"/>
        <v>#DIV/0!</v>
      </c>
      <c r="Y108" s="83" t="e">
        <f t="shared" si="33"/>
        <v>#DIV/0!</v>
      </c>
      <c r="Z108" s="83" t="e">
        <f t="shared" si="33"/>
        <v>#DIV/0!</v>
      </c>
      <c r="AA108" s="83" t="e">
        <f t="shared" si="33"/>
        <v>#DIV/0!</v>
      </c>
      <c r="AB108" s="83" t="e">
        <f t="shared" si="33"/>
        <v>#DIV/0!</v>
      </c>
      <c r="AC108" s="83" t="e">
        <f t="shared" si="33"/>
        <v>#DIV/0!</v>
      </c>
      <c r="AD108" s="83" t="e">
        <f t="shared" si="33"/>
        <v>#DIV/0!</v>
      </c>
      <c r="AE108" s="83" t="e">
        <f t="shared" si="33"/>
        <v>#DIV/0!</v>
      </c>
      <c r="AF108" s="83" t="e">
        <f t="shared" si="33"/>
        <v>#DIV/0!</v>
      </c>
      <c r="AG108" s="83" t="e">
        <f t="shared" si="33"/>
        <v>#DIV/0!</v>
      </c>
      <c r="AH108" s="83" t="e">
        <f t="shared" si="33"/>
        <v>#DIV/0!</v>
      </c>
    </row>
    <row r="109" spans="1:35" x14ac:dyDescent="0.3">
      <c r="A109" s="52" t="s">
        <v>113</v>
      </c>
      <c r="B109" s="272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/>
      <c r="I109" s="83"/>
      <c r="J109" s="83">
        <f t="shared" ref="J109:AH109" si="34">J65*J104*J42^2</f>
        <v>52.755399173368509</v>
      </c>
      <c r="K109" s="83">
        <f t="shared" si="34"/>
        <v>52.596982907128442</v>
      </c>
      <c r="L109" s="83">
        <f t="shared" si="34"/>
        <v>94.950455025599865</v>
      </c>
      <c r="M109" s="83">
        <f t="shared" si="34"/>
        <v>79.36822848786835</v>
      </c>
      <c r="N109" s="83">
        <f t="shared" si="34"/>
        <v>77.246249843370663</v>
      </c>
      <c r="O109" s="83">
        <f t="shared" si="34"/>
        <v>75.332342900922185</v>
      </c>
      <c r="P109" s="83">
        <f t="shared" si="34"/>
        <v>77.382265101037049</v>
      </c>
      <c r="Q109" s="83">
        <f t="shared" si="34"/>
        <v>107.67154264555897</v>
      </c>
      <c r="R109" s="83">
        <f t="shared" si="34"/>
        <v>164.87220579411169</v>
      </c>
      <c r="S109" s="83">
        <f t="shared" si="34"/>
        <v>139.33144548397553</v>
      </c>
      <c r="T109" s="83">
        <f t="shared" si="34"/>
        <v>363.16900151289445</v>
      </c>
      <c r="U109" s="83">
        <f t="shared" si="34"/>
        <v>25.583703955480829</v>
      </c>
      <c r="V109" s="83">
        <f t="shared" si="34"/>
        <v>19.909985839783481</v>
      </c>
      <c r="W109" s="83">
        <f t="shared" si="34"/>
        <v>19.08528507025218</v>
      </c>
      <c r="X109" s="83" t="e">
        <f t="shared" si="34"/>
        <v>#DIV/0!</v>
      </c>
      <c r="Y109" s="83" t="e">
        <f t="shared" si="34"/>
        <v>#DIV/0!</v>
      </c>
      <c r="Z109" s="83" t="e">
        <f t="shared" si="34"/>
        <v>#DIV/0!</v>
      </c>
      <c r="AA109" s="83" t="e">
        <f t="shared" si="34"/>
        <v>#DIV/0!</v>
      </c>
      <c r="AB109" s="83" t="e">
        <f t="shared" si="34"/>
        <v>#DIV/0!</v>
      </c>
      <c r="AC109" s="83" t="e">
        <f t="shared" si="34"/>
        <v>#DIV/0!</v>
      </c>
      <c r="AD109" s="83" t="e">
        <f t="shared" si="34"/>
        <v>#DIV/0!</v>
      </c>
      <c r="AE109" s="83" t="e">
        <f t="shared" si="34"/>
        <v>#DIV/0!</v>
      </c>
      <c r="AF109" s="83" t="e">
        <f t="shared" si="34"/>
        <v>#DIV/0!</v>
      </c>
      <c r="AG109" s="83" t="e">
        <f t="shared" si="34"/>
        <v>#DIV/0!</v>
      </c>
      <c r="AH109" s="83" t="e">
        <f t="shared" si="34"/>
        <v>#DIV/0!</v>
      </c>
    </row>
    <row r="110" spans="1:35" x14ac:dyDescent="0.3">
      <c r="B110" s="272"/>
      <c r="C110" s="6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</row>
    <row r="111" spans="1:35" ht="23.4" x14ac:dyDescent="0.45">
      <c r="B111" s="272"/>
      <c r="C111" s="60"/>
      <c r="E111" s="48" t="s">
        <v>143</v>
      </c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:35" x14ac:dyDescent="0.3">
      <c r="A112" s="52" t="s">
        <v>113</v>
      </c>
      <c r="B112" s="272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/>
      <c r="I112" s="76"/>
      <c r="J112" s="76">
        <f t="shared" ref="J112:AH114" si="35">SQRT(J53/J107)</f>
        <v>0.92994288618008469</v>
      </c>
      <c r="K112" s="76">
        <f t="shared" si="35"/>
        <v>0.92994288618008469</v>
      </c>
      <c r="L112" s="76">
        <f t="shared" si="35"/>
        <v>0.71534068167698839</v>
      </c>
      <c r="M112" s="76">
        <f t="shared" si="35"/>
        <v>0.77495240515007069</v>
      </c>
      <c r="N112" s="76">
        <f t="shared" si="35"/>
        <v>0.77495240515007069</v>
      </c>
      <c r="O112" s="76">
        <f t="shared" si="35"/>
        <v>0.77495240515007069</v>
      </c>
      <c r="P112" s="76">
        <f t="shared" si="35"/>
        <v>0.77495240515007069</v>
      </c>
      <c r="Q112" s="76">
        <f t="shared" si="35"/>
        <v>0.66424491870006053</v>
      </c>
      <c r="R112" s="76">
        <f t="shared" si="35"/>
        <v>0.53139593496004844</v>
      </c>
      <c r="S112" s="76">
        <f t="shared" si="35"/>
        <v>0.56935278745719486</v>
      </c>
      <c r="T112" s="76">
        <f t="shared" si="35"/>
        <v>0.56944767958843767</v>
      </c>
      <c r="U112" s="76">
        <f t="shared" si="35"/>
        <v>1.5499048103001414</v>
      </c>
      <c r="V112" s="76">
        <f t="shared" si="35"/>
        <v>1.5499048103001414</v>
      </c>
      <c r="W112" s="76">
        <f t="shared" si="35"/>
        <v>1.5499048103001414</v>
      </c>
      <c r="X112" s="76" t="e">
        <f t="shared" si="35"/>
        <v>#DIV/0!</v>
      </c>
      <c r="Y112" s="76" t="e">
        <f t="shared" si="35"/>
        <v>#DIV/0!</v>
      </c>
      <c r="Z112" s="76" t="e">
        <f t="shared" si="35"/>
        <v>#DIV/0!</v>
      </c>
      <c r="AA112" s="76" t="e">
        <f t="shared" si="35"/>
        <v>#DIV/0!</v>
      </c>
      <c r="AB112" s="76" t="e">
        <f t="shared" si="35"/>
        <v>#DIV/0!</v>
      </c>
      <c r="AC112" s="76" t="e">
        <f t="shared" si="35"/>
        <v>#DIV/0!</v>
      </c>
      <c r="AD112" s="76" t="e">
        <f t="shared" si="35"/>
        <v>#DIV/0!</v>
      </c>
      <c r="AE112" s="76" t="e">
        <f t="shared" si="35"/>
        <v>#DIV/0!</v>
      </c>
      <c r="AF112" s="76" t="e">
        <f t="shared" si="35"/>
        <v>#DIV/0!</v>
      </c>
      <c r="AG112" s="76" t="e">
        <f t="shared" si="35"/>
        <v>#DIV/0!</v>
      </c>
      <c r="AH112" s="76" t="e">
        <f t="shared" si="35"/>
        <v>#DIV/0!</v>
      </c>
    </row>
    <row r="113" spans="1:34" x14ac:dyDescent="0.3">
      <c r="A113" s="52" t="s">
        <v>113</v>
      </c>
      <c r="B113" s="272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/>
      <c r="I113" s="76"/>
      <c r="J113" s="76">
        <f t="shared" si="35"/>
        <v>2.2460247979366383</v>
      </c>
      <c r="K113" s="76">
        <f t="shared" si="35"/>
        <v>2.2611481590617717</v>
      </c>
      <c r="L113" s="76">
        <f t="shared" si="35"/>
        <v>1.4923430687258963</v>
      </c>
      <c r="M113" s="76">
        <f t="shared" si="35"/>
        <v>1.6919166144734232</v>
      </c>
      <c r="N113" s="76">
        <f t="shared" si="35"/>
        <v>1.802175185414459</v>
      </c>
      <c r="O113" s="76">
        <f t="shared" si="35"/>
        <v>1.9069197517447838</v>
      </c>
      <c r="P113" s="76">
        <f t="shared" si="35"/>
        <v>1.7949045337540632</v>
      </c>
      <c r="Q113" s="76">
        <f t="shared" si="35"/>
        <v>1.4615783860323959</v>
      </c>
      <c r="R113" s="76">
        <f t="shared" si="35"/>
        <v>1.2256305808045362</v>
      </c>
      <c r="S113" s="76">
        <f t="shared" si="35"/>
        <v>1.4061141967531587</v>
      </c>
      <c r="T113" s="76">
        <f t="shared" si="35"/>
        <v>0.22493101197155654</v>
      </c>
      <c r="U113" s="76">
        <f t="shared" si="35"/>
        <v>1.8798561712162949</v>
      </c>
      <c r="V113" s="76">
        <f t="shared" si="35"/>
        <v>3.3566398687860843</v>
      </c>
      <c r="W113" s="76">
        <f t="shared" si="35"/>
        <v>3.7023635141188449</v>
      </c>
      <c r="X113" s="76" t="e">
        <f t="shared" si="35"/>
        <v>#DIV/0!</v>
      </c>
      <c r="Y113" s="76" t="e">
        <f t="shared" si="35"/>
        <v>#DIV/0!</v>
      </c>
      <c r="Z113" s="76" t="e">
        <f t="shared" si="35"/>
        <v>#DIV/0!</v>
      </c>
      <c r="AA113" s="76" t="e">
        <f t="shared" si="35"/>
        <v>#DIV/0!</v>
      </c>
      <c r="AB113" s="76" t="e">
        <f t="shared" si="35"/>
        <v>#DIV/0!</v>
      </c>
      <c r="AC113" s="76" t="e">
        <f t="shared" si="35"/>
        <v>#DIV/0!</v>
      </c>
      <c r="AD113" s="76" t="e">
        <f t="shared" si="35"/>
        <v>#DIV/0!</v>
      </c>
      <c r="AE113" s="76" t="e">
        <f t="shared" si="35"/>
        <v>#DIV/0!</v>
      </c>
      <c r="AF113" s="76" t="e">
        <f t="shared" si="35"/>
        <v>#DIV/0!</v>
      </c>
      <c r="AG113" s="76" t="e">
        <f t="shared" si="35"/>
        <v>#DIV/0!</v>
      </c>
      <c r="AH113" s="76" t="e">
        <f t="shared" si="35"/>
        <v>#DIV/0!</v>
      </c>
    </row>
    <row r="114" spans="1:34" x14ac:dyDescent="0.3">
      <c r="A114" s="52" t="s">
        <v>113</v>
      </c>
      <c r="B114" s="272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/>
      <c r="I114" s="76"/>
      <c r="J114" s="76">
        <f t="shared" si="35"/>
        <v>0.60999417538052647</v>
      </c>
      <c r="K114" s="76">
        <f t="shared" si="35"/>
        <v>0.61091210205389279</v>
      </c>
      <c r="L114" s="76">
        <f t="shared" si="35"/>
        <v>0.45468499220855163</v>
      </c>
      <c r="M114" s="76">
        <f t="shared" si="35"/>
        <v>0.49731985848568694</v>
      </c>
      <c r="N114" s="76">
        <f t="shared" si="35"/>
        <v>0.50410434717213204</v>
      </c>
      <c r="O114" s="76">
        <f t="shared" si="35"/>
        <v>0.510467864998705</v>
      </c>
      <c r="P114" s="76">
        <f t="shared" si="35"/>
        <v>0.50366111874793684</v>
      </c>
      <c r="Q114" s="76">
        <f t="shared" si="35"/>
        <v>0.42698112499542429</v>
      </c>
      <c r="R114" s="76">
        <f t="shared" si="35"/>
        <v>0.34505269254596532</v>
      </c>
      <c r="S114" s="76">
        <f t="shared" si="35"/>
        <v>0.37534840394041846</v>
      </c>
      <c r="T114" s="76">
        <f t="shared" si="35"/>
        <v>0.23249025768271195</v>
      </c>
      <c r="U114" s="76">
        <f t="shared" si="35"/>
        <v>0.87594620290919178</v>
      </c>
      <c r="V114" s="76">
        <f t="shared" si="35"/>
        <v>0.99294151565654265</v>
      </c>
      <c r="W114" s="76">
        <f t="shared" si="35"/>
        <v>1.0141678040039921</v>
      </c>
      <c r="X114" s="76" t="e">
        <f t="shared" si="35"/>
        <v>#DIV/0!</v>
      </c>
      <c r="Y114" s="76" t="e">
        <f t="shared" si="35"/>
        <v>#DIV/0!</v>
      </c>
      <c r="Z114" s="76" t="e">
        <f t="shared" si="35"/>
        <v>#DIV/0!</v>
      </c>
      <c r="AA114" s="76" t="e">
        <f t="shared" si="35"/>
        <v>#DIV/0!</v>
      </c>
      <c r="AB114" s="76" t="e">
        <f t="shared" si="35"/>
        <v>#DIV/0!</v>
      </c>
      <c r="AC114" s="76" t="e">
        <f t="shared" si="35"/>
        <v>#DIV/0!</v>
      </c>
      <c r="AD114" s="76" t="e">
        <f t="shared" si="35"/>
        <v>#DIV/0!</v>
      </c>
      <c r="AE114" s="76" t="e">
        <f t="shared" si="35"/>
        <v>#DIV/0!</v>
      </c>
      <c r="AF114" s="76" t="e">
        <f t="shared" si="35"/>
        <v>#DIV/0!</v>
      </c>
      <c r="AG114" s="76" t="e">
        <f t="shared" si="35"/>
        <v>#DIV/0!</v>
      </c>
      <c r="AH114" s="76" t="e">
        <f t="shared" si="35"/>
        <v>#DIV/0!</v>
      </c>
    </row>
    <row r="115" spans="1:34" x14ac:dyDescent="0.3">
      <c r="A115" s="52" t="s">
        <v>113</v>
      </c>
      <c r="B115" s="272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/>
      <c r="I115" s="76"/>
      <c r="J115" s="76">
        <f t="shared" ref="J115:AH115" si="36">SQRT(J36/J50*((J47/J107)^J41+(J48/J108)^J41+(J49/J109)^J41)^(1/J41))</f>
        <v>1.9616539584386676</v>
      </c>
      <c r="K115" s="76">
        <f t="shared" si="36"/>
        <v>1.8118604489910513</v>
      </c>
      <c r="L115" s="76">
        <f t="shared" si="36"/>
        <v>1.5257690765019349</v>
      </c>
      <c r="M115" s="76">
        <f t="shared" si="36"/>
        <v>1.6704729073858176</v>
      </c>
      <c r="N115" s="76">
        <f t="shared" si="36"/>
        <v>1.8248773525075577</v>
      </c>
      <c r="O115" s="76">
        <f t="shared" si="36"/>
        <v>1.9435998576225748</v>
      </c>
      <c r="P115" s="76">
        <f t="shared" si="36"/>
        <v>1.8270552807330409</v>
      </c>
      <c r="Q115" s="76">
        <f t="shared" si="36"/>
        <v>1.4061238983259581</v>
      </c>
      <c r="R115" s="76">
        <f t="shared" si="36"/>
        <v>1.2358519014310845</v>
      </c>
      <c r="S115" s="76">
        <f t="shared" si="36"/>
        <v>1.097970598208551</v>
      </c>
      <c r="T115" s="76">
        <f t="shared" si="36"/>
        <v>0.83849133315907343</v>
      </c>
      <c r="U115" s="76">
        <f t="shared" si="36"/>
        <v>1.9172112960201777</v>
      </c>
      <c r="V115" s="76">
        <f t="shared" si="36"/>
        <v>3.3475151300938242</v>
      </c>
      <c r="W115" s="76">
        <f t="shared" si="36"/>
        <v>3.7007546937019526</v>
      </c>
      <c r="X115" s="76" t="e">
        <f t="shared" si="36"/>
        <v>#DIV/0!</v>
      </c>
      <c r="Y115" s="76" t="e">
        <f t="shared" si="36"/>
        <v>#DIV/0!</v>
      </c>
      <c r="Z115" s="76" t="e">
        <f t="shared" si="36"/>
        <v>#DIV/0!</v>
      </c>
      <c r="AA115" s="76" t="e">
        <f t="shared" si="36"/>
        <v>#DIV/0!</v>
      </c>
      <c r="AB115" s="76" t="e">
        <f t="shared" si="36"/>
        <v>#DIV/0!</v>
      </c>
      <c r="AC115" s="76" t="e">
        <f t="shared" si="36"/>
        <v>#DIV/0!</v>
      </c>
      <c r="AD115" s="76" t="e">
        <f t="shared" si="36"/>
        <v>#DIV/0!</v>
      </c>
      <c r="AE115" s="76" t="e">
        <f t="shared" si="36"/>
        <v>#DIV/0!</v>
      </c>
      <c r="AF115" s="76" t="e">
        <f t="shared" si="36"/>
        <v>#DIV/0!</v>
      </c>
      <c r="AG115" s="76" t="e">
        <f t="shared" si="36"/>
        <v>#DIV/0!</v>
      </c>
      <c r="AH115" s="76" t="e">
        <f t="shared" si="36"/>
        <v>#DIV/0!</v>
      </c>
    </row>
    <row r="116" spans="1:34" x14ac:dyDescent="0.3">
      <c r="B116" s="272"/>
      <c r="C116" s="60"/>
    </row>
    <row r="117" spans="1:34" ht="15" customHeight="1" x14ac:dyDescent="0.45">
      <c r="B117" s="272"/>
      <c r="C117" s="60"/>
      <c r="E117" s="48" t="s">
        <v>148</v>
      </c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:34" ht="15" customHeight="1" x14ac:dyDescent="0.3">
      <c r="A118" s="52" t="s">
        <v>113</v>
      </c>
      <c r="B118" s="272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/>
      <c r="I118" s="91"/>
      <c r="J118" s="91">
        <f t="shared" ref="J118:AH120" si="37">J53/SQRT(1+J112^4)</f>
        <v>25.717252453996675</v>
      </c>
      <c r="K118" s="91">
        <f t="shared" si="37"/>
        <v>25.717252453996675</v>
      </c>
      <c r="L118" s="91">
        <f t="shared" si="37"/>
        <v>30.267401828197695</v>
      </c>
      <c r="M118" s="91">
        <f t="shared" si="37"/>
        <v>29.14766866444231</v>
      </c>
      <c r="N118" s="91">
        <f t="shared" si="37"/>
        <v>29.14766866444231</v>
      </c>
      <c r="O118" s="91">
        <f t="shared" si="37"/>
        <v>29.14766866444231</v>
      </c>
      <c r="P118" s="91">
        <f t="shared" si="37"/>
        <v>29.14766866444231</v>
      </c>
      <c r="Q118" s="91">
        <f t="shared" si="37"/>
        <v>31.106690109967769</v>
      </c>
      <c r="R118" s="91">
        <f t="shared" si="37"/>
        <v>32.720463300459279</v>
      </c>
      <c r="S118" s="91">
        <f t="shared" si="37"/>
        <v>32.343110504878325</v>
      </c>
      <c r="T118" s="91">
        <f t="shared" si="37"/>
        <v>32.342085136336877</v>
      </c>
      <c r="U118" s="91">
        <f t="shared" si="37"/>
        <v>13.06669361539976</v>
      </c>
      <c r="V118" s="91">
        <f t="shared" si="37"/>
        <v>13.06669361539976</v>
      </c>
      <c r="W118" s="91">
        <f t="shared" si="37"/>
        <v>13.06669361539976</v>
      </c>
      <c r="X118" s="91" t="e">
        <f t="shared" si="37"/>
        <v>#DIV/0!</v>
      </c>
      <c r="Y118" s="91" t="e">
        <f t="shared" si="37"/>
        <v>#DIV/0!</v>
      </c>
      <c r="Z118" s="91" t="e">
        <f t="shared" si="37"/>
        <v>#DIV/0!</v>
      </c>
      <c r="AA118" s="91" t="e">
        <f t="shared" si="37"/>
        <v>#DIV/0!</v>
      </c>
      <c r="AB118" s="91" t="e">
        <f t="shared" si="37"/>
        <v>#DIV/0!</v>
      </c>
      <c r="AC118" s="91" t="e">
        <f t="shared" si="37"/>
        <v>#DIV/0!</v>
      </c>
      <c r="AD118" s="91" t="e">
        <f t="shared" si="37"/>
        <v>#DIV/0!</v>
      </c>
      <c r="AE118" s="91" t="e">
        <f t="shared" si="37"/>
        <v>#DIV/0!</v>
      </c>
      <c r="AF118" s="91" t="e">
        <f t="shared" si="37"/>
        <v>#DIV/0!</v>
      </c>
      <c r="AG118" s="91" t="e">
        <f t="shared" si="37"/>
        <v>#DIV/0!</v>
      </c>
      <c r="AH118" s="91" t="e">
        <f t="shared" si="37"/>
        <v>#DIV/0!</v>
      </c>
    </row>
    <row r="119" spans="1:34" ht="15" customHeight="1" x14ac:dyDescent="0.3">
      <c r="A119" s="52" t="s">
        <v>113</v>
      </c>
      <c r="B119" s="272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/>
      <c r="I119" s="91"/>
      <c r="J119" s="91">
        <f t="shared" si="37"/>
        <v>6.6112003548849412</v>
      </c>
      <c r="K119" s="91">
        <f t="shared" si="37"/>
        <v>6.5263286581226119</v>
      </c>
      <c r="L119" s="91">
        <f t="shared" si="37"/>
        <v>13.927035857693237</v>
      </c>
      <c r="M119" s="91">
        <f t="shared" si="37"/>
        <v>11.212896588793077</v>
      </c>
      <c r="N119" s="91">
        <f t="shared" si="37"/>
        <v>10.005006014954011</v>
      </c>
      <c r="O119" s="91">
        <f t="shared" si="37"/>
        <v>9.0153681270390038</v>
      </c>
      <c r="P119" s="91">
        <f t="shared" si="37"/>
        <v>10.079113841386663</v>
      </c>
      <c r="Q119" s="91">
        <f t="shared" si="37"/>
        <v>14.414806299645761</v>
      </c>
      <c r="R119" s="91">
        <f t="shared" si="37"/>
        <v>18.840929771131982</v>
      </c>
      <c r="S119" s="91">
        <f t="shared" si="37"/>
        <v>15.345312998010614</v>
      </c>
      <c r="T119" s="91">
        <f t="shared" si="37"/>
        <v>33.956567634539176</v>
      </c>
      <c r="U119" s="91">
        <f t="shared" si="37"/>
        <v>9.2576881260675989</v>
      </c>
      <c r="V119" s="91">
        <f t="shared" si="37"/>
        <v>3.0058380218044798</v>
      </c>
      <c r="W119" s="91">
        <f t="shared" si="37"/>
        <v>2.473820507112932</v>
      </c>
      <c r="X119" s="91" t="e">
        <f t="shared" si="37"/>
        <v>#DIV/0!</v>
      </c>
      <c r="Y119" s="91" t="e">
        <f t="shared" si="37"/>
        <v>#DIV/0!</v>
      </c>
      <c r="Z119" s="91" t="e">
        <f t="shared" si="37"/>
        <v>#DIV/0!</v>
      </c>
      <c r="AA119" s="91" t="e">
        <f t="shared" si="37"/>
        <v>#DIV/0!</v>
      </c>
      <c r="AB119" s="91" t="e">
        <f t="shared" si="37"/>
        <v>#DIV/0!</v>
      </c>
      <c r="AC119" s="91" t="e">
        <f t="shared" si="37"/>
        <v>#DIV/0!</v>
      </c>
      <c r="AD119" s="91" t="e">
        <f t="shared" si="37"/>
        <v>#DIV/0!</v>
      </c>
      <c r="AE119" s="91" t="e">
        <f t="shared" si="37"/>
        <v>#DIV/0!</v>
      </c>
      <c r="AF119" s="91" t="e">
        <f t="shared" si="37"/>
        <v>#DIV/0!</v>
      </c>
      <c r="AG119" s="91" t="e">
        <f t="shared" si="37"/>
        <v>#DIV/0!</v>
      </c>
      <c r="AH119" s="91" t="e">
        <f t="shared" si="37"/>
        <v>#DIV/0!</v>
      </c>
    </row>
    <row r="120" spans="1:34" ht="15" customHeight="1" x14ac:dyDescent="0.3">
      <c r="A120" s="52" t="s">
        <v>113</v>
      </c>
      <c r="B120" s="272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/>
      <c r="I120" s="91"/>
      <c r="J120" s="91">
        <f t="shared" si="37"/>
        <v>18.397580569184981</v>
      </c>
      <c r="K120" s="91">
        <f t="shared" si="37"/>
        <v>18.390835259568966</v>
      </c>
      <c r="L120" s="91">
        <f t="shared" si="37"/>
        <v>19.223395879219112</v>
      </c>
      <c r="M120" s="91">
        <f t="shared" si="37"/>
        <v>19.05573355301032</v>
      </c>
      <c r="N120" s="91">
        <f t="shared" si="37"/>
        <v>19.02521755665536</v>
      </c>
      <c r="O120" s="91">
        <f t="shared" si="37"/>
        <v>18.995593788810602</v>
      </c>
      <c r="P120" s="91">
        <f t="shared" si="37"/>
        <v>19.027244622389482</v>
      </c>
      <c r="Q120" s="91">
        <f t="shared" si="37"/>
        <v>19.311593335131125</v>
      </c>
      <c r="R120" s="91">
        <f t="shared" si="37"/>
        <v>19.49223816829489</v>
      </c>
      <c r="S120" s="91">
        <f t="shared" si="37"/>
        <v>19.437945305589292</v>
      </c>
      <c r="T120" s="91">
        <f t="shared" si="37"/>
        <v>19.601296575144445</v>
      </c>
      <c r="U120" s="91">
        <f t="shared" si="37"/>
        <v>15.573794246854265</v>
      </c>
      <c r="V120" s="91">
        <f t="shared" si="37"/>
        <v>13.978411850451819</v>
      </c>
      <c r="W120" s="91">
        <f t="shared" si="37"/>
        <v>13.683825544574523</v>
      </c>
      <c r="X120" s="91" t="e">
        <f t="shared" si="37"/>
        <v>#DIV/0!</v>
      </c>
      <c r="Y120" s="91" t="e">
        <f t="shared" si="37"/>
        <v>#DIV/0!</v>
      </c>
      <c r="Z120" s="91" t="e">
        <f t="shared" si="37"/>
        <v>#DIV/0!</v>
      </c>
      <c r="AA120" s="91" t="e">
        <f t="shared" si="37"/>
        <v>#DIV/0!</v>
      </c>
      <c r="AB120" s="91" t="e">
        <f t="shared" si="37"/>
        <v>#DIV/0!</v>
      </c>
      <c r="AC120" s="91" t="e">
        <f t="shared" si="37"/>
        <v>#DIV/0!</v>
      </c>
      <c r="AD120" s="91" t="e">
        <f t="shared" si="37"/>
        <v>#DIV/0!</v>
      </c>
      <c r="AE120" s="91" t="e">
        <f t="shared" si="37"/>
        <v>#DIV/0!</v>
      </c>
      <c r="AF120" s="91" t="e">
        <f t="shared" si="37"/>
        <v>#DIV/0!</v>
      </c>
      <c r="AG120" s="91" t="e">
        <f t="shared" si="37"/>
        <v>#DIV/0!</v>
      </c>
      <c r="AH120" s="91" t="e">
        <f t="shared" si="37"/>
        <v>#DIV/0!</v>
      </c>
    </row>
    <row r="121" spans="1:34" ht="15" customHeight="1" x14ac:dyDescent="0.3">
      <c r="A121" s="52" t="s">
        <v>113</v>
      </c>
      <c r="B121" s="272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/>
      <c r="I121" s="91"/>
      <c r="J121" s="91">
        <f t="shared" ref="J121:AH121" si="38">J36/SQRT(1+J115^4)</f>
        <v>8.5515264424980728</v>
      </c>
      <c r="K121" s="91">
        <f t="shared" si="38"/>
        <v>9.9074314862005277</v>
      </c>
      <c r="L121" s="91">
        <f t="shared" si="38"/>
        <v>13.419304204214383</v>
      </c>
      <c r="M121" s="91">
        <f t="shared" si="38"/>
        <v>11.470018308202713</v>
      </c>
      <c r="N121" s="91">
        <f t="shared" si="38"/>
        <v>9.7783214107746446</v>
      </c>
      <c r="O121" s="91">
        <f t="shared" si="38"/>
        <v>8.7007718586753775</v>
      </c>
      <c r="P121" s="91">
        <f t="shared" si="38"/>
        <v>9.7569437064328515</v>
      </c>
      <c r="Q121" s="91">
        <f t="shared" si="38"/>
        <v>15.345144381274805</v>
      </c>
      <c r="R121" s="91">
        <f t="shared" si="38"/>
        <v>18.624233829422071</v>
      </c>
      <c r="S121" s="91">
        <f t="shared" si="38"/>
        <v>21.707076949024806</v>
      </c>
      <c r="T121" s="91">
        <f t="shared" si="38"/>
        <v>27.813741024966728</v>
      </c>
      <c r="U121" s="91">
        <f t="shared" si="38"/>
        <v>8.9255250580270236</v>
      </c>
      <c r="V121" s="91">
        <f t="shared" si="38"/>
        <v>3.0221178351991966</v>
      </c>
      <c r="W121" s="91">
        <f t="shared" si="38"/>
        <v>2.4759604471659253</v>
      </c>
      <c r="X121" s="91" t="e">
        <f t="shared" si="38"/>
        <v>#DIV/0!</v>
      </c>
      <c r="Y121" s="91" t="e">
        <f t="shared" si="38"/>
        <v>#DIV/0!</v>
      </c>
      <c r="Z121" s="91" t="e">
        <f t="shared" si="38"/>
        <v>#DIV/0!</v>
      </c>
      <c r="AA121" s="91" t="e">
        <f t="shared" si="38"/>
        <v>#DIV/0!</v>
      </c>
      <c r="AB121" s="91" t="e">
        <f t="shared" si="38"/>
        <v>#DIV/0!</v>
      </c>
      <c r="AC121" s="91" t="e">
        <f t="shared" si="38"/>
        <v>#DIV/0!</v>
      </c>
      <c r="AD121" s="91" t="e">
        <f t="shared" si="38"/>
        <v>#DIV/0!</v>
      </c>
      <c r="AE121" s="91" t="e">
        <f t="shared" si="38"/>
        <v>#DIV/0!</v>
      </c>
      <c r="AF121" s="91" t="e">
        <f t="shared" si="38"/>
        <v>#DIV/0!</v>
      </c>
      <c r="AG121" s="91" t="e">
        <f t="shared" si="38"/>
        <v>#DIV/0!</v>
      </c>
      <c r="AH121" s="91" t="e">
        <f t="shared" si="38"/>
        <v>#DIV/0!</v>
      </c>
    </row>
    <row r="122" spans="1:34" x14ac:dyDescent="0.3">
      <c r="B122" s="272"/>
      <c r="C122" s="60"/>
    </row>
    <row r="123" spans="1:34" ht="23.4" x14ac:dyDescent="0.45">
      <c r="B123" s="272"/>
      <c r="C123" s="60"/>
      <c r="E123" s="98" t="s">
        <v>407</v>
      </c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:34" x14ac:dyDescent="0.3">
      <c r="A124" s="52" t="s">
        <v>113</v>
      </c>
      <c r="B124" s="272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/>
      <c r="I124" s="92"/>
      <c r="J124" s="92">
        <f t="shared" ref="J124:AH127" si="39">J47/J118</f>
        <v>1.1734155137288095E-2</v>
      </c>
      <c r="K124" s="92">
        <f t="shared" si="39"/>
        <v>2.3651085048374768E-2</v>
      </c>
      <c r="L124" s="92">
        <f t="shared" si="39"/>
        <v>2.7142253228840112E-2</v>
      </c>
      <c r="M124" s="92">
        <f t="shared" si="39"/>
        <v>1.2593030002697232E-4</v>
      </c>
      <c r="N124" s="92">
        <f t="shared" si="39"/>
        <v>1.6146459856466355E-2</v>
      </c>
      <c r="O124" s="92">
        <f t="shared" si="39"/>
        <v>1.8800275068602462E-2</v>
      </c>
      <c r="P124" s="92">
        <f t="shared" si="39"/>
        <v>0.12367932703303132</v>
      </c>
      <c r="Q124" s="92">
        <f t="shared" si="39"/>
        <v>1.7491371778113093E-2</v>
      </c>
      <c r="R124" s="92">
        <f t="shared" si="39"/>
        <v>4.0024784352048507E-3</v>
      </c>
      <c r="S124" s="92">
        <f t="shared" si="39"/>
        <v>1.1354258318618123E-3</v>
      </c>
      <c r="T124" s="92">
        <f t="shared" si="39"/>
        <v>1.728909463143328E-3</v>
      </c>
      <c r="U124" s="92">
        <f t="shared" si="39"/>
        <v>2.564627872693467E-2</v>
      </c>
      <c r="V124" s="92">
        <f t="shared" si="39"/>
        <v>1.2663900284994741E-3</v>
      </c>
      <c r="W124" s="92">
        <f t="shared" si="39"/>
        <v>1.1270838961620084E-2</v>
      </c>
      <c r="X124" s="92" t="e">
        <f t="shared" si="39"/>
        <v>#DIV/0!</v>
      </c>
      <c r="Y124" s="92" t="e">
        <f t="shared" si="39"/>
        <v>#DIV/0!</v>
      </c>
      <c r="Z124" s="92" t="e">
        <f t="shared" si="39"/>
        <v>#DIV/0!</v>
      </c>
      <c r="AA124" s="92" t="e">
        <f t="shared" si="39"/>
        <v>#DIV/0!</v>
      </c>
      <c r="AB124" s="92" t="e">
        <f t="shared" si="39"/>
        <v>#DIV/0!</v>
      </c>
      <c r="AC124" s="92" t="e">
        <f t="shared" si="39"/>
        <v>#DIV/0!</v>
      </c>
      <c r="AD124" s="92" t="e">
        <f t="shared" si="39"/>
        <v>#DIV/0!</v>
      </c>
      <c r="AE124" s="92" t="e">
        <f t="shared" si="39"/>
        <v>#DIV/0!</v>
      </c>
      <c r="AF124" s="92" t="e">
        <f t="shared" si="39"/>
        <v>#DIV/0!</v>
      </c>
      <c r="AG124" s="92" t="e">
        <f t="shared" si="39"/>
        <v>#DIV/0!</v>
      </c>
      <c r="AH124" s="92" t="e">
        <f t="shared" si="39"/>
        <v>#DIV/0!</v>
      </c>
    </row>
    <row r="125" spans="1:34" x14ac:dyDescent="0.3">
      <c r="A125" s="52" t="s">
        <v>113</v>
      </c>
      <c r="B125" s="272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/>
      <c r="I125" s="92"/>
      <c r="J125" s="92">
        <f t="shared" si="39"/>
        <v>0.29280306466127204</v>
      </c>
      <c r="K125" s="92">
        <f t="shared" si="39"/>
        <v>0.45672064435342763</v>
      </c>
      <c r="L125" s="92">
        <f t="shared" si="39"/>
        <v>0.32103245304206074</v>
      </c>
      <c r="M125" s="92">
        <f t="shared" si="39"/>
        <v>0.51967713729064269</v>
      </c>
      <c r="N125" s="92">
        <f t="shared" si="39"/>
        <v>0.63774745716925274</v>
      </c>
      <c r="O125" s="92">
        <f t="shared" si="39"/>
        <v>0.74784951263153576</v>
      </c>
      <c r="P125" s="92">
        <f t="shared" si="39"/>
        <v>0.3962946944401684</v>
      </c>
      <c r="Q125" s="92">
        <f t="shared" si="39"/>
        <v>0.2650077236968405</v>
      </c>
      <c r="R125" s="92">
        <f t="shared" si="39"/>
        <v>5.0971531058485613E-2</v>
      </c>
      <c r="S125" s="92">
        <f t="shared" si="39"/>
        <v>1.4234853373686063E-3</v>
      </c>
      <c r="T125" s="92">
        <f t="shared" si="39"/>
        <v>1.1985698801489695E-2</v>
      </c>
      <c r="U125" s="92">
        <f t="shared" si="39"/>
        <v>0.74811788490674713</v>
      </c>
      <c r="V125" s="92">
        <f t="shared" si="39"/>
        <v>1.8234851246939641</v>
      </c>
      <c r="W125" s="92">
        <f t="shared" si="39"/>
        <v>0.95004656693659983</v>
      </c>
      <c r="X125" s="92" t="e">
        <f t="shared" si="39"/>
        <v>#DIV/0!</v>
      </c>
      <c r="Y125" s="92" t="e">
        <f t="shared" si="39"/>
        <v>#DIV/0!</v>
      </c>
      <c r="Z125" s="92" t="e">
        <f t="shared" si="39"/>
        <v>#DIV/0!</v>
      </c>
      <c r="AA125" s="92" t="e">
        <f t="shared" si="39"/>
        <v>#DIV/0!</v>
      </c>
      <c r="AB125" s="92" t="e">
        <f t="shared" si="39"/>
        <v>#DIV/0!</v>
      </c>
      <c r="AC125" s="92" t="e">
        <f t="shared" si="39"/>
        <v>#DIV/0!</v>
      </c>
      <c r="AD125" s="92" t="e">
        <f t="shared" si="39"/>
        <v>#DIV/0!</v>
      </c>
      <c r="AE125" s="92" t="e">
        <f t="shared" si="39"/>
        <v>#DIV/0!</v>
      </c>
      <c r="AF125" s="92" t="e">
        <f t="shared" si="39"/>
        <v>#DIV/0!</v>
      </c>
      <c r="AG125" s="92" t="e">
        <f t="shared" si="39"/>
        <v>#DIV/0!</v>
      </c>
      <c r="AH125" s="92" t="e">
        <f t="shared" si="39"/>
        <v>#DIV/0!</v>
      </c>
    </row>
    <row r="126" spans="1:34" x14ac:dyDescent="0.3">
      <c r="A126" s="52" t="s">
        <v>113</v>
      </c>
      <c r="B126" s="272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/>
      <c r="I126" s="92"/>
      <c r="J126" s="92">
        <f t="shared" si="39"/>
        <v>5.6759416031532013E-2</v>
      </c>
      <c r="K126" s="92">
        <f t="shared" si="39"/>
        <v>0.11984812673764653</v>
      </c>
      <c r="L126" s="92">
        <f t="shared" si="39"/>
        <v>3.7193342216549297E-2</v>
      </c>
      <c r="M126" s="92">
        <f t="shared" si="39"/>
        <v>4.153452577924862E-2</v>
      </c>
      <c r="N126" s="92">
        <f t="shared" si="39"/>
        <v>2.7975126482262771E-2</v>
      </c>
      <c r="O126" s="92">
        <f t="shared" si="39"/>
        <v>8.8330521206889841E-3</v>
      </c>
      <c r="P126" s="92">
        <f t="shared" si="39"/>
        <v>3.3585178920128314E-2</v>
      </c>
      <c r="Q126" s="92">
        <f t="shared" si="39"/>
        <v>6.2977191259901921E-2</v>
      </c>
      <c r="R126" s="92">
        <f t="shared" si="39"/>
        <v>8.5220997745756085E-3</v>
      </c>
      <c r="S126" s="92">
        <f t="shared" si="39"/>
        <v>6.0989507963020754E-4</v>
      </c>
      <c r="T126" s="92">
        <f t="shared" si="39"/>
        <v>2.1337218326176872E-2</v>
      </c>
      <c r="U126" s="92">
        <f t="shared" si="39"/>
        <v>7.8822518105885128E-3</v>
      </c>
      <c r="V126" s="92">
        <f t="shared" si="39"/>
        <v>2.7540155356601315E-2</v>
      </c>
      <c r="W126" s="92">
        <f t="shared" si="39"/>
        <v>2.473411206518884E-2</v>
      </c>
      <c r="X126" s="92" t="e">
        <f t="shared" si="39"/>
        <v>#DIV/0!</v>
      </c>
      <c r="Y126" s="92" t="e">
        <f t="shared" si="39"/>
        <v>#DIV/0!</v>
      </c>
      <c r="Z126" s="92" t="e">
        <f t="shared" si="39"/>
        <v>#DIV/0!</v>
      </c>
      <c r="AA126" s="92" t="e">
        <f t="shared" si="39"/>
        <v>#DIV/0!</v>
      </c>
      <c r="AB126" s="92" t="e">
        <f t="shared" si="39"/>
        <v>#DIV/0!</v>
      </c>
      <c r="AC126" s="92" t="e">
        <f t="shared" si="39"/>
        <v>#DIV/0!</v>
      </c>
      <c r="AD126" s="92" t="e">
        <f t="shared" si="39"/>
        <v>#DIV/0!</v>
      </c>
      <c r="AE126" s="92" t="e">
        <f t="shared" si="39"/>
        <v>#DIV/0!</v>
      </c>
      <c r="AF126" s="92" t="e">
        <f t="shared" si="39"/>
        <v>#DIV/0!</v>
      </c>
      <c r="AG126" s="92" t="e">
        <f t="shared" si="39"/>
        <v>#DIV/0!</v>
      </c>
      <c r="AH126" s="92" t="e">
        <f t="shared" si="39"/>
        <v>#DIV/0!</v>
      </c>
    </row>
    <row r="127" spans="1:34" x14ac:dyDescent="0.3">
      <c r="A127" s="52" t="s">
        <v>113</v>
      </c>
      <c r="B127" s="272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92"/>
      <c r="I127" s="92"/>
      <c r="J127" s="92">
        <f t="shared" si="39"/>
        <v>0.29871776381643744</v>
      </c>
      <c r="K127" s="92">
        <f t="shared" si="39"/>
        <v>0.47359459976604057</v>
      </c>
      <c r="L127" s="92">
        <f t="shared" si="39"/>
        <v>0.32074180912596434</v>
      </c>
      <c r="M127" s="92">
        <f t="shared" si="39"/>
        <v>0.52174132366601966</v>
      </c>
      <c r="N127" s="92">
        <f t="shared" si="39"/>
        <v>0.6368640802267076</v>
      </c>
      <c r="O127" s="92">
        <f t="shared" si="39"/>
        <v>0.7461453954280467</v>
      </c>
      <c r="P127" s="92">
        <f t="shared" si="39"/>
        <v>0.4070843014751323</v>
      </c>
      <c r="Q127" s="92">
        <f t="shared" si="39"/>
        <v>0.27064076457051656</v>
      </c>
      <c r="R127" s="92">
        <f t="shared" si="39"/>
        <v>5.0837193146448016E-2</v>
      </c>
      <c r="S127" s="92">
        <f t="shared" si="39"/>
        <v>1.7513095137539215E-3</v>
      </c>
      <c r="T127" s="92">
        <f t="shared" si="39"/>
        <v>2.944628085608764E-2</v>
      </c>
      <c r="U127" s="92">
        <f t="shared" si="39"/>
        <v>0.75825848375635485</v>
      </c>
      <c r="V127" s="92">
        <f t="shared" si="39"/>
        <v>1.8243216628515644</v>
      </c>
      <c r="W127" s="92">
        <f t="shared" si="39"/>
        <v>0.95087569372040193</v>
      </c>
      <c r="X127" s="92" t="e">
        <f t="shared" si="39"/>
        <v>#DIV/0!</v>
      </c>
      <c r="Y127" s="92" t="e">
        <f t="shared" si="39"/>
        <v>#DIV/0!</v>
      </c>
      <c r="Z127" s="92" t="e">
        <f t="shared" si="39"/>
        <v>#DIV/0!</v>
      </c>
      <c r="AA127" s="92" t="e">
        <f t="shared" si="39"/>
        <v>#DIV/0!</v>
      </c>
      <c r="AB127" s="92" t="e">
        <f t="shared" si="39"/>
        <v>#DIV/0!</v>
      </c>
      <c r="AC127" s="92" t="e">
        <f t="shared" si="39"/>
        <v>#DIV/0!</v>
      </c>
      <c r="AD127" s="92" t="e">
        <f t="shared" si="39"/>
        <v>#DIV/0!</v>
      </c>
      <c r="AE127" s="92" t="e">
        <f t="shared" si="39"/>
        <v>#DIV/0!</v>
      </c>
      <c r="AF127" s="92" t="e">
        <f t="shared" si="39"/>
        <v>#DIV/0!</v>
      </c>
      <c r="AG127" s="92" t="e">
        <f t="shared" si="39"/>
        <v>#DIV/0!</v>
      </c>
      <c r="AH127" s="92" t="e">
        <f t="shared" si="39"/>
        <v>#DIV/0!</v>
      </c>
    </row>
    <row r="128" spans="1:34" x14ac:dyDescent="0.3">
      <c r="B128" s="272"/>
      <c r="C128" s="60"/>
    </row>
    <row r="129" spans="1:36" ht="23.4" x14ac:dyDescent="0.45">
      <c r="B129" s="272"/>
      <c r="C129" s="60"/>
      <c r="E129" s="87" t="s">
        <v>181</v>
      </c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:36" x14ac:dyDescent="0.3">
      <c r="A130" s="52" t="s">
        <v>113</v>
      </c>
      <c r="B130" s="272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/>
      <c r="I130" s="91"/>
      <c r="J130" s="91">
        <f t="shared" ref="J130:AH133" si="40">IF(J112&lt;1,J53/(SQRT(1+J112^4)),J53/SQRT(2)/J112)</f>
        <v>25.717252453996675</v>
      </c>
      <c r="K130" s="91">
        <f t="shared" si="40"/>
        <v>25.717252453996675</v>
      </c>
      <c r="L130" s="91">
        <f t="shared" si="40"/>
        <v>30.267401828197695</v>
      </c>
      <c r="M130" s="91">
        <f t="shared" si="40"/>
        <v>29.14766866444231</v>
      </c>
      <c r="N130" s="91">
        <f t="shared" si="40"/>
        <v>29.14766866444231</v>
      </c>
      <c r="O130" s="91">
        <f t="shared" si="40"/>
        <v>29.14766866444231</v>
      </c>
      <c r="P130" s="91">
        <f t="shared" si="40"/>
        <v>29.14766866444231</v>
      </c>
      <c r="Q130" s="91">
        <f t="shared" si="40"/>
        <v>31.106690109967769</v>
      </c>
      <c r="R130" s="91">
        <f t="shared" si="40"/>
        <v>32.720463300459279</v>
      </c>
      <c r="S130" s="91">
        <f t="shared" si="40"/>
        <v>32.343110504878325</v>
      </c>
      <c r="T130" s="91">
        <f t="shared" si="40"/>
        <v>32.342085136336877</v>
      </c>
      <c r="U130" s="91">
        <f t="shared" si="40"/>
        <v>15.511682008191791</v>
      </c>
      <c r="V130" s="91">
        <f t="shared" si="40"/>
        <v>15.511682008191791</v>
      </c>
      <c r="W130" s="91">
        <f t="shared" si="40"/>
        <v>15.511682008191791</v>
      </c>
      <c r="X130" s="91" t="e">
        <f t="shared" si="40"/>
        <v>#DIV/0!</v>
      </c>
      <c r="Y130" s="91" t="e">
        <f t="shared" si="40"/>
        <v>#DIV/0!</v>
      </c>
      <c r="Z130" s="91" t="e">
        <f t="shared" si="40"/>
        <v>#DIV/0!</v>
      </c>
      <c r="AA130" s="91" t="e">
        <f t="shared" si="40"/>
        <v>#DIV/0!</v>
      </c>
      <c r="AB130" s="91" t="e">
        <f t="shared" si="40"/>
        <v>#DIV/0!</v>
      </c>
      <c r="AC130" s="91" t="e">
        <f t="shared" si="40"/>
        <v>#DIV/0!</v>
      </c>
      <c r="AD130" s="91" t="e">
        <f t="shared" si="40"/>
        <v>#DIV/0!</v>
      </c>
      <c r="AE130" s="91" t="e">
        <f t="shared" si="40"/>
        <v>#DIV/0!</v>
      </c>
      <c r="AF130" s="91" t="e">
        <f t="shared" si="40"/>
        <v>#DIV/0!</v>
      </c>
      <c r="AG130" s="91" t="e">
        <f t="shared" si="40"/>
        <v>#DIV/0!</v>
      </c>
      <c r="AH130" s="91" t="e">
        <f t="shared" si="40"/>
        <v>#DIV/0!</v>
      </c>
    </row>
    <row r="131" spans="1:36" x14ac:dyDescent="0.3">
      <c r="A131" s="52" t="s">
        <v>113</v>
      </c>
      <c r="B131" s="272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/>
      <c r="I131" s="91"/>
      <c r="J131" s="91">
        <f t="shared" si="40"/>
        <v>10.704080641687039</v>
      </c>
      <c r="K131" s="91">
        <f t="shared" si="40"/>
        <v>10.632487952633017</v>
      </c>
      <c r="L131" s="91">
        <f t="shared" si="40"/>
        <v>16.10998909310338</v>
      </c>
      <c r="M131" s="91">
        <f t="shared" si="40"/>
        <v>14.209701798941854</v>
      </c>
      <c r="N131" s="91">
        <f t="shared" si="40"/>
        <v>13.340340470182198</v>
      </c>
      <c r="O131" s="91">
        <f t="shared" si="40"/>
        <v>12.607573306818562</v>
      </c>
      <c r="P131" s="91">
        <f t="shared" si="40"/>
        <v>13.394378424160125</v>
      </c>
      <c r="Q131" s="91">
        <f t="shared" si="40"/>
        <v>16.449087363426386</v>
      </c>
      <c r="R131" s="91">
        <f t="shared" si="40"/>
        <v>19.615723478897738</v>
      </c>
      <c r="S131" s="91">
        <f t="shared" si="40"/>
        <v>17.097921787474199</v>
      </c>
      <c r="T131" s="91">
        <f t="shared" si="40"/>
        <v>33.956567634539176</v>
      </c>
      <c r="U131" s="91">
        <f t="shared" si="40"/>
        <v>12.789079786240945</v>
      </c>
      <c r="V131" s="91">
        <f t="shared" si="40"/>
        <v>7.1624098801630378</v>
      </c>
      <c r="W131" s="91">
        <f t="shared" si="40"/>
        <v>6.4935899645349853</v>
      </c>
      <c r="X131" s="91" t="e">
        <f t="shared" si="40"/>
        <v>#DIV/0!</v>
      </c>
      <c r="Y131" s="91" t="e">
        <f t="shared" si="40"/>
        <v>#DIV/0!</v>
      </c>
      <c r="Z131" s="91" t="e">
        <f t="shared" si="40"/>
        <v>#DIV/0!</v>
      </c>
      <c r="AA131" s="91" t="e">
        <f t="shared" si="40"/>
        <v>#DIV/0!</v>
      </c>
      <c r="AB131" s="91" t="e">
        <f t="shared" si="40"/>
        <v>#DIV/0!</v>
      </c>
      <c r="AC131" s="91" t="e">
        <f t="shared" si="40"/>
        <v>#DIV/0!</v>
      </c>
      <c r="AD131" s="91" t="e">
        <f t="shared" si="40"/>
        <v>#DIV/0!</v>
      </c>
      <c r="AE131" s="91" t="e">
        <f t="shared" si="40"/>
        <v>#DIV/0!</v>
      </c>
      <c r="AF131" s="91" t="e">
        <f t="shared" si="40"/>
        <v>#DIV/0!</v>
      </c>
      <c r="AG131" s="91" t="e">
        <f t="shared" si="40"/>
        <v>#DIV/0!</v>
      </c>
      <c r="AH131" s="91" t="e">
        <f t="shared" si="40"/>
        <v>#DIV/0!</v>
      </c>
    </row>
    <row r="132" spans="1:36" x14ac:dyDescent="0.3">
      <c r="A132" s="52" t="s">
        <v>113</v>
      </c>
      <c r="B132" s="272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/>
      <c r="I132" s="91"/>
      <c r="J132" s="91">
        <f t="shared" si="40"/>
        <v>18.397580569184981</v>
      </c>
      <c r="K132" s="91">
        <f t="shared" si="40"/>
        <v>18.390835259568966</v>
      </c>
      <c r="L132" s="91">
        <f t="shared" si="40"/>
        <v>19.223395879219112</v>
      </c>
      <c r="M132" s="91">
        <f t="shared" si="40"/>
        <v>19.05573355301032</v>
      </c>
      <c r="N132" s="91">
        <f t="shared" si="40"/>
        <v>19.02521755665536</v>
      </c>
      <c r="O132" s="91">
        <f t="shared" si="40"/>
        <v>18.995593788810602</v>
      </c>
      <c r="P132" s="91">
        <f t="shared" si="40"/>
        <v>19.027244622389482</v>
      </c>
      <c r="Q132" s="91">
        <f t="shared" si="40"/>
        <v>19.311593335131125</v>
      </c>
      <c r="R132" s="91">
        <f t="shared" si="40"/>
        <v>19.49223816829489</v>
      </c>
      <c r="S132" s="91">
        <f t="shared" si="40"/>
        <v>19.437945305589292</v>
      </c>
      <c r="T132" s="91">
        <f t="shared" si="40"/>
        <v>19.601296575144445</v>
      </c>
      <c r="U132" s="91">
        <f t="shared" si="40"/>
        <v>15.573794246854265</v>
      </c>
      <c r="V132" s="91">
        <f t="shared" si="40"/>
        <v>13.978411850451819</v>
      </c>
      <c r="W132" s="91">
        <f t="shared" si="40"/>
        <v>13.686533748133758</v>
      </c>
      <c r="X132" s="91" t="e">
        <f t="shared" si="40"/>
        <v>#DIV/0!</v>
      </c>
      <c r="Y132" s="91" t="e">
        <f t="shared" si="40"/>
        <v>#DIV/0!</v>
      </c>
      <c r="Z132" s="91" t="e">
        <f t="shared" si="40"/>
        <v>#DIV/0!</v>
      </c>
      <c r="AA132" s="91" t="e">
        <f t="shared" si="40"/>
        <v>#DIV/0!</v>
      </c>
      <c r="AB132" s="91" t="e">
        <f t="shared" si="40"/>
        <v>#DIV/0!</v>
      </c>
      <c r="AC132" s="91" t="e">
        <f t="shared" si="40"/>
        <v>#DIV/0!</v>
      </c>
      <c r="AD132" s="91" t="e">
        <f t="shared" si="40"/>
        <v>#DIV/0!</v>
      </c>
      <c r="AE132" s="91" t="e">
        <f t="shared" si="40"/>
        <v>#DIV/0!</v>
      </c>
      <c r="AF132" s="91" t="e">
        <f t="shared" si="40"/>
        <v>#DIV/0!</v>
      </c>
      <c r="AG132" s="91" t="e">
        <f t="shared" si="40"/>
        <v>#DIV/0!</v>
      </c>
      <c r="AH132" s="91" t="e">
        <f t="shared" si="40"/>
        <v>#DIV/0!</v>
      </c>
    </row>
    <row r="133" spans="1:36" x14ac:dyDescent="0.3">
      <c r="A133" s="52" t="s">
        <v>113</v>
      </c>
      <c r="B133" s="272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/>
      <c r="I133" s="91"/>
      <c r="J133" s="91">
        <f t="shared" si="40"/>
        <v>12.255795909834161</v>
      </c>
      <c r="K133" s="91">
        <f t="shared" si="40"/>
        <v>13.269029948598074</v>
      </c>
      <c r="L133" s="91">
        <f t="shared" si="40"/>
        <v>15.757057165860136</v>
      </c>
      <c r="M133" s="91">
        <f t="shared" si="40"/>
        <v>14.392110434144195</v>
      </c>
      <c r="N133" s="91">
        <f t="shared" si="40"/>
        <v>13.174381569976246</v>
      </c>
      <c r="O133" s="91">
        <f t="shared" si="40"/>
        <v>12.369640009003966</v>
      </c>
      <c r="P133" s="91">
        <f t="shared" si="40"/>
        <v>13.158677142323119</v>
      </c>
      <c r="Q133" s="91">
        <f t="shared" si="40"/>
        <v>17.097803820107927</v>
      </c>
      <c r="R133" s="91">
        <f t="shared" si="40"/>
        <v>19.453488344762857</v>
      </c>
      <c r="S133" s="91">
        <f t="shared" si="40"/>
        <v>21.896424730834269</v>
      </c>
      <c r="T133" s="91">
        <f t="shared" si="40"/>
        <v>27.813741024966728</v>
      </c>
      <c r="U133" s="91">
        <f t="shared" si="40"/>
        <v>12.539896155551125</v>
      </c>
      <c r="V133" s="91">
        <f t="shared" si="40"/>
        <v>7.1819333523576265</v>
      </c>
      <c r="W133" s="91">
        <f t="shared" si="40"/>
        <v>6.4964129076853787</v>
      </c>
      <c r="X133" s="91" t="e">
        <f t="shared" si="40"/>
        <v>#DIV/0!</v>
      </c>
      <c r="Y133" s="91" t="e">
        <f t="shared" si="40"/>
        <v>#DIV/0!</v>
      </c>
      <c r="Z133" s="91" t="e">
        <f t="shared" si="40"/>
        <v>#DIV/0!</v>
      </c>
      <c r="AA133" s="91" t="e">
        <f t="shared" si="40"/>
        <v>#DIV/0!</v>
      </c>
      <c r="AB133" s="91" t="e">
        <f t="shared" si="40"/>
        <v>#DIV/0!</v>
      </c>
      <c r="AC133" s="91" t="e">
        <f t="shared" si="40"/>
        <v>#DIV/0!</v>
      </c>
      <c r="AD133" s="91" t="e">
        <f t="shared" si="40"/>
        <v>#DIV/0!</v>
      </c>
      <c r="AE133" s="91" t="e">
        <f t="shared" si="40"/>
        <v>#DIV/0!</v>
      </c>
      <c r="AF133" s="91" t="e">
        <f t="shared" si="40"/>
        <v>#DIV/0!</v>
      </c>
      <c r="AG133" s="91" t="e">
        <f t="shared" si="40"/>
        <v>#DIV/0!</v>
      </c>
      <c r="AH133" s="91" t="e">
        <f t="shared" si="40"/>
        <v>#DIV/0!</v>
      </c>
    </row>
    <row r="134" spans="1:36" x14ac:dyDescent="0.3">
      <c r="B134" s="272"/>
      <c r="C134" s="60"/>
    </row>
    <row r="135" spans="1:36" ht="21" x14ac:dyDescent="0.4">
      <c r="B135" s="272"/>
      <c r="C135" s="60"/>
      <c r="E135" s="87" t="s">
        <v>408</v>
      </c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</row>
    <row r="136" spans="1:36" x14ac:dyDescent="0.3">
      <c r="A136" s="52" t="s">
        <v>113</v>
      </c>
      <c r="B136" s="272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/>
      <c r="I136" s="92"/>
      <c r="J136" s="92">
        <f t="shared" ref="J136:AH139" si="41">J47/J130</f>
        <v>1.1734155137288095E-2</v>
      </c>
      <c r="K136" s="92">
        <f t="shared" si="41"/>
        <v>2.3651085048374768E-2</v>
      </c>
      <c r="L136" s="92">
        <f t="shared" si="41"/>
        <v>2.7142253228840112E-2</v>
      </c>
      <c r="M136" s="92">
        <f t="shared" si="41"/>
        <v>1.2593030002697232E-4</v>
      </c>
      <c r="N136" s="92">
        <f t="shared" si="41"/>
        <v>1.6146459856466355E-2</v>
      </c>
      <c r="O136" s="92">
        <f t="shared" si="41"/>
        <v>1.8800275068602462E-2</v>
      </c>
      <c r="P136" s="92">
        <f t="shared" si="41"/>
        <v>0.12367932703303132</v>
      </c>
      <c r="Q136" s="92">
        <f t="shared" si="41"/>
        <v>1.7491371778113093E-2</v>
      </c>
      <c r="R136" s="92">
        <f t="shared" si="41"/>
        <v>4.0024784352048507E-3</v>
      </c>
      <c r="S136" s="92">
        <f t="shared" si="41"/>
        <v>1.1354258318618123E-3</v>
      </c>
      <c r="T136" s="92">
        <f t="shared" si="41"/>
        <v>1.728909463143328E-3</v>
      </c>
      <c r="U136" s="92">
        <f t="shared" si="41"/>
        <v>2.1603850976510849E-2</v>
      </c>
      <c r="V136" s="92">
        <f t="shared" si="41"/>
        <v>1.0667786053930948E-3</v>
      </c>
      <c r="W136" s="92">
        <f t="shared" si="41"/>
        <v>9.4943023859195078E-3</v>
      </c>
      <c r="X136" s="92" t="e">
        <f t="shared" si="41"/>
        <v>#DIV/0!</v>
      </c>
      <c r="Y136" s="92" t="e">
        <f t="shared" si="41"/>
        <v>#DIV/0!</v>
      </c>
      <c r="Z136" s="92" t="e">
        <f t="shared" si="41"/>
        <v>#DIV/0!</v>
      </c>
      <c r="AA136" s="92" t="e">
        <f t="shared" si="41"/>
        <v>#DIV/0!</v>
      </c>
      <c r="AB136" s="92" t="e">
        <f t="shared" si="41"/>
        <v>#DIV/0!</v>
      </c>
      <c r="AC136" s="92" t="e">
        <f t="shared" si="41"/>
        <v>#DIV/0!</v>
      </c>
      <c r="AD136" s="92" t="e">
        <f t="shared" si="41"/>
        <v>#DIV/0!</v>
      </c>
      <c r="AE136" s="92" t="e">
        <f t="shared" si="41"/>
        <v>#DIV/0!</v>
      </c>
      <c r="AF136" s="92" t="e">
        <f t="shared" si="41"/>
        <v>#DIV/0!</v>
      </c>
      <c r="AG136" s="92" t="e">
        <f t="shared" si="41"/>
        <v>#DIV/0!</v>
      </c>
      <c r="AH136" s="92" t="e">
        <f t="shared" si="41"/>
        <v>#DIV/0!</v>
      </c>
    </row>
    <row r="137" spans="1:36" x14ac:dyDescent="0.3">
      <c r="A137" s="52" t="s">
        <v>113</v>
      </c>
      <c r="B137" s="272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/>
      <c r="I137" s="92"/>
      <c r="J137" s="92">
        <f t="shared" si="41"/>
        <v>0.1808450244163059</v>
      </c>
      <c r="K137" s="92">
        <f t="shared" si="41"/>
        <v>0.28033975145599488</v>
      </c>
      <c r="L137" s="92">
        <f t="shared" si="41"/>
        <v>0.27753156499119108</v>
      </c>
      <c r="M137" s="92">
        <f t="shared" si="41"/>
        <v>0.41007799336323314</v>
      </c>
      <c r="N137" s="92">
        <f t="shared" si="41"/>
        <v>0.47829867305574503</v>
      </c>
      <c r="O137" s="92">
        <f t="shared" si="41"/>
        <v>0.53476894370732275</v>
      </c>
      <c r="P137" s="92">
        <f t="shared" si="41"/>
        <v>0.29820714433416912</v>
      </c>
      <c r="Q137" s="92">
        <f t="shared" si="41"/>
        <v>0.23223385714964531</v>
      </c>
      <c r="R137" s="92">
        <f t="shared" si="41"/>
        <v>4.8958226701815474E-2</v>
      </c>
      <c r="S137" s="92">
        <f t="shared" si="41"/>
        <v>1.277572112068182E-3</v>
      </c>
      <c r="T137" s="92">
        <f t="shared" si="41"/>
        <v>1.1985698801489695E-2</v>
      </c>
      <c r="U137" s="92">
        <f t="shared" si="41"/>
        <v>0.54154342421501867</v>
      </c>
      <c r="V137" s="92">
        <f t="shared" si="41"/>
        <v>0.76525932077420211</v>
      </c>
      <c r="W137" s="92">
        <f t="shared" si="41"/>
        <v>0.36193302823799461</v>
      </c>
      <c r="X137" s="92" t="e">
        <f t="shared" si="41"/>
        <v>#DIV/0!</v>
      </c>
      <c r="Y137" s="92" t="e">
        <f t="shared" si="41"/>
        <v>#DIV/0!</v>
      </c>
      <c r="Z137" s="92" t="e">
        <f t="shared" si="41"/>
        <v>#DIV/0!</v>
      </c>
      <c r="AA137" s="92" t="e">
        <f t="shared" si="41"/>
        <v>#DIV/0!</v>
      </c>
      <c r="AB137" s="92" t="e">
        <f t="shared" si="41"/>
        <v>#DIV/0!</v>
      </c>
      <c r="AC137" s="92" t="e">
        <f t="shared" si="41"/>
        <v>#DIV/0!</v>
      </c>
      <c r="AD137" s="92" t="e">
        <f t="shared" si="41"/>
        <v>#DIV/0!</v>
      </c>
      <c r="AE137" s="92" t="e">
        <f t="shared" si="41"/>
        <v>#DIV/0!</v>
      </c>
      <c r="AF137" s="92" t="e">
        <f t="shared" si="41"/>
        <v>#DIV/0!</v>
      </c>
      <c r="AG137" s="92" t="e">
        <f t="shared" si="41"/>
        <v>#DIV/0!</v>
      </c>
      <c r="AH137" s="92" t="e">
        <f t="shared" si="41"/>
        <v>#DIV/0!</v>
      </c>
    </row>
    <row r="138" spans="1:36" x14ac:dyDescent="0.3">
      <c r="A138" s="52" t="s">
        <v>113</v>
      </c>
      <c r="B138" s="272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/>
      <c r="I138" s="92"/>
      <c r="J138" s="92">
        <f t="shared" si="41"/>
        <v>5.6759416031532013E-2</v>
      </c>
      <c r="K138" s="92">
        <f t="shared" si="41"/>
        <v>0.11984812673764653</v>
      </c>
      <c r="L138" s="92">
        <f t="shared" si="41"/>
        <v>3.7193342216549297E-2</v>
      </c>
      <c r="M138" s="92">
        <f t="shared" si="41"/>
        <v>4.153452577924862E-2</v>
      </c>
      <c r="N138" s="92">
        <f t="shared" si="41"/>
        <v>2.7975126482262771E-2</v>
      </c>
      <c r="O138" s="92">
        <f t="shared" si="41"/>
        <v>8.8330521206889841E-3</v>
      </c>
      <c r="P138" s="92">
        <f t="shared" si="41"/>
        <v>3.3585178920128314E-2</v>
      </c>
      <c r="Q138" s="92">
        <f t="shared" si="41"/>
        <v>6.2977191259901921E-2</v>
      </c>
      <c r="R138" s="92">
        <f t="shared" si="41"/>
        <v>8.5220997745756085E-3</v>
      </c>
      <c r="S138" s="92">
        <f t="shared" si="41"/>
        <v>6.0989507963020754E-4</v>
      </c>
      <c r="T138" s="92">
        <f t="shared" si="41"/>
        <v>2.1337218326176872E-2</v>
      </c>
      <c r="U138" s="92">
        <f t="shared" si="41"/>
        <v>7.8822518105885128E-3</v>
      </c>
      <c r="V138" s="92">
        <f t="shared" si="41"/>
        <v>2.7540155356601315E-2</v>
      </c>
      <c r="W138" s="92">
        <f t="shared" si="41"/>
        <v>2.4729217837653791E-2</v>
      </c>
      <c r="X138" s="92" t="e">
        <f t="shared" si="41"/>
        <v>#DIV/0!</v>
      </c>
      <c r="Y138" s="92" t="e">
        <f t="shared" si="41"/>
        <v>#DIV/0!</v>
      </c>
      <c r="Z138" s="92" t="e">
        <f t="shared" si="41"/>
        <v>#DIV/0!</v>
      </c>
      <c r="AA138" s="92" t="e">
        <f t="shared" si="41"/>
        <v>#DIV/0!</v>
      </c>
      <c r="AB138" s="92" t="e">
        <f t="shared" si="41"/>
        <v>#DIV/0!</v>
      </c>
      <c r="AC138" s="92" t="e">
        <f t="shared" si="41"/>
        <v>#DIV/0!</v>
      </c>
      <c r="AD138" s="92" t="e">
        <f t="shared" si="41"/>
        <v>#DIV/0!</v>
      </c>
      <c r="AE138" s="92" t="e">
        <f t="shared" si="41"/>
        <v>#DIV/0!</v>
      </c>
      <c r="AF138" s="92" t="e">
        <f t="shared" si="41"/>
        <v>#DIV/0!</v>
      </c>
      <c r="AG138" s="92" t="e">
        <f t="shared" si="41"/>
        <v>#DIV/0!</v>
      </c>
      <c r="AH138" s="92" t="e">
        <f t="shared" si="41"/>
        <v>#DIV/0!</v>
      </c>
    </row>
    <row r="139" spans="1:36" x14ac:dyDescent="0.3">
      <c r="A139" s="52" t="s">
        <v>113</v>
      </c>
      <c r="B139" s="273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92"/>
      <c r="I139" s="92"/>
      <c r="J139" s="92">
        <f t="shared" si="41"/>
        <v>0.20843141277103114</v>
      </c>
      <c r="K139" s="92">
        <f t="shared" si="41"/>
        <v>0.35361334382340037</v>
      </c>
      <c r="L139" s="92">
        <f t="shared" si="41"/>
        <v>0.27315582233190622</v>
      </c>
      <c r="M139" s="92">
        <f t="shared" si="41"/>
        <v>0.41580993711649594</v>
      </c>
      <c r="N139" s="92">
        <f t="shared" si="41"/>
        <v>0.47269480076591897</v>
      </c>
      <c r="O139" s="92">
        <f t="shared" si="41"/>
        <v>0.52483668516585358</v>
      </c>
      <c r="P139" s="92">
        <f t="shared" si="41"/>
        <v>0.30184634597427173</v>
      </c>
      <c r="Q139" s="92">
        <f t="shared" si="41"/>
        <v>0.2428979564561973</v>
      </c>
      <c r="R139" s="92">
        <f t="shared" si="41"/>
        <v>4.8670128236709458E-2</v>
      </c>
      <c r="S139" s="92">
        <f t="shared" si="41"/>
        <v>1.736165188789118E-3</v>
      </c>
      <c r="T139" s="92">
        <f t="shared" si="41"/>
        <v>2.944628085608764E-2</v>
      </c>
      <c r="U139" s="92">
        <f t="shared" si="41"/>
        <v>0.53970583274989459</v>
      </c>
      <c r="V139" s="92">
        <f t="shared" si="41"/>
        <v>0.76766446637020125</v>
      </c>
      <c r="W139" s="92">
        <f t="shared" si="41"/>
        <v>0.36240470568580369</v>
      </c>
      <c r="X139" s="92" t="e">
        <f t="shared" si="41"/>
        <v>#DIV/0!</v>
      </c>
      <c r="Y139" s="92" t="e">
        <f t="shared" si="41"/>
        <v>#DIV/0!</v>
      </c>
      <c r="Z139" s="92" t="e">
        <f t="shared" si="41"/>
        <v>#DIV/0!</v>
      </c>
      <c r="AA139" s="92" t="e">
        <f t="shared" si="41"/>
        <v>#DIV/0!</v>
      </c>
      <c r="AB139" s="92" t="e">
        <f t="shared" si="41"/>
        <v>#DIV/0!</v>
      </c>
      <c r="AC139" s="92" t="e">
        <f t="shared" si="41"/>
        <v>#DIV/0!</v>
      </c>
      <c r="AD139" s="92" t="e">
        <f t="shared" si="41"/>
        <v>#DIV/0!</v>
      </c>
      <c r="AE139" s="92" t="e">
        <f t="shared" si="41"/>
        <v>#DIV/0!</v>
      </c>
      <c r="AF139" s="92" t="e">
        <f t="shared" si="41"/>
        <v>#DIV/0!</v>
      </c>
      <c r="AG139" s="92" t="e">
        <f t="shared" si="41"/>
        <v>#DIV/0!</v>
      </c>
      <c r="AH139" s="92" t="e">
        <f t="shared" si="41"/>
        <v>#DIV/0!</v>
      </c>
    </row>
    <row r="140" spans="1:36" x14ac:dyDescent="0.3">
      <c r="C140" s="6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</row>
    <row r="141" spans="1:36" x14ac:dyDescent="0.3">
      <c r="C141" s="60"/>
    </row>
    <row r="142" spans="1:36" ht="27" customHeight="1" x14ac:dyDescent="0.4">
      <c r="C142" s="60"/>
      <c r="D142" s="99" t="s">
        <v>409</v>
      </c>
      <c r="E142" s="100" t="s">
        <v>410</v>
      </c>
      <c r="F142" s="89"/>
    </row>
    <row r="143" spans="1:36" ht="21" customHeight="1" x14ac:dyDescent="0.3">
      <c r="A143" s="52" t="s">
        <v>113</v>
      </c>
      <c r="B143" s="274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/>
      <c r="I143" s="76"/>
      <c r="J143" s="76">
        <f t="shared" ref="J143:AH143" si="42">0.525*J43*SQRT(J36/J38)</f>
        <v>1.2280135346889747</v>
      </c>
      <c r="K143" s="76">
        <f t="shared" si="42"/>
        <v>1.2280135346889747</v>
      </c>
      <c r="L143" s="76">
        <f t="shared" si="42"/>
        <v>0.94462579591459617</v>
      </c>
      <c r="M143" s="76">
        <f t="shared" si="42"/>
        <v>1.0233446122408123</v>
      </c>
      <c r="N143" s="76">
        <f t="shared" si="42"/>
        <v>1.0233446122408123</v>
      </c>
      <c r="O143" s="76">
        <f t="shared" si="42"/>
        <v>1.0233446122408123</v>
      </c>
      <c r="P143" s="76">
        <f t="shared" si="42"/>
        <v>1.0233446122408123</v>
      </c>
      <c r="Q143" s="76">
        <f t="shared" si="42"/>
        <v>0.87715252477783912</v>
      </c>
      <c r="R143" s="76">
        <f t="shared" si="42"/>
        <v>0.70172201982227134</v>
      </c>
      <c r="S143" s="76">
        <f t="shared" si="42"/>
        <v>0.75184502123814789</v>
      </c>
      <c r="T143" s="76">
        <f t="shared" si="42"/>
        <v>0.75197032874168745</v>
      </c>
      <c r="U143" s="76">
        <f t="shared" si="42"/>
        <v>2.0466892244816246</v>
      </c>
      <c r="V143" s="76">
        <f t="shared" si="42"/>
        <v>2.0466892244816246</v>
      </c>
      <c r="W143" s="76">
        <f t="shared" si="42"/>
        <v>2.0466892244816246</v>
      </c>
      <c r="X143" s="76" t="e">
        <f t="shared" si="42"/>
        <v>#DIV/0!</v>
      </c>
      <c r="Y143" s="76" t="e">
        <f t="shared" si="42"/>
        <v>#DIV/0!</v>
      </c>
      <c r="Z143" s="76" t="e">
        <f t="shared" si="42"/>
        <v>#DIV/0!</v>
      </c>
      <c r="AA143" s="76" t="e">
        <f t="shared" si="42"/>
        <v>#DIV/0!</v>
      </c>
      <c r="AB143" s="76" t="e">
        <f t="shared" si="42"/>
        <v>#DIV/0!</v>
      </c>
      <c r="AC143" s="76" t="e">
        <f t="shared" si="42"/>
        <v>#DIV/0!</v>
      </c>
      <c r="AD143" s="76" t="e">
        <f t="shared" si="42"/>
        <v>#DIV/0!</v>
      </c>
      <c r="AE143" s="76" t="e">
        <f t="shared" si="42"/>
        <v>#DIV/0!</v>
      </c>
      <c r="AF143" s="76" t="e">
        <f t="shared" si="42"/>
        <v>#DIV/0!</v>
      </c>
      <c r="AG143" s="76" t="e">
        <f t="shared" si="42"/>
        <v>#DIV/0!</v>
      </c>
      <c r="AH143" s="76" t="e">
        <f t="shared" si="42"/>
        <v>#DIV/0!</v>
      </c>
      <c r="AI143" s="96"/>
      <c r="AJ143" s="96"/>
    </row>
    <row r="144" spans="1:36" ht="19.5" customHeight="1" x14ac:dyDescent="0.3">
      <c r="A144" s="52" t="s">
        <v>113</v>
      </c>
      <c r="B144" s="275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/>
      <c r="I144" s="76"/>
      <c r="J144" s="76">
        <f t="shared" ref="J144:AH144" si="43">(J143-0.22)/J143^2</f>
        <v>0.66843634610370506</v>
      </c>
      <c r="K144" s="76">
        <f t="shared" si="43"/>
        <v>0.66843634610370506</v>
      </c>
      <c r="L144" s="76">
        <f t="shared" si="43"/>
        <v>0.81207134871718645</v>
      </c>
      <c r="M144" s="76">
        <f t="shared" si="43"/>
        <v>0.76711075303667364</v>
      </c>
      <c r="N144" s="76">
        <f t="shared" si="43"/>
        <v>0.76711075303667364</v>
      </c>
      <c r="O144" s="76">
        <f t="shared" si="43"/>
        <v>0.76711075303667364</v>
      </c>
      <c r="P144" s="76">
        <f t="shared" si="43"/>
        <v>0.76711075303667364</v>
      </c>
      <c r="Q144" s="76">
        <f t="shared" si="43"/>
        <v>0.85411420587371834</v>
      </c>
      <c r="R144" s="76">
        <f t="shared" si="43"/>
        <v>0.97828701504522919</v>
      </c>
      <c r="S144" s="76">
        <f t="shared" si="43"/>
        <v>0.94086744497903296</v>
      </c>
      <c r="T144" s="76">
        <f t="shared" si="43"/>
        <v>0.94077550390253961</v>
      </c>
      <c r="U144" s="76">
        <f t="shared" si="43"/>
        <v>0.43607466994999522</v>
      </c>
      <c r="V144" s="76">
        <f t="shared" si="43"/>
        <v>0.43607466994999522</v>
      </c>
      <c r="W144" s="76">
        <f t="shared" si="43"/>
        <v>0.43607466994999522</v>
      </c>
      <c r="X144" s="76" t="e">
        <f t="shared" si="43"/>
        <v>#DIV/0!</v>
      </c>
      <c r="Y144" s="76" t="e">
        <f t="shared" si="43"/>
        <v>#DIV/0!</v>
      </c>
      <c r="Z144" s="76" t="e">
        <f t="shared" si="43"/>
        <v>#DIV/0!</v>
      </c>
      <c r="AA144" s="76" t="e">
        <f t="shared" si="43"/>
        <v>#DIV/0!</v>
      </c>
      <c r="AB144" s="76" t="e">
        <f t="shared" si="43"/>
        <v>#DIV/0!</v>
      </c>
      <c r="AC144" s="76" t="e">
        <f t="shared" si="43"/>
        <v>#DIV/0!</v>
      </c>
      <c r="AD144" s="76" t="e">
        <f t="shared" si="43"/>
        <v>#DIV/0!</v>
      </c>
      <c r="AE144" s="76" t="e">
        <f t="shared" si="43"/>
        <v>#DIV/0!</v>
      </c>
      <c r="AF144" s="76" t="e">
        <f t="shared" si="43"/>
        <v>#DIV/0!</v>
      </c>
      <c r="AG144" s="76" t="e">
        <f t="shared" si="43"/>
        <v>#DIV/0!</v>
      </c>
      <c r="AH144" s="76" t="e">
        <f t="shared" si="43"/>
        <v>#DIV/0!</v>
      </c>
    </row>
    <row r="145" spans="1:38" ht="21" customHeight="1" x14ac:dyDescent="0.3">
      <c r="A145" s="52" t="s">
        <v>113</v>
      </c>
      <c r="B145" s="275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/>
      <c r="I145" s="76"/>
      <c r="J145" s="76">
        <f t="shared" ref="J145:AH145" si="44">IF(J143&gt;0.673,J144,1)</f>
        <v>0.66843634610370506</v>
      </c>
      <c r="K145" s="76">
        <f t="shared" si="44"/>
        <v>0.66843634610370506</v>
      </c>
      <c r="L145" s="76">
        <f t="shared" si="44"/>
        <v>0.81207134871718645</v>
      </c>
      <c r="M145" s="76">
        <f t="shared" si="44"/>
        <v>0.76711075303667364</v>
      </c>
      <c r="N145" s="76">
        <f t="shared" si="44"/>
        <v>0.76711075303667364</v>
      </c>
      <c r="O145" s="76">
        <f t="shared" si="44"/>
        <v>0.76711075303667364</v>
      </c>
      <c r="P145" s="76">
        <f t="shared" si="44"/>
        <v>0.76711075303667364</v>
      </c>
      <c r="Q145" s="76">
        <f t="shared" si="44"/>
        <v>0.85411420587371834</v>
      </c>
      <c r="R145" s="76">
        <f t="shared" si="44"/>
        <v>0.97828701504522919</v>
      </c>
      <c r="S145" s="76">
        <f t="shared" si="44"/>
        <v>0.94086744497903296</v>
      </c>
      <c r="T145" s="76">
        <f t="shared" si="44"/>
        <v>0.94077550390253961</v>
      </c>
      <c r="U145" s="76">
        <f t="shared" si="44"/>
        <v>0.43607466994999522</v>
      </c>
      <c r="V145" s="76">
        <f t="shared" si="44"/>
        <v>0.43607466994999522</v>
      </c>
      <c r="W145" s="76">
        <f t="shared" si="44"/>
        <v>0.43607466994999522</v>
      </c>
      <c r="X145" s="76" t="e">
        <f t="shared" si="44"/>
        <v>#DIV/0!</v>
      </c>
      <c r="Y145" s="76" t="e">
        <f t="shared" si="44"/>
        <v>#DIV/0!</v>
      </c>
      <c r="Z145" s="76" t="e">
        <f t="shared" si="44"/>
        <v>#DIV/0!</v>
      </c>
      <c r="AA145" s="76" t="e">
        <f t="shared" si="44"/>
        <v>#DIV/0!</v>
      </c>
      <c r="AB145" s="76" t="e">
        <f t="shared" si="44"/>
        <v>#DIV/0!</v>
      </c>
      <c r="AC145" s="76" t="e">
        <f t="shared" si="44"/>
        <v>#DIV/0!</v>
      </c>
      <c r="AD145" s="76" t="e">
        <f t="shared" si="44"/>
        <v>#DIV/0!</v>
      </c>
      <c r="AE145" s="76" t="e">
        <f t="shared" si="44"/>
        <v>#DIV/0!</v>
      </c>
      <c r="AF145" s="76" t="e">
        <f t="shared" si="44"/>
        <v>#DIV/0!</v>
      </c>
      <c r="AG145" s="76" t="e">
        <f t="shared" si="44"/>
        <v>#DIV/0!</v>
      </c>
      <c r="AH145" s="76" t="e">
        <f t="shared" si="44"/>
        <v>#DIV/0!</v>
      </c>
    </row>
    <row r="146" spans="1:38" ht="23.25" customHeight="1" x14ac:dyDescent="0.3">
      <c r="A146" s="52" t="s">
        <v>113</v>
      </c>
      <c r="B146" s="275"/>
      <c r="C146" s="103" t="s">
        <v>310</v>
      </c>
      <c r="E146" s="102" t="s">
        <v>414</v>
      </c>
      <c r="F146" s="44"/>
      <c r="G146" s="76">
        <v>1.1499999999999999</v>
      </c>
      <c r="H146" s="76"/>
      <c r="I146" s="76"/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  <c r="AG146" s="76">
        <v>1.1499999999999999</v>
      </c>
      <c r="AH146" s="76">
        <v>1.1499999999999999</v>
      </c>
    </row>
    <row r="147" spans="1:38" ht="24.75" customHeight="1" x14ac:dyDescent="0.3">
      <c r="A147" s="52" t="s">
        <v>113</v>
      </c>
      <c r="B147" s="275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/>
      <c r="I147" s="91"/>
      <c r="J147" s="91">
        <f t="shared" ref="J147:AH147" si="45">J145*J36/J146</f>
        <v>19.762465884805195</v>
      </c>
      <c r="K147" s="91">
        <f t="shared" si="45"/>
        <v>19.762465884805195</v>
      </c>
      <c r="L147" s="91">
        <f t="shared" si="45"/>
        <v>24.00906596207334</v>
      </c>
      <c r="M147" s="91">
        <f t="shared" si="45"/>
        <v>22.679796176736438</v>
      </c>
      <c r="N147" s="91">
        <f t="shared" si="45"/>
        <v>22.679796176736438</v>
      </c>
      <c r="O147" s="91">
        <f t="shared" si="45"/>
        <v>22.679796176736438</v>
      </c>
      <c r="P147" s="91">
        <f t="shared" si="45"/>
        <v>22.679796176736438</v>
      </c>
      <c r="Q147" s="91">
        <f t="shared" si="45"/>
        <v>25.252072173657762</v>
      </c>
      <c r="R147" s="91">
        <f t="shared" si="45"/>
        <v>28.92326827090243</v>
      </c>
      <c r="S147" s="91">
        <f t="shared" si="45"/>
        <v>27.816950547206194</v>
      </c>
      <c r="T147" s="91">
        <f t="shared" si="45"/>
        <v>27.814232289292477</v>
      </c>
      <c r="U147" s="91">
        <f t="shared" si="45"/>
        <v>12.892642415912904</v>
      </c>
      <c r="V147" s="91">
        <f t="shared" si="45"/>
        <v>12.892642415912904</v>
      </c>
      <c r="W147" s="91">
        <f t="shared" si="45"/>
        <v>12.892642415912904</v>
      </c>
      <c r="X147" s="91" t="e">
        <f t="shared" si="45"/>
        <v>#DIV/0!</v>
      </c>
      <c r="Y147" s="91" t="e">
        <f t="shared" si="45"/>
        <v>#DIV/0!</v>
      </c>
      <c r="Z147" s="91" t="e">
        <f t="shared" si="45"/>
        <v>#DIV/0!</v>
      </c>
      <c r="AA147" s="91" t="e">
        <f t="shared" si="45"/>
        <v>#DIV/0!</v>
      </c>
      <c r="AB147" s="91" t="e">
        <f t="shared" si="45"/>
        <v>#DIV/0!</v>
      </c>
      <c r="AC147" s="91" t="e">
        <f t="shared" si="45"/>
        <v>#DIV/0!</v>
      </c>
      <c r="AD147" s="91" t="e">
        <f t="shared" si="45"/>
        <v>#DIV/0!</v>
      </c>
      <c r="AE147" s="91" t="e">
        <f t="shared" si="45"/>
        <v>#DIV/0!</v>
      </c>
      <c r="AF147" s="91" t="e">
        <f t="shared" si="45"/>
        <v>#DIV/0!</v>
      </c>
      <c r="AG147" s="91" t="e">
        <f t="shared" si="45"/>
        <v>#DIV/0!</v>
      </c>
      <c r="AH147" s="91" t="e">
        <f t="shared" si="45"/>
        <v>#DIV/0!</v>
      </c>
    </row>
    <row r="148" spans="1:38" ht="16.5" customHeight="1" x14ac:dyDescent="0.3">
      <c r="B148" s="275"/>
      <c r="C148" s="60"/>
      <c r="E148" s="106"/>
      <c r="F148" s="106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</row>
    <row r="149" spans="1:38" ht="16.5" customHeight="1" x14ac:dyDescent="0.4">
      <c r="B149" s="275"/>
      <c r="C149" s="60"/>
      <c r="D149" s="42" t="s">
        <v>248</v>
      </c>
      <c r="E149" s="100" t="s">
        <v>415</v>
      </c>
      <c r="F149" s="108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</row>
    <row r="150" spans="1:38" x14ac:dyDescent="0.3">
      <c r="A150" s="52" t="s">
        <v>113</v>
      </c>
      <c r="B150" s="275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/>
      <c r="I150" s="76"/>
      <c r="J150" s="76">
        <f t="shared" ref="J150:AH150" si="46">1.1*J43*SQRT(J36/J38)</f>
        <v>2.5729807393483282</v>
      </c>
      <c r="K150" s="76">
        <f t="shared" si="46"/>
        <v>2.5729807393483282</v>
      </c>
      <c r="L150" s="76">
        <f t="shared" si="46"/>
        <v>1.9792159533448681</v>
      </c>
      <c r="M150" s="76">
        <f t="shared" si="46"/>
        <v>2.1441506161236066</v>
      </c>
      <c r="N150" s="76">
        <f t="shared" si="46"/>
        <v>2.1441506161236066</v>
      </c>
      <c r="O150" s="76">
        <f t="shared" si="46"/>
        <v>2.1441506161236066</v>
      </c>
      <c r="P150" s="76">
        <f t="shared" si="46"/>
        <v>2.1441506161236066</v>
      </c>
      <c r="Q150" s="76">
        <f t="shared" si="46"/>
        <v>1.8378433852488061</v>
      </c>
      <c r="R150" s="76">
        <f t="shared" si="46"/>
        <v>1.4702747081990448</v>
      </c>
      <c r="S150" s="76">
        <f t="shared" si="46"/>
        <v>1.5752943302132625</v>
      </c>
      <c r="T150" s="76">
        <f t="shared" si="46"/>
        <v>1.5755568792682977</v>
      </c>
      <c r="U150" s="76">
        <f t="shared" si="46"/>
        <v>4.2883012322472132</v>
      </c>
      <c r="V150" s="76">
        <f t="shared" si="46"/>
        <v>4.2883012322472132</v>
      </c>
      <c r="W150" s="76">
        <f t="shared" si="46"/>
        <v>4.2883012322472132</v>
      </c>
      <c r="X150" s="76" t="e">
        <f t="shared" si="46"/>
        <v>#DIV/0!</v>
      </c>
      <c r="Y150" s="76" t="e">
        <f t="shared" si="46"/>
        <v>#DIV/0!</v>
      </c>
      <c r="Z150" s="76" t="e">
        <f t="shared" si="46"/>
        <v>#DIV/0!</v>
      </c>
      <c r="AA150" s="76" t="e">
        <f t="shared" si="46"/>
        <v>#DIV/0!</v>
      </c>
      <c r="AB150" s="76" t="e">
        <f t="shared" si="46"/>
        <v>#DIV/0!</v>
      </c>
      <c r="AC150" s="76" t="e">
        <f t="shared" si="46"/>
        <v>#DIV/0!</v>
      </c>
      <c r="AD150" s="76" t="e">
        <f t="shared" si="46"/>
        <v>#DIV/0!</v>
      </c>
      <c r="AE150" s="76" t="e">
        <f t="shared" si="46"/>
        <v>#DIV/0!</v>
      </c>
      <c r="AF150" s="76" t="e">
        <f t="shared" si="46"/>
        <v>#DIV/0!</v>
      </c>
      <c r="AG150" s="76" t="e">
        <f t="shared" si="46"/>
        <v>#DIV/0!</v>
      </c>
      <c r="AH150" s="76" t="e">
        <f t="shared" si="46"/>
        <v>#DIV/0!</v>
      </c>
    </row>
    <row r="151" spans="1:38" x14ac:dyDescent="0.3">
      <c r="A151" s="52" t="s">
        <v>113</v>
      </c>
      <c r="B151" s="275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/>
      <c r="I151" s="76"/>
      <c r="J151" s="76">
        <f t="shared" ref="J151:AH151" si="47">0.21*(J150-0.2)</f>
        <v>0.49832595526314888</v>
      </c>
      <c r="K151" s="76">
        <f t="shared" si="47"/>
        <v>0.49832595526314888</v>
      </c>
      <c r="L151" s="76">
        <f t="shared" si="47"/>
        <v>0.37363535020242228</v>
      </c>
      <c r="M151" s="76">
        <f t="shared" si="47"/>
        <v>0.4082716293859574</v>
      </c>
      <c r="N151" s="76">
        <f t="shared" si="47"/>
        <v>0.4082716293859574</v>
      </c>
      <c r="O151" s="76">
        <f t="shared" si="47"/>
        <v>0.4082716293859574</v>
      </c>
      <c r="P151" s="76">
        <f t="shared" si="47"/>
        <v>0.4082716293859574</v>
      </c>
      <c r="Q151" s="76">
        <f t="shared" si="47"/>
        <v>0.34394711090224928</v>
      </c>
      <c r="R151" s="76">
        <f t="shared" si="47"/>
        <v>0.26675768872179939</v>
      </c>
      <c r="S151" s="76">
        <f t="shared" si="47"/>
        <v>0.28881180934478512</v>
      </c>
      <c r="T151" s="76">
        <f t="shared" si="47"/>
        <v>0.28886694464634249</v>
      </c>
      <c r="U151" s="76">
        <f t="shared" si="47"/>
        <v>0.85854325877191473</v>
      </c>
      <c r="V151" s="76">
        <f t="shared" si="47"/>
        <v>0.85854325877191473</v>
      </c>
      <c r="W151" s="76">
        <f t="shared" si="47"/>
        <v>0.85854325877191473</v>
      </c>
      <c r="X151" s="76" t="e">
        <f t="shared" si="47"/>
        <v>#DIV/0!</v>
      </c>
      <c r="Y151" s="76" t="e">
        <f t="shared" si="47"/>
        <v>#DIV/0!</v>
      </c>
      <c r="Z151" s="76" t="e">
        <f t="shared" si="47"/>
        <v>#DIV/0!</v>
      </c>
      <c r="AA151" s="76" t="e">
        <f t="shared" si="47"/>
        <v>#DIV/0!</v>
      </c>
      <c r="AB151" s="76" t="e">
        <f t="shared" si="47"/>
        <v>#DIV/0!</v>
      </c>
      <c r="AC151" s="76" t="e">
        <f t="shared" si="47"/>
        <v>#DIV/0!</v>
      </c>
      <c r="AD151" s="76" t="e">
        <f t="shared" si="47"/>
        <v>#DIV/0!</v>
      </c>
      <c r="AE151" s="76" t="e">
        <f t="shared" si="47"/>
        <v>#DIV/0!</v>
      </c>
      <c r="AF151" s="76" t="e">
        <f t="shared" si="47"/>
        <v>#DIV/0!</v>
      </c>
      <c r="AG151" s="76" t="e">
        <f t="shared" si="47"/>
        <v>#DIV/0!</v>
      </c>
      <c r="AH151" s="76" t="e">
        <f t="shared" si="47"/>
        <v>#DIV/0!</v>
      </c>
    </row>
    <row r="152" spans="1:38" x14ac:dyDescent="0.3">
      <c r="A152" s="52" t="s">
        <v>113</v>
      </c>
      <c r="B152" s="275"/>
      <c r="C152" s="60" t="s">
        <v>305</v>
      </c>
      <c r="E152" s="102" t="s">
        <v>418</v>
      </c>
      <c r="F152" s="44"/>
      <c r="G152" s="76">
        <v>1</v>
      </c>
      <c r="H152" s="76"/>
      <c r="I152" s="76"/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76">
        <v>1</v>
      </c>
      <c r="AH152" s="76">
        <v>1</v>
      </c>
      <c r="AI152" s="110"/>
      <c r="AJ152" s="110"/>
      <c r="AK152" s="110"/>
      <c r="AL152" s="110"/>
    </row>
    <row r="153" spans="1:38" x14ac:dyDescent="0.3">
      <c r="A153" s="52" t="s">
        <v>113</v>
      </c>
      <c r="B153" s="275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/>
      <c r="I153" s="76"/>
      <c r="J153" s="76">
        <f t="shared" ref="J153:AH153" si="48">1/(2*J150^2)*((1+J151+J150^2)-SQRT((1+J151+J150^2)^2-4*J150^2))</f>
        <v>0.13890924917169559</v>
      </c>
      <c r="K153" s="76">
        <f t="shared" si="48"/>
        <v>0.13890924917169559</v>
      </c>
      <c r="L153" s="76">
        <f t="shared" si="48"/>
        <v>0.22723151054613341</v>
      </c>
      <c r="M153" s="76">
        <f t="shared" si="48"/>
        <v>0.1958822405758002</v>
      </c>
      <c r="N153" s="76">
        <f t="shared" si="48"/>
        <v>0.1958822405758002</v>
      </c>
      <c r="O153" s="76">
        <f t="shared" si="48"/>
        <v>0.1958822405758002</v>
      </c>
      <c r="P153" s="76">
        <f t="shared" si="48"/>
        <v>0.1958822405758002</v>
      </c>
      <c r="Q153" s="76">
        <f t="shared" si="48"/>
        <v>0.2602396316749257</v>
      </c>
      <c r="R153" s="76">
        <f t="shared" si="48"/>
        <v>0.38526083049975623</v>
      </c>
      <c r="S153" s="76">
        <f t="shared" si="48"/>
        <v>0.34238019282094173</v>
      </c>
      <c r="T153" s="76">
        <f t="shared" si="48"/>
        <v>0.34228117150603976</v>
      </c>
      <c r="U153" s="76">
        <f t="shared" si="48"/>
        <v>5.1826902255960462E-2</v>
      </c>
      <c r="V153" s="76">
        <f t="shared" si="48"/>
        <v>5.1826902255960462E-2</v>
      </c>
      <c r="W153" s="76">
        <f t="shared" si="48"/>
        <v>5.1826902255960462E-2</v>
      </c>
      <c r="X153" s="76" t="e">
        <f t="shared" si="48"/>
        <v>#DIV/0!</v>
      </c>
      <c r="Y153" s="76" t="e">
        <f t="shared" si="48"/>
        <v>#DIV/0!</v>
      </c>
      <c r="Z153" s="76" t="e">
        <f t="shared" si="48"/>
        <v>#DIV/0!</v>
      </c>
      <c r="AA153" s="76" t="e">
        <f t="shared" si="48"/>
        <v>#DIV/0!</v>
      </c>
      <c r="AB153" s="76" t="e">
        <f t="shared" si="48"/>
        <v>#DIV/0!</v>
      </c>
      <c r="AC153" s="76" t="e">
        <f t="shared" si="48"/>
        <v>#DIV/0!</v>
      </c>
      <c r="AD153" s="76" t="e">
        <f t="shared" si="48"/>
        <v>#DIV/0!</v>
      </c>
      <c r="AE153" s="76" t="e">
        <f t="shared" si="48"/>
        <v>#DIV/0!</v>
      </c>
      <c r="AF153" s="76" t="e">
        <f t="shared" si="48"/>
        <v>#DIV/0!</v>
      </c>
      <c r="AG153" s="76" t="e">
        <f t="shared" si="48"/>
        <v>#DIV/0!</v>
      </c>
      <c r="AH153" s="76" t="e">
        <f t="shared" si="48"/>
        <v>#DIV/0!</v>
      </c>
    </row>
    <row r="154" spans="1:38" x14ac:dyDescent="0.3">
      <c r="A154" s="52" t="s">
        <v>113</v>
      </c>
      <c r="B154" s="275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/>
      <c r="I154" s="76"/>
      <c r="J154" s="76">
        <f t="shared" ref="J154:AH154" si="49">1/(2*J150^2)+0.07</f>
        <v>0.14552607819987501</v>
      </c>
      <c r="K154" s="76">
        <f t="shared" si="49"/>
        <v>0.14552607819987501</v>
      </c>
      <c r="L154" s="76">
        <f t="shared" si="49"/>
        <v>0.19763907215778875</v>
      </c>
      <c r="M154" s="76">
        <f t="shared" si="49"/>
        <v>0.17875755260782006</v>
      </c>
      <c r="N154" s="76">
        <f t="shared" si="49"/>
        <v>0.17875755260782006</v>
      </c>
      <c r="O154" s="76">
        <f t="shared" si="49"/>
        <v>0.17875755260782006</v>
      </c>
      <c r="P154" s="76">
        <f t="shared" si="49"/>
        <v>0.17875755260782006</v>
      </c>
      <c r="Q154" s="76">
        <f t="shared" si="49"/>
        <v>0.21803111327175498</v>
      </c>
      <c r="R154" s="76">
        <f t="shared" si="49"/>
        <v>0.30129861448711714</v>
      </c>
      <c r="S154" s="76">
        <f t="shared" si="49"/>
        <v>0.27148679306433315</v>
      </c>
      <c r="T154" s="76">
        <f t="shared" si="49"/>
        <v>0.27141964758681408</v>
      </c>
      <c r="U154" s="76">
        <f t="shared" si="49"/>
        <v>9.718938815195502E-2</v>
      </c>
      <c r="V154" s="76">
        <f t="shared" si="49"/>
        <v>9.718938815195502E-2</v>
      </c>
      <c r="W154" s="76">
        <f t="shared" si="49"/>
        <v>9.718938815195502E-2</v>
      </c>
      <c r="X154" s="76" t="e">
        <f t="shared" si="49"/>
        <v>#DIV/0!</v>
      </c>
      <c r="Y154" s="76" t="e">
        <f t="shared" si="49"/>
        <v>#DIV/0!</v>
      </c>
      <c r="Z154" s="76" t="e">
        <f t="shared" si="49"/>
        <v>#DIV/0!</v>
      </c>
      <c r="AA154" s="76" t="e">
        <f t="shared" si="49"/>
        <v>#DIV/0!</v>
      </c>
      <c r="AB154" s="76" t="e">
        <f t="shared" si="49"/>
        <v>#DIV/0!</v>
      </c>
      <c r="AC154" s="76" t="e">
        <f t="shared" si="49"/>
        <v>#DIV/0!</v>
      </c>
      <c r="AD154" s="76" t="e">
        <f t="shared" si="49"/>
        <v>#DIV/0!</v>
      </c>
      <c r="AE154" s="76" t="e">
        <f t="shared" si="49"/>
        <v>#DIV/0!</v>
      </c>
      <c r="AF154" s="76" t="e">
        <f t="shared" si="49"/>
        <v>#DIV/0!</v>
      </c>
      <c r="AG154" s="76" t="e">
        <f t="shared" si="49"/>
        <v>#DIV/0!</v>
      </c>
      <c r="AH154" s="76" t="e">
        <f t="shared" si="49"/>
        <v>#DIV/0!</v>
      </c>
    </row>
    <row r="155" spans="1:38" x14ac:dyDescent="0.3">
      <c r="A155" s="52" t="s">
        <v>113</v>
      </c>
      <c r="B155" s="275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/>
      <c r="I155" s="76"/>
      <c r="J155" s="76">
        <f t="shared" ref="J155:AH155" si="50">IF(J150&lt;=0.2,J152,IF(J150&lt;2,J153,J154))</f>
        <v>0.14552607819987501</v>
      </c>
      <c r="K155" s="76">
        <f t="shared" si="50"/>
        <v>0.14552607819987501</v>
      </c>
      <c r="L155" s="76">
        <f t="shared" si="50"/>
        <v>0.22723151054613341</v>
      </c>
      <c r="M155" s="76">
        <f t="shared" si="50"/>
        <v>0.17875755260782006</v>
      </c>
      <c r="N155" s="76">
        <f t="shared" si="50"/>
        <v>0.17875755260782006</v>
      </c>
      <c r="O155" s="76">
        <f t="shared" si="50"/>
        <v>0.17875755260782006</v>
      </c>
      <c r="P155" s="76">
        <f t="shared" si="50"/>
        <v>0.17875755260782006</v>
      </c>
      <c r="Q155" s="76">
        <f t="shared" si="50"/>
        <v>0.2602396316749257</v>
      </c>
      <c r="R155" s="76">
        <f t="shared" si="50"/>
        <v>0.38526083049975623</v>
      </c>
      <c r="S155" s="76">
        <f t="shared" si="50"/>
        <v>0.34238019282094173</v>
      </c>
      <c r="T155" s="76">
        <f t="shared" si="50"/>
        <v>0.34228117150603976</v>
      </c>
      <c r="U155" s="76">
        <f t="shared" si="50"/>
        <v>9.718938815195502E-2</v>
      </c>
      <c r="V155" s="76">
        <f t="shared" si="50"/>
        <v>9.718938815195502E-2</v>
      </c>
      <c r="W155" s="76">
        <f t="shared" si="50"/>
        <v>9.718938815195502E-2</v>
      </c>
      <c r="X155" s="76" t="e">
        <f t="shared" si="50"/>
        <v>#DIV/0!</v>
      </c>
      <c r="Y155" s="76" t="e">
        <f t="shared" si="50"/>
        <v>#DIV/0!</v>
      </c>
      <c r="Z155" s="76" t="e">
        <f t="shared" si="50"/>
        <v>#DIV/0!</v>
      </c>
      <c r="AA155" s="76" t="e">
        <f t="shared" si="50"/>
        <v>#DIV/0!</v>
      </c>
      <c r="AB155" s="76" t="e">
        <f t="shared" si="50"/>
        <v>#DIV/0!</v>
      </c>
      <c r="AC155" s="76" t="e">
        <f t="shared" si="50"/>
        <v>#DIV/0!</v>
      </c>
      <c r="AD155" s="76" t="e">
        <f t="shared" si="50"/>
        <v>#DIV/0!</v>
      </c>
      <c r="AE155" s="76" t="e">
        <f t="shared" si="50"/>
        <v>#DIV/0!</v>
      </c>
      <c r="AF155" s="76" t="e">
        <f t="shared" si="50"/>
        <v>#DIV/0!</v>
      </c>
      <c r="AG155" s="76" t="e">
        <f t="shared" si="50"/>
        <v>#DIV/0!</v>
      </c>
      <c r="AH155" s="76" t="e">
        <f t="shared" si="50"/>
        <v>#DIV/0!</v>
      </c>
      <c r="AI155" s="96"/>
    </row>
    <row r="156" spans="1:38" x14ac:dyDescent="0.3">
      <c r="A156" s="52" t="s">
        <v>113</v>
      </c>
      <c r="B156" s="275"/>
      <c r="C156" s="60" t="s">
        <v>305</v>
      </c>
      <c r="E156" s="101" t="s">
        <v>296</v>
      </c>
      <c r="F156" s="44" t="s">
        <v>300</v>
      </c>
      <c r="G156" s="111">
        <f>$J$4+$J$5*G34*$J$6</f>
        <v>503535</v>
      </c>
      <c r="H156" s="111"/>
      <c r="I156" s="111"/>
      <c r="J156" s="111">
        <f t="shared" ref="J156:AH156" si="51">$J$4+$J$5*J34*$J$6</f>
        <v>503535</v>
      </c>
      <c r="K156" s="111">
        <f t="shared" si="51"/>
        <v>503535</v>
      </c>
      <c r="L156" s="111">
        <f t="shared" si="51"/>
        <v>503535</v>
      </c>
      <c r="M156" s="111">
        <f t="shared" si="51"/>
        <v>503535</v>
      </c>
      <c r="N156" s="111">
        <f t="shared" si="51"/>
        <v>503535</v>
      </c>
      <c r="O156" s="111">
        <f t="shared" si="51"/>
        <v>503535</v>
      </c>
      <c r="P156" s="111">
        <f t="shared" si="51"/>
        <v>503535</v>
      </c>
      <c r="Q156" s="111">
        <f t="shared" si="51"/>
        <v>503535</v>
      </c>
      <c r="R156" s="111">
        <f t="shared" si="51"/>
        <v>503535</v>
      </c>
      <c r="S156" s="111">
        <f t="shared" si="51"/>
        <v>503535</v>
      </c>
      <c r="T156" s="111">
        <f t="shared" si="51"/>
        <v>503535</v>
      </c>
      <c r="U156" s="111">
        <f t="shared" si="51"/>
        <v>503535</v>
      </c>
      <c r="V156" s="111">
        <f t="shared" si="51"/>
        <v>503535</v>
      </c>
      <c r="W156" s="111">
        <f t="shared" si="51"/>
        <v>503535</v>
      </c>
      <c r="X156" s="111">
        <f t="shared" si="51"/>
        <v>503535</v>
      </c>
      <c r="Y156" s="111">
        <f t="shared" si="51"/>
        <v>503535</v>
      </c>
      <c r="Z156" s="111">
        <f t="shared" si="51"/>
        <v>503535</v>
      </c>
      <c r="AA156" s="111">
        <f t="shared" si="51"/>
        <v>503535</v>
      </c>
      <c r="AB156" s="111">
        <f t="shared" si="51"/>
        <v>503535</v>
      </c>
      <c r="AC156" s="111">
        <f t="shared" si="51"/>
        <v>503535</v>
      </c>
      <c r="AD156" s="111">
        <f t="shared" si="51"/>
        <v>503535</v>
      </c>
      <c r="AE156" s="111">
        <f t="shared" si="51"/>
        <v>503535</v>
      </c>
      <c r="AF156" s="111">
        <f t="shared" si="51"/>
        <v>503535</v>
      </c>
      <c r="AG156" s="111">
        <f t="shared" si="51"/>
        <v>503535</v>
      </c>
      <c r="AH156" s="111">
        <f t="shared" si="51"/>
        <v>503535</v>
      </c>
    </row>
    <row r="157" spans="1:38" x14ac:dyDescent="0.3">
      <c r="A157" s="52" t="s">
        <v>113</v>
      </c>
      <c r="B157" s="275"/>
      <c r="C157" s="60" t="s">
        <v>305</v>
      </c>
      <c r="E157" s="101" t="s">
        <v>296</v>
      </c>
      <c r="F157" s="44" t="s">
        <v>69</v>
      </c>
      <c r="G157" s="83">
        <f>G156*$J7*$J8</f>
        <v>7.303170933E-2</v>
      </c>
      <c r="H157" s="83"/>
      <c r="I157" s="83"/>
      <c r="J157" s="83">
        <f t="shared" ref="J157:AH157" si="52">J156*$J7*$J8</f>
        <v>7.303170933E-2</v>
      </c>
      <c r="K157" s="83">
        <f t="shared" si="52"/>
        <v>7.303170933E-2</v>
      </c>
      <c r="L157" s="83">
        <f t="shared" si="52"/>
        <v>7.303170933E-2</v>
      </c>
      <c r="M157" s="83">
        <f t="shared" si="52"/>
        <v>7.303170933E-2</v>
      </c>
      <c r="N157" s="83">
        <f t="shared" si="52"/>
        <v>7.303170933E-2</v>
      </c>
      <c r="O157" s="83">
        <f t="shared" si="52"/>
        <v>7.303170933E-2</v>
      </c>
      <c r="P157" s="83">
        <f t="shared" si="52"/>
        <v>7.303170933E-2</v>
      </c>
      <c r="Q157" s="83">
        <f t="shared" si="52"/>
        <v>7.303170933E-2</v>
      </c>
      <c r="R157" s="83">
        <f t="shared" si="52"/>
        <v>7.303170933E-2</v>
      </c>
      <c r="S157" s="83">
        <f t="shared" si="52"/>
        <v>7.303170933E-2</v>
      </c>
      <c r="T157" s="83">
        <f t="shared" si="52"/>
        <v>7.303170933E-2</v>
      </c>
      <c r="U157" s="83">
        <f t="shared" si="52"/>
        <v>7.303170933E-2</v>
      </c>
      <c r="V157" s="83">
        <f t="shared" si="52"/>
        <v>7.303170933E-2</v>
      </c>
      <c r="W157" s="83">
        <f t="shared" si="52"/>
        <v>7.303170933E-2</v>
      </c>
      <c r="X157" s="83">
        <f t="shared" si="52"/>
        <v>7.303170933E-2</v>
      </c>
      <c r="Y157" s="83">
        <f t="shared" si="52"/>
        <v>7.303170933E-2</v>
      </c>
      <c r="Z157" s="83">
        <f t="shared" si="52"/>
        <v>7.303170933E-2</v>
      </c>
      <c r="AA157" s="83">
        <f t="shared" si="52"/>
        <v>7.303170933E-2</v>
      </c>
      <c r="AB157" s="83">
        <f t="shared" si="52"/>
        <v>7.303170933E-2</v>
      </c>
      <c r="AC157" s="83">
        <f t="shared" si="52"/>
        <v>7.303170933E-2</v>
      </c>
      <c r="AD157" s="83">
        <f t="shared" si="52"/>
        <v>7.303170933E-2</v>
      </c>
      <c r="AE157" s="83">
        <f t="shared" si="52"/>
        <v>7.303170933E-2</v>
      </c>
      <c r="AF157" s="83">
        <f t="shared" si="52"/>
        <v>7.303170933E-2</v>
      </c>
      <c r="AG157" s="83">
        <f t="shared" si="52"/>
        <v>7.303170933E-2</v>
      </c>
      <c r="AH157" s="83">
        <f t="shared" si="52"/>
        <v>7.303170933E-2</v>
      </c>
    </row>
    <row r="158" spans="1:38" x14ac:dyDescent="0.3">
      <c r="A158" s="52" t="s">
        <v>113</v>
      </c>
      <c r="B158" s="275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/>
      <c r="I158" s="83"/>
      <c r="J158" s="83">
        <f t="shared" ref="J158:AH158" si="53">2*(J42^2)*J36</f>
        <v>1.387755102040817E-2</v>
      </c>
      <c r="K158" s="83">
        <f t="shared" si="53"/>
        <v>1.387755102040817E-2</v>
      </c>
      <c r="L158" s="83">
        <f t="shared" si="53"/>
        <v>2.3453061224489799E-2</v>
      </c>
      <c r="M158" s="83">
        <f t="shared" si="53"/>
        <v>1.9983673469387765E-2</v>
      </c>
      <c r="N158" s="83">
        <f t="shared" si="53"/>
        <v>1.9983673469387765E-2</v>
      </c>
      <c r="O158" s="83">
        <f t="shared" si="53"/>
        <v>1.9983673469387765E-2</v>
      </c>
      <c r="P158" s="83">
        <f t="shared" si="53"/>
        <v>1.9983673469387765E-2</v>
      </c>
      <c r="Q158" s="83">
        <f t="shared" si="53"/>
        <v>2.7200000000000012E-2</v>
      </c>
      <c r="R158" s="83">
        <f t="shared" si="53"/>
        <v>4.250000000000001E-2</v>
      </c>
      <c r="S158" s="83">
        <f t="shared" si="53"/>
        <v>3.7022222222222227E-2</v>
      </c>
      <c r="T158" s="83">
        <f t="shared" si="53"/>
        <v>3.7009884565981227E-2</v>
      </c>
      <c r="U158" s="83">
        <f t="shared" si="53"/>
        <v>4.9959183673469413E-3</v>
      </c>
      <c r="V158" s="83">
        <f t="shared" si="53"/>
        <v>4.9959183673469413E-3</v>
      </c>
      <c r="W158" s="83">
        <f t="shared" si="53"/>
        <v>4.9959183673469413E-3</v>
      </c>
      <c r="X158" s="83" t="e">
        <f t="shared" si="53"/>
        <v>#DIV/0!</v>
      </c>
      <c r="Y158" s="83" t="e">
        <f t="shared" si="53"/>
        <v>#DIV/0!</v>
      </c>
      <c r="Z158" s="83" t="e">
        <f t="shared" si="53"/>
        <v>#DIV/0!</v>
      </c>
      <c r="AA158" s="83" t="e">
        <f t="shared" si="53"/>
        <v>#DIV/0!</v>
      </c>
      <c r="AB158" s="83" t="e">
        <f t="shared" si="53"/>
        <v>#DIV/0!</v>
      </c>
      <c r="AC158" s="83" t="e">
        <f t="shared" si="53"/>
        <v>#DIV/0!</v>
      </c>
      <c r="AD158" s="83" t="e">
        <f t="shared" si="53"/>
        <v>#DIV/0!</v>
      </c>
      <c r="AE158" s="83" t="e">
        <f t="shared" si="53"/>
        <v>#DIV/0!</v>
      </c>
      <c r="AF158" s="83" t="e">
        <f t="shared" si="53"/>
        <v>#DIV/0!</v>
      </c>
      <c r="AG158" s="83" t="e">
        <f t="shared" si="53"/>
        <v>#DIV/0!</v>
      </c>
      <c r="AH158" s="83" t="e">
        <f t="shared" si="53"/>
        <v>#DIV/0!</v>
      </c>
    </row>
    <row r="159" spans="1:38" x14ac:dyDescent="0.3">
      <c r="A159" s="52" t="s">
        <v>113</v>
      </c>
      <c r="B159" s="275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/>
      <c r="I159" s="76"/>
      <c r="J159" s="76">
        <f t="shared" ref="J159:AH159" si="54">IF(0.05*J43-0.75&lt;0,0,0.05*J43-0.75)</f>
        <v>2.7499999999999996</v>
      </c>
      <c r="K159" s="76">
        <f t="shared" si="54"/>
        <v>2.7499999999999996</v>
      </c>
      <c r="L159" s="76">
        <f t="shared" si="54"/>
        <v>1.9423076923076925</v>
      </c>
      <c r="M159" s="76">
        <f t="shared" si="54"/>
        <v>2.1666666666666661</v>
      </c>
      <c r="N159" s="76">
        <f t="shared" si="54"/>
        <v>2.1666666666666661</v>
      </c>
      <c r="O159" s="76">
        <f t="shared" si="54"/>
        <v>2.1666666666666661</v>
      </c>
      <c r="P159" s="76">
        <f t="shared" si="54"/>
        <v>2.1666666666666661</v>
      </c>
      <c r="Q159" s="76">
        <f t="shared" si="54"/>
        <v>1.75</v>
      </c>
      <c r="R159" s="76">
        <f t="shared" si="54"/>
        <v>1.25</v>
      </c>
      <c r="S159" s="76">
        <f t="shared" si="54"/>
        <v>1.3928571428571428</v>
      </c>
      <c r="T159" s="76">
        <f t="shared" si="54"/>
        <v>1.3932142857142855</v>
      </c>
      <c r="U159" s="76">
        <f t="shared" si="54"/>
        <v>5.0833333333333321</v>
      </c>
      <c r="V159" s="76">
        <f t="shared" si="54"/>
        <v>5.0833333333333321</v>
      </c>
      <c r="W159" s="76">
        <f t="shared" si="54"/>
        <v>5.0833333333333321</v>
      </c>
      <c r="X159" s="76" t="e">
        <f t="shared" si="54"/>
        <v>#DIV/0!</v>
      </c>
      <c r="Y159" s="76" t="e">
        <f t="shared" si="54"/>
        <v>#DIV/0!</v>
      </c>
      <c r="Z159" s="76" t="e">
        <f t="shared" si="54"/>
        <v>#DIV/0!</v>
      </c>
      <c r="AA159" s="76" t="e">
        <f t="shared" si="54"/>
        <v>#DIV/0!</v>
      </c>
      <c r="AB159" s="76" t="e">
        <f t="shared" si="54"/>
        <v>#DIV/0!</v>
      </c>
      <c r="AC159" s="76" t="e">
        <f t="shared" si="54"/>
        <v>#DIV/0!</v>
      </c>
      <c r="AD159" s="76" t="e">
        <f t="shared" si="54"/>
        <v>#DIV/0!</v>
      </c>
      <c r="AE159" s="76" t="e">
        <f t="shared" si="54"/>
        <v>#DIV/0!</v>
      </c>
      <c r="AF159" s="76" t="e">
        <f t="shared" si="54"/>
        <v>#DIV/0!</v>
      </c>
      <c r="AG159" s="76" t="e">
        <f t="shared" si="54"/>
        <v>#DIV/0!</v>
      </c>
      <c r="AH159" s="76" t="e">
        <f t="shared" si="54"/>
        <v>#DIV/0!</v>
      </c>
    </row>
    <row r="160" spans="1:38" x14ac:dyDescent="0.3">
      <c r="A160" s="52" t="s">
        <v>113</v>
      </c>
      <c r="B160" s="275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/>
      <c r="I160" s="76"/>
      <c r="J160" s="76">
        <f t="shared" ref="J160:AH160" si="55">IF(J157&lt;=J158,1,1-J159*((J157/J36)-2*J42^2))</f>
        <v>0.99521547248966535</v>
      </c>
      <c r="K160" s="76">
        <f t="shared" si="55"/>
        <v>0.99521547248966535</v>
      </c>
      <c r="L160" s="76">
        <f t="shared" si="55"/>
        <v>0.99716773560030736</v>
      </c>
      <c r="M160" s="76">
        <f t="shared" si="55"/>
        <v>0.99661948791084332</v>
      </c>
      <c r="N160" s="76">
        <f t="shared" si="55"/>
        <v>0.99661948791084332</v>
      </c>
      <c r="O160" s="76">
        <f t="shared" si="55"/>
        <v>0.99661948791084332</v>
      </c>
      <c r="P160" s="76">
        <f t="shared" si="55"/>
        <v>0.99661948791084332</v>
      </c>
      <c r="Q160" s="76">
        <f t="shared" si="55"/>
        <v>0.99764101496095592</v>
      </c>
      <c r="R160" s="76">
        <f t="shared" si="55"/>
        <v>0.99887751068639707</v>
      </c>
      <c r="S160" s="76">
        <f t="shared" si="55"/>
        <v>0.99852482143150911</v>
      </c>
      <c r="T160" s="76">
        <f t="shared" si="55"/>
        <v>0.99852393762180214</v>
      </c>
      <c r="U160" s="76">
        <f t="shared" si="55"/>
        <v>0.98982798223352486</v>
      </c>
      <c r="V160" s="76">
        <f t="shared" si="55"/>
        <v>0.98982798223352486</v>
      </c>
      <c r="W160" s="76">
        <f t="shared" si="55"/>
        <v>0.98982798223352486</v>
      </c>
      <c r="X160" s="76" t="e">
        <f t="shared" si="55"/>
        <v>#DIV/0!</v>
      </c>
      <c r="Y160" s="76" t="e">
        <f t="shared" si="55"/>
        <v>#DIV/0!</v>
      </c>
      <c r="Z160" s="76" t="e">
        <f t="shared" si="55"/>
        <v>#DIV/0!</v>
      </c>
      <c r="AA160" s="76" t="e">
        <f t="shared" si="55"/>
        <v>#DIV/0!</v>
      </c>
      <c r="AB160" s="76" t="e">
        <f t="shared" si="55"/>
        <v>#DIV/0!</v>
      </c>
      <c r="AC160" s="76" t="e">
        <f t="shared" si="55"/>
        <v>#DIV/0!</v>
      </c>
      <c r="AD160" s="76" t="e">
        <f t="shared" si="55"/>
        <v>#DIV/0!</v>
      </c>
      <c r="AE160" s="76" t="e">
        <f t="shared" si="55"/>
        <v>#DIV/0!</v>
      </c>
      <c r="AF160" s="76" t="e">
        <f t="shared" si="55"/>
        <v>#DIV/0!</v>
      </c>
      <c r="AG160" s="76" t="e">
        <f t="shared" si="55"/>
        <v>#DIV/0!</v>
      </c>
      <c r="AH160" s="76" t="e">
        <f t="shared" si="55"/>
        <v>#DIV/0!</v>
      </c>
    </row>
    <row r="161" spans="1:34" x14ac:dyDescent="0.3">
      <c r="A161" s="52" t="s">
        <v>113</v>
      </c>
      <c r="B161" s="275"/>
      <c r="C161" s="103" t="s">
        <v>310</v>
      </c>
      <c r="E161" s="102" t="s">
        <v>414</v>
      </c>
      <c r="F161" s="44"/>
      <c r="G161" s="223">
        <v>1.1499999999999999</v>
      </c>
      <c r="H161" s="223"/>
      <c r="I161" s="223"/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  <c r="AG161" s="223">
        <v>1.1499999999999999</v>
      </c>
      <c r="AH161" s="223">
        <v>1.1499999999999999</v>
      </c>
    </row>
    <row r="162" spans="1:34" ht="15.6" x14ac:dyDescent="0.3">
      <c r="A162" s="52" t="s">
        <v>113</v>
      </c>
      <c r="B162" s="275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/>
      <c r="I162" s="83"/>
      <c r="J162" s="83">
        <f t="shared" ref="J162:AH162" si="56">(1.3*J33/J28*SQRT(J38/J36)+J155*(1-1.3*J33/J28*SQRT(J38/J36)))*J36*J160</f>
        <v>9.1804728065972654</v>
      </c>
      <c r="K162" s="83">
        <f t="shared" si="56"/>
        <v>9.0248449320764141</v>
      </c>
      <c r="L162" s="83">
        <f t="shared" si="56"/>
        <v>15.716238820697184</v>
      </c>
      <c r="M162" s="83">
        <f t="shared" si="56"/>
        <v>13.130095882872046</v>
      </c>
      <c r="N162" s="83">
        <f t="shared" si="56"/>
        <v>11.878546706828173</v>
      </c>
      <c r="O162" s="83">
        <f t="shared" si="56"/>
        <v>10.454095554955719</v>
      </c>
      <c r="P162" s="83">
        <f t="shared" si="56"/>
        <v>11.966724692524028</v>
      </c>
      <c r="Q162" s="83">
        <f t="shared" si="56"/>
        <v>16.117840708363502</v>
      </c>
      <c r="R162" s="83">
        <f t="shared" si="56"/>
        <v>19.648532113066913</v>
      </c>
      <c r="S162" s="83">
        <f t="shared" si="56"/>
        <v>16.305949934592935</v>
      </c>
      <c r="T162" s="83">
        <f t="shared" si="56"/>
        <v>45.05989547232415</v>
      </c>
      <c r="U162" s="83">
        <f t="shared" si="56"/>
        <v>11.453878090519419</v>
      </c>
      <c r="V162" s="83">
        <f t="shared" si="56"/>
        <v>7.2109657801419083</v>
      </c>
      <c r="W162" s="83">
        <f t="shared" si="56"/>
        <v>6.1077267489266776</v>
      </c>
      <c r="X162" s="83" t="e">
        <f t="shared" si="56"/>
        <v>#DIV/0!</v>
      </c>
      <c r="Y162" s="83" t="e">
        <f t="shared" si="56"/>
        <v>#DIV/0!</v>
      </c>
      <c r="Z162" s="83" t="e">
        <f t="shared" si="56"/>
        <v>#DIV/0!</v>
      </c>
      <c r="AA162" s="83" t="e">
        <f t="shared" si="56"/>
        <v>#DIV/0!</v>
      </c>
      <c r="AB162" s="83" t="e">
        <f t="shared" si="56"/>
        <v>#DIV/0!</v>
      </c>
      <c r="AC162" s="83" t="e">
        <f t="shared" si="56"/>
        <v>#DIV/0!</v>
      </c>
      <c r="AD162" s="83" t="e">
        <f t="shared" si="56"/>
        <v>#DIV/0!</v>
      </c>
      <c r="AE162" s="83" t="e">
        <f t="shared" si="56"/>
        <v>#DIV/0!</v>
      </c>
      <c r="AF162" s="83" t="e">
        <f t="shared" si="56"/>
        <v>#DIV/0!</v>
      </c>
      <c r="AG162" s="83" t="e">
        <f t="shared" si="56"/>
        <v>#DIV/0!</v>
      </c>
      <c r="AH162" s="83" t="e">
        <f t="shared" si="56"/>
        <v>#DIV/0!</v>
      </c>
    </row>
    <row r="163" spans="1:34" x14ac:dyDescent="0.3">
      <c r="A163" s="52" t="s">
        <v>113</v>
      </c>
      <c r="B163" s="275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/>
      <c r="I163" s="91"/>
      <c r="J163" s="91">
        <f t="shared" ref="J163:AH163" si="57">J162/J161</f>
        <v>7.98301983182371</v>
      </c>
      <c r="K163" s="91">
        <f t="shared" si="57"/>
        <v>7.8476912452838388</v>
      </c>
      <c r="L163" s="91">
        <f t="shared" si="57"/>
        <v>13.666294626693205</v>
      </c>
      <c r="M163" s="91">
        <f t="shared" si="57"/>
        <v>11.417474680758302</v>
      </c>
      <c r="N163" s="91">
        <f t="shared" si="57"/>
        <v>10.329171049415804</v>
      </c>
      <c r="O163" s="91">
        <f t="shared" si="57"/>
        <v>9.0905178738745391</v>
      </c>
      <c r="P163" s="91">
        <f t="shared" si="57"/>
        <v>10.405847558716546</v>
      </c>
      <c r="Q163" s="91">
        <f t="shared" si="57"/>
        <v>14.015513659446524</v>
      </c>
      <c r="R163" s="91">
        <f t="shared" si="57"/>
        <v>17.085680098319056</v>
      </c>
      <c r="S163" s="91">
        <f t="shared" si="57"/>
        <v>14.17908689964603</v>
      </c>
      <c r="T163" s="91">
        <f t="shared" si="57"/>
        <v>39.182517802021003</v>
      </c>
      <c r="U163" s="91">
        <f t="shared" si="57"/>
        <v>9.959893991756017</v>
      </c>
      <c r="V163" s="91">
        <f t="shared" si="57"/>
        <v>6.2704050262103559</v>
      </c>
      <c r="W163" s="91">
        <f t="shared" si="57"/>
        <v>5.3110667381971117</v>
      </c>
      <c r="X163" s="91" t="e">
        <f t="shared" si="57"/>
        <v>#DIV/0!</v>
      </c>
      <c r="Y163" s="91" t="e">
        <f t="shared" si="57"/>
        <v>#DIV/0!</v>
      </c>
      <c r="Z163" s="91" t="e">
        <f t="shared" si="57"/>
        <v>#DIV/0!</v>
      </c>
      <c r="AA163" s="91" t="e">
        <f t="shared" si="57"/>
        <v>#DIV/0!</v>
      </c>
      <c r="AB163" s="91" t="e">
        <f t="shared" si="57"/>
        <v>#DIV/0!</v>
      </c>
      <c r="AC163" s="91" t="e">
        <f t="shared" si="57"/>
        <v>#DIV/0!</v>
      </c>
      <c r="AD163" s="91" t="e">
        <f t="shared" si="57"/>
        <v>#DIV/0!</v>
      </c>
      <c r="AE163" s="91" t="e">
        <f t="shared" si="57"/>
        <v>#DIV/0!</v>
      </c>
      <c r="AF163" s="91" t="e">
        <f t="shared" si="57"/>
        <v>#DIV/0!</v>
      </c>
      <c r="AG163" s="91" t="e">
        <f t="shared" si="57"/>
        <v>#DIV/0!</v>
      </c>
      <c r="AH163" s="91" t="e">
        <f t="shared" si="57"/>
        <v>#DIV/0!</v>
      </c>
    </row>
    <row r="164" spans="1:34" x14ac:dyDescent="0.3">
      <c r="B164" s="275"/>
      <c r="C164" s="112"/>
      <c r="D164" s="46"/>
      <c r="E164" s="113"/>
      <c r="F164" s="46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</row>
    <row r="165" spans="1:34" ht="21" x14ac:dyDescent="0.4">
      <c r="B165" s="275"/>
      <c r="C165" s="60"/>
      <c r="D165" s="42" t="s">
        <v>252</v>
      </c>
      <c r="E165" s="115" t="s">
        <v>424</v>
      </c>
      <c r="F165" s="108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</row>
    <row r="166" spans="1:34" ht="22.5" customHeight="1" x14ac:dyDescent="0.3">
      <c r="A166" s="52" t="s">
        <v>113</v>
      </c>
      <c r="B166" s="275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/>
      <c r="I166" s="116"/>
      <c r="J166" s="116">
        <f t="shared" ref="J166:AH166" si="58">IF(J39&lt;1,5.34+4*(J39)^2,IF(J39&gt;1,5.34*J39^2+4))</f>
        <v>5.6206257215946804</v>
      </c>
      <c r="K166" s="116">
        <f t="shared" si="58"/>
        <v>5.6004790450714879</v>
      </c>
      <c r="L166" s="116">
        <f t="shared" si="58"/>
        <v>6.0566219331268591</v>
      </c>
      <c r="M166" s="116">
        <f t="shared" si="58"/>
        <v>5.9209414039262347</v>
      </c>
      <c r="N166" s="116">
        <f t="shared" si="58"/>
        <v>5.733535979586116</v>
      </c>
      <c r="O166" s="116">
        <f t="shared" si="58"/>
        <v>5.5645066900467928</v>
      </c>
      <c r="P166" s="116">
        <f t="shared" si="58"/>
        <v>5.74554835169259</v>
      </c>
      <c r="Q166" s="116">
        <f>IF(Q39&lt;1,5.34+4*(Q39)^2,IF(Q39&gt;1,5.34*Q39^2+4))</f>
        <v>5.8977490586590262</v>
      </c>
      <c r="R166" s="116">
        <f t="shared" si="58"/>
        <v>5.7580291319857313</v>
      </c>
      <c r="S166" s="116">
        <f t="shared" si="58"/>
        <v>5.5534937411440959</v>
      </c>
      <c r="T166" s="116">
        <f t="shared" si="58"/>
        <v>18.537907740904767</v>
      </c>
      <c r="U166" s="116">
        <f t="shared" si="58"/>
        <v>7.9492667389353624</v>
      </c>
      <c r="V166" s="116">
        <f t="shared" si="58"/>
        <v>5.9449382716049382</v>
      </c>
      <c r="W166" s="116">
        <f t="shared" si="58"/>
        <v>5.6536</v>
      </c>
      <c r="X166" s="116" t="e">
        <f>IF(X39&lt;1,5.34+4*(X39)^2,IF(X39&gt;1,5.34*X39^2+4))</f>
        <v>#DIV/0!</v>
      </c>
      <c r="Y166" s="116" t="e">
        <f t="shared" si="58"/>
        <v>#DIV/0!</v>
      </c>
      <c r="Z166" s="116" t="e">
        <f t="shared" si="58"/>
        <v>#DIV/0!</v>
      </c>
      <c r="AA166" s="116" t="e">
        <f t="shared" si="58"/>
        <v>#DIV/0!</v>
      </c>
      <c r="AB166" s="116" t="e">
        <f t="shared" si="58"/>
        <v>#DIV/0!</v>
      </c>
      <c r="AC166" s="116" t="e">
        <f t="shared" si="58"/>
        <v>#DIV/0!</v>
      </c>
      <c r="AD166" s="116" t="e">
        <f t="shared" si="58"/>
        <v>#DIV/0!</v>
      </c>
      <c r="AE166" s="116" t="e">
        <f t="shared" si="58"/>
        <v>#DIV/0!</v>
      </c>
      <c r="AF166" s="116" t="e">
        <f>IF(AF39&lt;1,5.34+4*(AF39)^2,IF(AF39&gt;1,5.34*AF39^2+4))</f>
        <v>#DIV/0!</v>
      </c>
      <c r="AG166" s="116" t="e">
        <f t="shared" si="58"/>
        <v>#DIV/0!</v>
      </c>
      <c r="AH166" s="116" t="e">
        <f t="shared" si="58"/>
        <v>#DIV/0!</v>
      </c>
    </row>
    <row r="167" spans="1:34" ht="24.75" customHeight="1" x14ac:dyDescent="0.3">
      <c r="A167" s="52" t="s">
        <v>113</v>
      </c>
      <c r="B167" s="275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/>
      <c r="I167" s="116"/>
      <c r="J167" s="116">
        <f t="shared" ref="J167:AH167" si="59">0.795*J43*SQRT(J36/(J38*J166))</f>
        <v>0.78436579312900201</v>
      </c>
      <c r="K167" s="116">
        <f t="shared" si="59"/>
        <v>0.78577533129303001</v>
      </c>
      <c r="L167" s="116">
        <f t="shared" si="59"/>
        <v>0.58123585088180441</v>
      </c>
      <c r="M167" s="116">
        <f t="shared" si="59"/>
        <v>0.63684589106951917</v>
      </c>
      <c r="N167" s="116">
        <f t="shared" si="59"/>
        <v>0.64717012593934642</v>
      </c>
      <c r="O167" s="116">
        <f t="shared" si="59"/>
        <v>0.6569259204050194</v>
      </c>
      <c r="P167" s="116">
        <f t="shared" si="59"/>
        <v>0.64649324398665997</v>
      </c>
      <c r="Q167" s="116">
        <f t="shared" si="59"/>
        <v>0.54694014073448871</v>
      </c>
      <c r="R167" s="116">
        <f t="shared" si="59"/>
        <v>0.44282894584671889</v>
      </c>
      <c r="S167" s="116">
        <f t="shared" si="59"/>
        <v>0.48311776784000393</v>
      </c>
      <c r="T167" s="116">
        <f t="shared" si="59"/>
        <v>0.26447106954931482</v>
      </c>
      <c r="U167" s="116">
        <f t="shared" si="59"/>
        <v>1.0992492887741623</v>
      </c>
      <c r="V167" s="116">
        <f t="shared" si="59"/>
        <v>1.2711185410182082</v>
      </c>
      <c r="W167" s="116">
        <f t="shared" si="59"/>
        <v>1.3034584420035293</v>
      </c>
      <c r="X167" s="116" t="e">
        <f t="shared" si="59"/>
        <v>#DIV/0!</v>
      </c>
      <c r="Y167" s="116" t="e">
        <f t="shared" si="59"/>
        <v>#DIV/0!</v>
      </c>
      <c r="Z167" s="116" t="e">
        <f t="shared" si="59"/>
        <v>#DIV/0!</v>
      </c>
      <c r="AA167" s="116" t="e">
        <f t="shared" si="59"/>
        <v>#DIV/0!</v>
      </c>
      <c r="AB167" s="116" t="e">
        <f t="shared" si="59"/>
        <v>#DIV/0!</v>
      </c>
      <c r="AC167" s="116" t="e">
        <f t="shared" si="59"/>
        <v>#DIV/0!</v>
      </c>
      <c r="AD167" s="116" t="e">
        <f t="shared" si="59"/>
        <v>#DIV/0!</v>
      </c>
      <c r="AE167" s="116" t="e">
        <f t="shared" si="59"/>
        <v>#DIV/0!</v>
      </c>
      <c r="AF167" s="116" t="e">
        <f t="shared" si="59"/>
        <v>#DIV/0!</v>
      </c>
      <c r="AG167" s="116" t="e">
        <f t="shared" si="59"/>
        <v>#DIV/0!</v>
      </c>
      <c r="AH167" s="116" t="e">
        <f t="shared" si="59"/>
        <v>#DIV/0!</v>
      </c>
    </row>
    <row r="168" spans="1:34" ht="18.75" customHeight="1" x14ac:dyDescent="0.3">
      <c r="A168" s="52" t="s">
        <v>113</v>
      </c>
      <c r="B168" s="275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/>
      <c r="I168" s="116"/>
      <c r="J168" s="116">
        <f t="shared" ref="J168:AH168" si="60">IF(J167&gt;1.2,0.9/J167,IF(J167&gt;0.8,(1-0.625*(J167-0.8)),1))</f>
        <v>1</v>
      </c>
      <c r="K168" s="116">
        <f t="shared" si="60"/>
        <v>1</v>
      </c>
      <c r="L168" s="116">
        <f t="shared" si="60"/>
        <v>1</v>
      </c>
      <c r="M168" s="116">
        <f t="shared" si="60"/>
        <v>1</v>
      </c>
      <c r="N168" s="116">
        <f t="shared" si="60"/>
        <v>1</v>
      </c>
      <c r="O168" s="116">
        <f t="shared" si="60"/>
        <v>1</v>
      </c>
      <c r="P168" s="116">
        <f t="shared" si="60"/>
        <v>1</v>
      </c>
      <c r="Q168" s="116">
        <f t="shared" si="60"/>
        <v>1</v>
      </c>
      <c r="R168" s="116">
        <f t="shared" si="60"/>
        <v>1</v>
      </c>
      <c r="S168" s="116">
        <f t="shared" si="60"/>
        <v>1</v>
      </c>
      <c r="T168" s="116">
        <f t="shared" si="60"/>
        <v>1</v>
      </c>
      <c r="U168" s="116">
        <f t="shared" si="60"/>
        <v>0.81296919451614857</v>
      </c>
      <c r="V168" s="116">
        <f t="shared" si="60"/>
        <v>0.70803781941460009</v>
      </c>
      <c r="W168" s="116">
        <f t="shared" si="60"/>
        <v>0.69047080520390158</v>
      </c>
      <c r="X168" s="116" t="e">
        <f t="shared" si="60"/>
        <v>#DIV/0!</v>
      </c>
      <c r="Y168" s="116" t="e">
        <f t="shared" si="60"/>
        <v>#DIV/0!</v>
      </c>
      <c r="Z168" s="116" t="e">
        <f t="shared" si="60"/>
        <v>#DIV/0!</v>
      </c>
      <c r="AA168" s="116" t="e">
        <f t="shared" si="60"/>
        <v>#DIV/0!</v>
      </c>
      <c r="AB168" s="116" t="e">
        <f t="shared" si="60"/>
        <v>#DIV/0!</v>
      </c>
      <c r="AC168" s="116" t="e">
        <f t="shared" si="60"/>
        <v>#DIV/0!</v>
      </c>
      <c r="AD168" s="116" t="e">
        <f t="shared" si="60"/>
        <v>#DIV/0!</v>
      </c>
      <c r="AE168" s="116" t="e">
        <f t="shared" si="60"/>
        <v>#DIV/0!</v>
      </c>
      <c r="AF168" s="116" t="e">
        <f t="shared" si="60"/>
        <v>#DIV/0!</v>
      </c>
      <c r="AG168" s="116" t="e">
        <f t="shared" si="60"/>
        <v>#DIV/0!</v>
      </c>
      <c r="AH168" s="116" t="e">
        <f t="shared" si="60"/>
        <v>#DIV/0!</v>
      </c>
    </row>
    <row r="169" spans="1:34" ht="18.75" customHeight="1" x14ac:dyDescent="0.3">
      <c r="A169" s="52" t="s">
        <v>113</v>
      </c>
      <c r="B169" s="275"/>
      <c r="C169" s="60" t="s">
        <v>306</v>
      </c>
      <c r="E169" s="102" t="s">
        <v>414</v>
      </c>
      <c r="F169" s="44"/>
      <c r="G169" s="223">
        <v>1.1499999999999999</v>
      </c>
      <c r="H169" s="223"/>
      <c r="I169" s="223"/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  <c r="AG169" s="223">
        <v>1.1499999999999999</v>
      </c>
      <c r="AH169" s="223">
        <v>1.1499999999999999</v>
      </c>
    </row>
    <row r="170" spans="1:34" ht="18.75" customHeight="1" x14ac:dyDescent="0.3">
      <c r="A170" s="52" t="s">
        <v>113</v>
      </c>
      <c r="B170" s="275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/>
      <c r="I170" s="91"/>
      <c r="J170" s="91">
        <f t="shared" ref="J170:AH170" si="61">J168/J169*J36/SQRT(3)</f>
        <v>17.069486219519373</v>
      </c>
      <c r="K170" s="91">
        <f t="shared" si="61"/>
        <v>17.069486219519373</v>
      </c>
      <c r="L170" s="91">
        <f t="shared" si="61"/>
        <v>17.069486219519373</v>
      </c>
      <c r="M170" s="91">
        <f t="shared" si="61"/>
        <v>17.069486219519373</v>
      </c>
      <c r="N170" s="91">
        <f t="shared" si="61"/>
        <v>17.069486219519373</v>
      </c>
      <c r="O170" s="91">
        <f t="shared" si="61"/>
        <v>17.069486219519373</v>
      </c>
      <c r="P170" s="91">
        <f t="shared" si="61"/>
        <v>17.069486219519373</v>
      </c>
      <c r="Q170" s="91">
        <f t="shared" si="61"/>
        <v>17.069486219519373</v>
      </c>
      <c r="R170" s="91">
        <f t="shared" si="61"/>
        <v>17.069486219519373</v>
      </c>
      <c r="S170" s="91">
        <f t="shared" si="61"/>
        <v>17.069486219519373</v>
      </c>
      <c r="T170" s="91">
        <f t="shared" si="61"/>
        <v>17.069486219519373</v>
      </c>
      <c r="U170" s="91">
        <f t="shared" si="61"/>
        <v>13.876966462687161</v>
      </c>
      <c r="V170" s="91">
        <f t="shared" si="61"/>
        <v>12.085841801396061</v>
      </c>
      <c r="W170" s="91">
        <f t="shared" si="61"/>
        <v>11.785981894408444</v>
      </c>
      <c r="X170" s="91" t="e">
        <f t="shared" si="61"/>
        <v>#DIV/0!</v>
      </c>
      <c r="Y170" s="91" t="e">
        <f t="shared" si="61"/>
        <v>#DIV/0!</v>
      </c>
      <c r="Z170" s="91" t="e">
        <f t="shared" si="61"/>
        <v>#DIV/0!</v>
      </c>
      <c r="AA170" s="91" t="e">
        <f t="shared" si="61"/>
        <v>#DIV/0!</v>
      </c>
      <c r="AB170" s="91" t="e">
        <f t="shared" si="61"/>
        <v>#DIV/0!</v>
      </c>
      <c r="AC170" s="91" t="e">
        <f t="shared" si="61"/>
        <v>#DIV/0!</v>
      </c>
      <c r="AD170" s="91" t="e">
        <f t="shared" si="61"/>
        <v>#DIV/0!</v>
      </c>
      <c r="AE170" s="91" t="e">
        <f t="shared" si="61"/>
        <v>#DIV/0!</v>
      </c>
      <c r="AF170" s="91" t="e">
        <f t="shared" si="61"/>
        <v>#DIV/0!</v>
      </c>
      <c r="AG170" s="91" t="e">
        <f t="shared" si="61"/>
        <v>#DIV/0!</v>
      </c>
      <c r="AH170" s="91" t="e">
        <f t="shared" si="61"/>
        <v>#DIV/0!</v>
      </c>
    </row>
    <row r="171" spans="1:34" ht="22.5" customHeight="1" x14ac:dyDescent="0.3">
      <c r="B171" s="275"/>
      <c r="C171" s="60"/>
      <c r="E171" s="117"/>
      <c r="F171" s="11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</row>
    <row r="172" spans="1:34" ht="41.25" customHeight="1" x14ac:dyDescent="0.4">
      <c r="B172" s="275"/>
      <c r="C172" s="60"/>
      <c r="D172" s="118" t="s">
        <v>428</v>
      </c>
      <c r="E172" s="100" t="s">
        <v>429</v>
      </c>
      <c r="F172" s="106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</row>
    <row r="173" spans="1:34" x14ac:dyDescent="0.3">
      <c r="A173" s="52" t="s">
        <v>113</v>
      </c>
      <c r="B173" s="275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/>
      <c r="I173" s="76"/>
      <c r="J173" s="76">
        <f t="shared" ref="J173:AH173" si="62">IF(J43&gt;120,0,1-J30/(120*J33))</f>
        <v>0.41666666666666674</v>
      </c>
      <c r="K173" s="76">
        <f t="shared" si="62"/>
        <v>0.41666666666666674</v>
      </c>
      <c r="L173" s="76">
        <f t="shared" si="62"/>
        <v>0.55128205128205132</v>
      </c>
      <c r="M173" s="76">
        <f t="shared" si="62"/>
        <v>0.51388888888888895</v>
      </c>
      <c r="N173" s="76">
        <f t="shared" si="62"/>
        <v>0.51388888888888895</v>
      </c>
      <c r="O173" s="76">
        <f t="shared" si="62"/>
        <v>0.51388888888888895</v>
      </c>
      <c r="P173" s="76">
        <f t="shared" si="62"/>
        <v>0.51388888888888895</v>
      </c>
      <c r="Q173" s="76">
        <f t="shared" si="62"/>
        <v>0.58333333333333348</v>
      </c>
      <c r="R173" s="76">
        <f t="shared" si="62"/>
        <v>0.66666666666666663</v>
      </c>
      <c r="S173" s="76">
        <f t="shared" si="62"/>
        <v>0.6428571428571429</v>
      </c>
      <c r="T173" s="76">
        <f t="shared" si="62"/>
        <v>0.64279761904761912</v>
      </c>
      <c r="U173" s="76">
        <f t="shared" si="62"/>
        <v>2.7777777777777901E-2</v>
      </c>
      <c r="V173" s="76">
        <f t="shared" si="62"/>
        <v>2.7777777777777901E-2</v>
      </c>
      <c r="W173" s="76">
        <f t="shared" si="62"/>
        <v>2.7777777777777901E-2</v>
      </c>
      <c r="X173" s="76" t="e">
        <f t="shared" si="62"/>
        <v>#DIV/0!</v>
      </c>
      <c r="Y173" s="76" t="e">
        <f t="shared" si="62"/>
        <v>#DIV/0!</v>
      </c>
      <c r="Z173" s="76" t="e">
        <f t="shared" si="62"/>
        <v>#DIV/0!</v>
      </c>
      <c r="AA173" s="76" t="e">
        <f t="shared" si="62"/>
        <v>#DIV/0!</v>
      </c>
      <c r="AB173" s="76" t="e">
        <f t="shared" si="62"/>
        <v>#DIV/0!</v>
      </c>
      <c r="AC173" s="76" t="e">
        <f t="shared" si="62"/>
        <v>#DIV/0!</v>
      </c>
      <c r="AD173" s="76" t="e">
        <f t="shared" si="62"/>
        <v>#DIV/0!</v>
      </c>
      <c r="AE173" s="76" t="e">
        <f t="shared" si="62"/>
        <v>#DIV/0!</v>
      </c>
      <c r="AF173" s="76" t="e">
        <f t="shared" si="62"/>
        <v>#DIV/0!</v>
      </c>
      <c r="AG173" s="76" t="e">
        <f t="shared" si="62"/>
        <v>#DIV/0!</v>
      </c>
      <c r="AH173" s="76" t="e">
        <f t="shared" si="62"/>
        <v>#DIV/0!</v>
      </c>
    </row>
    <row r="174" spans="1:34" x14ac:dyDescent="0.3">
      <c r="A174" s="52" t="s">
        <v>113</v>
      </c>
      <c r="B174" s="275"/>
      <c r="C174" s="60" t="s">
        <v>306</v>
      </c>
      <c r="E174" s="102" t="s">
        <v>425</v>
      </c>
      <c r="F174" s="44"/>
      <c r="G174" s="116">
        <f>G166</f>
        <v>5.6114289018912809</v>
      </c>
      <c r="H174" s="116"/>
      <c r="I174" s="116"/>
      <c r="J174" s="116">
        <f t="shared" ref="J174:AH175" si="63">J166</f>
        <v>5.6206257215946804</v>
      </c>
      <c r="K174" s="116">
        <f t="shared" si="63"/>
        <v>5.6004790450714879</v>
      </c>
      <c r="L174" s="116">
        <f t="shared" si="63"/>
        <v>6.0566219331268591</v>
      </c>
      <c r="M174" s="116">
        <f t="shared" si="63"/>
        <v>5.9209414039262347</v>
      </c>
      <c r="N174" s="116">
        <f t="shared" si="63"/>
        <v>5.733535979586116</v>
      </c>
      <c r="O174" s="116">
        <f t="shared" si="63"/>
        <v>5.5645066900467928</v>
      </c>
      <c r="P174" s="116">
        <f t="shared" si="63"/>
        <v>5.74554835169259</v>
      </c>
      <c r="Q174" s="116">
        <f t="shared" si="63"/>
        <v>5.8977490586590262</v>
      </c>
      <c r="R174" s="116">
        <f t="shared" si="63"/>
        <v>5.7580291319857313</v>
      </c>
      <c r="S174" s="116">
        <f t="shared" si="63"/>
        <v>5.5534937411440959</v>
      </c>
      <c r="T174" s="116">
        <f t="shared" si="63"/>
        <v>18.537907740904767</v>
      </c>
      <c r="U174" s="116">
        <f t="shared" si="63"/>
        <v>7.9492667389353624</v>
      </c>
      <c r="V174" s="116">
        <f t="shared" si="63"/>
        <v>5.9449382716049382</v>
      </c>
      <c r="W174" s="116">
        <f t="shared" si="63"/>
        <v>5.6536</v>
      </c>
      <c r="X174" s="116" t="e">
        <f t="shared" si="63"/>
        <v>#DIV/0!</v>
      </c>
      <c r="Y174" s="116" t="e">
        <f t="shared" si="63"/>
        <v>#DIV/0!</v>
      </c>
      <c r="Z174" s="116" t="e">
        <f t="shared" si="63"/>
        <v>#DIV/0!</v>
      </c>
      <c r="AA174" s="116" t="e">
        <f t="shared" si="63"/>
        <v>#DIV/0!</v>
      </c>
      <c r="AB174" s="116" t="e">
        <f t="shared" si="63"/>
        <v>#DIV/0!</v>
      </c>
      <c r="AC174" s="116" t="e">
        <f t="shared" si="63"/>
        <v>#DIV/0!</v>
      </c>
      <c r="AD174" s="116" t="e">
        <f t="shared" si="63"/>
        <v>#DIV/0!</v>
      </c>
      <c r="AE174" s="116" t="e">
        <f t="shared" si="63"/>
        <v>#DIV/0!</v>
      </c>
      <c r="AF174" s="116" t="e">
        <f t="shared" si="63"/>
        <v>#DIV/0!</v>
      </c>
      <c r="AG174" s="116" t="e">
        <f t="shared" si="63"/>
        <v>#DIV/0!</v>
      </c>
      <c r="AH174" s="116" t="e">
        <f t="shared" si="63"/>
        <v>#DIV/0!</v>
      </c>
    </row>
    <row r="175" spans="1:34" x14ac:dyDescent="0.3">
      <c r="A175" s="52" t="s">
        <v>113</v>
      </c>
      <c r="B175" s="275"/>
      <c r="C175" s="60" t="s">
        <v>306</v>
      </c>
      <c r="E175" s="102" t="s">
        <v>289</v>
      </c>
      <c r="F175" s="44"/>
      <c r="G175" s="116">
        <f>G167</f>
        <v>0.56072021137380945</v>
      </c>
      <c r="H175" s="116"/>
      <c r="I175" s="116"/>
      <c r="J175" s="116">
        <f t="shared" si="63"/>
        <v>0.78436579312900201</v>
      </c>
      <c r="K175" s="116">
        <f t="shared" si="63"/>
        <v>0.78577533129303001</v>
      </c>
      <c r="L175" s="116">
        <f t="shared" si="63"/>
        <v>0.58123585088180441</v>
      </c>
      <c r="M175" s="116">
        <f t="shared" si="63"/>
        <v>0.63684589106951917</v>
      </c>
      <c r="N175" s="116">
        <f t="shared" si="63"/>
        <v>0.64717012593934642</v>
      </c>
      <c r="O175" s="116">
        <f t="shared" si="63"/>
        <v>0.6569259204050194</v>
      </c>
      <c r="P175" s="116">
        <f t="shared" si="63"/>
        <v>0.64649324398665997</v>
      </c>
      <c r="Q175" s="116">
        <f t="shared" si="63"/>
        <v>0.54694014073448871</v>
      </c>
      <c r="R175" s="116">
        <f t="shared" si="63"/>
        <v>0.44282894584671889</v>
      </c>
      <c r="S175" s="116">
        <f t="shared" si="63"/>
        <v>0.48311776784000393</v>
      </c>
      <c r="T175" s="116">
        <f t="shared" si="63"/>
        <v>0.26447106954931482</v>
      </c>
      <c r="U175" s="116">
        <f t="shared" si="63"/>
        <v>1.0992492887741623</v>
      </c>
      <c r="V175" s="116">
        <f t="shared" si="63"/>
        <v>1.2711185410182082</v>
      </c>
      <c r="W175" s="116">
        <f t="shared" si="63"/>
        <v>1.3034584420035293</v>
      </c>
      <c r="X175" s="116" t="e">
        <f t="shared" si="63"/>
        <v>#DIV/0!</v>
      </c>
      <c r="Y175" s="116" t="e">
        <f t="shared" si="63"/>
        <v>#DIV/0!</v>
      </c>
      <c r="Z175" s="116" t="e">
        <f t="shared" si="63"/>
        <v>#DIV/0!</v>
      </c>
      <c r="AA175" s="116" t="e">
        <f t="shared" si="63"/>
        <v>#DIV/0!</v>
      </c>
      <c r="AB175" s="116" t="e">
        <f t="shared" si="63"/>
        <v>#DIV/0!</v>
      </c>
      <c r="AC175" s="116" t="e">
        <f t="shared" si="63"/>
        <v>#DIV/0!</v>
      </c>
      <c r="AD175" s="116" t="e">
        <f t="shared" si="63"/>
        <v>#DIV/0!</v>
      </c>
      <c r="AE175" s="116" t="e">
        <f t="shared" si="63"/>
        <v>#DIV/0!</v>
      </c>
      <c r="AF175" s="116" t="e">
        <f t="shared" si="63"/>
        <v>#DIV/0!</v>
      </c>
      <c r="AG175" s="116" t="e">
        <f t="shared" si="63"/>
        <v>#DIV/0!</v>
      </c>
      <c r="AH175" s="116" t="e">
        <f t="shared" si="63"/>
        <v>#DIV/0!</v>
      </c>
    </row>
    <row r="176" spans="1:34" x14ac:dyDescent="0.3">
      <c r="A176" s="52" t="s">
        <v>113</v>
      </c>
      <c r="B176" s="275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/>
      <c r="I176" s="116"/>
      <c r="J176" s="116">
        <f t="shared" ref="J176:AH176" si="64">IF(J175&gt;1.25,1/J175^2,IF(J175&gt;0.8,(1-0.8*(J175-0.8)),1))</f>
        <v>1</v>
      </c>
      <c r="K176" s="116">
        <f t="shared" si="64"/>
        <v>1</v>
      </c>
      <c r="L176" s="116">
        <f t="shared" si="64"/>
        <v>1</v>
      </c>
      <c r="M176" s="116">
        <f t="shared" si="64"/>
        <v>1</v>
      </c>
      <c r="N176" s="116">
        <f t="shared" si="64"/>
        <v>1</v>
      </c>
      <c r="O176" s="116">
        <f t="shared" si="64"/>
        <v>1</v>
      </c>
      <c r="P176" s="116">
        <f t="shared" si="64"/>
        <v>1</v>
      </c>
      <c r="Q176" s="116">
        <f t="shared" si="64"/>
        <v>1</v>
      </c>
      <c r="R176" s="116">
        <f t="shared" si="64"/>
        <v>1</v>
      </c>
      <c r="S176" s="116">
        <f t="shared" si="64"/>
        <v>1</v>
      </c>
      <c r="T176" s="116">
        <f t="shared" si="64"/>
        <v>1</v>
      </c>
      <c r="U176" s="116">
        <f t="shared" si="64"/>
        <v>0.76060056898067019</v>
      </c>
      <c r="V176" s="116">
        <f t="shared" si="64"/>
        <v>0.61891056014985413</v>
      </c>
      <c r="W176" s="116">
        <f t="shared" si="64"/>
        <v>0.58858016399867186</v>
      </c>
      <c r="X176" s="116" t="e">
        <f t="shared" si="64"/>
        <v>#DIV/0!</v>
      </c>
      <c r="Y176" s="116" t="e">
        <f t="shared" si="64"/>
        <v>#DIV/0!</v>
      </c>
      <c r="Z176" s="116" t="e">
        <f t="shared" si="64"/>
        <v>#DIV/0!</v>
      </c>
      <c r="AA176" s="116" t="e">
        <f t="shared" si="64"/>
        <v>#DIV/0!</v>
      </c>
      <c r="AB176" s="116" t="e">
        <f t="shared" si="64"/>
        <v>#DIV/0!</v>
      </c>
      <c r="AC176" s="116" t="e">
        <f t="shared" si="64"/>
        <v>#DIV/0!</v>
      </c>
      <c r="AD176" s="116" t="e">
        <f t="shared" si="64"/>
        <v>#DIV/0!</v>
      </c>
      <c r="AE176" s="116" t="e">
        <f t="shared" si="64"/>
        <v>#DIV/0!</v>
      </c>
      <c r="AF176" s="116" t="e">
        <f t="shared" si="64"/>
        <v>#DIV/0!</v>
      </c>
      <c r="AG176" s="116" t="e">
        <f t="shared" si="64"/>
        <v>#DIV/0!</v>
      </c>
      <c r="AH176" s="116" t="e">
        <f t="shared" si="64"/>
        <v>#DIV/0!</v>
      </c>
    </row>
    <row r="177" spans="1:36" x14ac:dyDescent="0.3">
      <c r="A177" s="52" t="s">
        <v>113</v>
      </c>
      <c r="B177" s="275"/>
      <c r="C177" s="103" t="s">
        <v>310</v>
      </c>
      <c r="E177" s="102" t="s">
        <v>414</v>
      </c>
      <c r="F177" s="44"/>
      <c r="G177" s="223">
        <v>1.1499999999999999</v>
      </c>
      <c r="H177" s="223"/>
      <c r="I177" s="223"/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  <c r="AG177" s="223">
        <v>1.1499999999999999</v>
      </c>
      <c r="AH177" s="223">
        <v>1.1499999999999999</v>
      </c>
    </row>
    <row r="178" spans="1:36" x14ac:dyDescent="0.3">
      <c r="A178" s="52" t="s">
        <v>113</v>
      </c>
      <c r="B178" s="275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/>
      <c r="I178" s="91"/>
      <c r="J178" s="91">
        <f t="shared" ref="J178:AH178" si="65">J176/J177*J36/SQRT(3)</f>
        <v>17.069486219519373</v>
      </c>
      <c r="K178" s="91">
        <f t="shared" si="65"/>
        <v>17.069486219519373</v>
      </c>
      <c r="L178" s="91">
        <f t="shared" si="65"/>
        <v>17.069486219519373</v>
      </c>
      <c r="M178" s="91">
        <f t="shared" si="65"/>
        <v>17.069486219519373</v>
      </c>
      <c r="N178" s="91">
        <f t="shared" si="65"/>
        <v>17.069486219519373</v>
      </c>
      <c r="O178" s="91">
        <f t="shared" si="65"/>
        <v>17.069486219519373</v>
      </c>
      <c r="P178" s="91">
        <f t="shared" si="65"/>
        <v>17.069486219519373</v>
      </c>
      <c r="Q178" s="91">
        <f t="shared" si="65"/>
        <v>17.069486219519373</v>
      </c>
      <c r="R178" s="91">
        <f t="shared" si="65"/>
        <v>17.069486219519373</v>
      </c>
      <c r="S178" s="91">
        <f t="shared" si="65"/>
        <v>17.069486219519373</v>
      </c>
      <c r="T178" s="91">
        <f t="shared" si="65"/>
        <v>17.069486219519373</v>
      </c>
      <c r="U178" s="91">
        <f t="shared" si="65"/>
        <v>12.983060930774146</v>
      </c>
      <c r="V178" s="91">
        <f t="shared" si="65"/>
        <v>10.564485277592953</v>
      </c>
      <c r="W178" s="91">
        <f t="shared" si="65"/>
        <v>10.046760998457781</v>
      </c>
      <c r="X178" s="91" t="e">
        <f t="shared" si="65"/>
        <v>#DIV/0!</v>
      </c>
      <c r="Y178" s="91" t="e">
        <f t="shared" si="65"/>
        <v>#DIV/0!</v>
      </c>
      <c r="Z178" s="91" t="e">
        <f t="shared" si="65"/>
        <v>#DIV/0!</v>
      </c>
      <c r="AA178" s="91" t="e">
        <f t="shared" si="65"/>
        <v>#DIV/0!</v>
      </c>
      <c r="AB178" s="91" t="e">
        <f t="shared" si="65"/>
        <v>#DIV/0!</v>
      </c>
      <c r="AC178" s="91" t="e">
        <f t="shared" si="65"/>
        <v>#DIV/0!</v>
      </c>
      <c r="AD178" s="91" t="e">
        <f t="shared" si="65"/>
        <v>#DIV/0!</v>
      </c>
      <c r="AE178" s="91" t="e">
        <f t="shared" si="65"/>
        <v>#DIV/0!</v>
      </c>
      <c r="AF178" s="91" t="e">
        <f t="shared" si="65"/>
        <v>#DIV/0!</v>
      </c>
      <c r="AG178" s="91" t="e">
        <f t="shared" si="65"/>
        <v>#DIV/0!</v>
      </c>
      <c r="AH178" s="91" t="e">
        <f t="shared" si="65"/>
        <v>#DIV/0!</v>
      </c>
    </row>
    <row r="179" spans="1:36" x14ac:dyDescent="0.3">
      <c r="A179" s="52" t="s">
        <v>113</v>
      </c>
      <c r="B179" s="275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/>
      <c r="I179" s="91"/>
      <c r="J179" s="91">
        <f t="shared" ref="J179:AH179" si="66">J147</f>
        <v>19.762465884805195</v>
      </c>
      <c r="K179" s="91">
        <f t="shared" si="66"/>
        <v>19.762465884805195</v>
      </c>
      <c r="L179" s="91">
        <f t="shared" si="66"/>
        <v>24.00906596207334</v>
      </c>
      <c r="M179" s="91">
        <f t="shared" si="66"/>
        <v>22.679796176736438</v>
      </c>
      <c r="N179" s="91">
        <f t="shared" si="66"/>
        <v>22.679796176736438</v>
      </c>
      <c r="O179" s="91">
        <f t="shared" si="66"/>
        <v>22.679796176736438</v>
      </c>
      <c r="P179" s="91">
        <f t="shared" si="66"/>
        <v>22.679796176736438</v>
      </c>
      <c r="Q179" s="91">
        <f t="shared" si="66"/>
        <v>25.252072173657762</v>
      </c>
      <c r="R179" s="91">
        <f t="shared" si="66"/>
        <v>28.92326827090243</v>
      </c>
      <c r="S179" s="91">
        <f t="shared" si="66"/>
        <v>27.816950547206194</v>
      </c>
      <c r="T179" s="91">
        <f t="shared" si="66"/>
        <v>27.814232289292477</v>
      </c>
      <c r="U179" s="91">
        <f t="shared" si="66"/>
        <v>12.892642415912904</v>
      </c>
      <c r="V179" s="91">
        <f t="shared" si="66"/>
        <v>12.892642415912904</v>
      </c>
      <c r="W179" s="91">
        <f t="shared" si="66"/>
        <v>12.892642415912904</v>
      </c>
      <c r="X179" s="91" t="e">
        <f t="shared" si="66"/>
        <v>#DIV/0!</v>
      </c>
      <c r="Y179" s="91" t="e">
        <f t="shared" si="66"/>
        <v>#DIV/0!</v>
      </c>
      <c r="Z179" s="91" t="e">
        <f t="shared" si="66"/>
        <v>#DIV/0!</v>
      </c>
      <c r="AA179" s="91" t="e">
        <f t="shared" si="66"/>
        <v>#DIV/0!</v>
      </c>
      <c r="AB179" s="91" t="e">
        <f t="shared" si="66"/>
        <v>#DIV/0!</v>
      </c>
      <c r="AC179" s="91" t="e">
        <f t="shared" si="66"/>
        <v>#DIV/0!</v>
      </c>
      <c r="AD179" s="91" t="e">
        <f t="shared" si="66"/>
        <v>#DIV/0!</v>
      </c>
      <c r="AE179" s="91" t="e">
        <f t="shared" si="66"/>
        <v>#DIV/0!</v>
      </c>
      <c r="AF179" s="91" t="e">
        <f t="shared" si="66"/>
        <v>#DIV/0!</v>
      </c>
      <c r="AG179" s="91" t="e">
        <f t="shared" si="66"/>
        <v>#DIV/0!</v>
      </c>
      <c r="AH179" s="91" t="e">
        <f t="shared" si="66"/>
        <v>#DIV/0!</v>
      </c>
    </row>
    <row r="180" spans="1:36" x14ac:dyDescent="0.3">
      <c r="A180" s="52" t="s">
        <v>113</v>
      </c>
      <c r="B180" s="275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/>
      <c r="I180" s="91"/>
      <c r="J180" s="91">
        <f t="shared" ref="J180:AH180" si="67">J163</f>
        <v>7.98301983182371</v>
      </c>
      <c r="K180" s="91">
        <f t="shared" si="67"/>
        <v>7.8476912452838388</v>
      </c>
      <c r="L180" s="91">
        <f t="shared" si="67"/>
        <v>13.666294626693205</v>
      </c>
      <c r="M180" s="91">
        <f t="shared" si="67"/>
        <v>11.417474680758302</v>
      </c>
      <c r="N180" s="91">
        <f t="shared" si="67"/>
        <v>10.329171049415804</v>
      </c>
      <c r="O180" s="91">
        <f t="shared" si="67"/>
        <v>9.0905178738745391</v>
      </c>
      <c r="P180" s="91">
        <f t="shared" si="67"/>
        <v>10.405847558716546</v>
      </c>
      <c r="Q180" s="91">
        <f t="shared" si="67"/>
        <v>14.015513659446524</v>
      </c>
      <c r="R180" s="91">
        <f t="shared" si="67"/>
        <v>17.085680098319056</v>
      </c>
      <c r="S180" s="91">
        <f t="shared" si="67"/>
        <v>14.17908689964603</v>
      </c>
      <c r="T180" s="91">
        <f t="shared" si="67"/>
        <v>39.182517802021003</v>
      </c>
      <c r="U180" s="91">
        <f t="shared" si="67"/>
        <v>9.959893991756017</v>
      </c>
      <c r="V180" s="91">
        <f t="shared" si="67"/>
        <v>6.2704050262103559</v>
      </c>
      <c r="W180" s="91">
        <f t="shared" si="67"/>
        <v>5.3110667381971117</v>
      </c>
      <c r="X180" s="91" t="e">
        <f t="shared" si="67"/>
        <v>#DIV/0!</v>
      </c>
      <c r="Y180" s="91" t="e">
        <f t="shared" si="67"/>
        <v>#DIV/0!</v>
      </c>
      <c r="Z180" s="91" t="e">
        <f t="shared" si="67"/>
        <v>#DIV/0!</v>
      </c>
      <c r="AA180" s="91" t="e">
        <f t="shared" si="67"/>
        <v>#DIV/0!</v>
      </c>
      <c r="AB180" s="91" t="e">
        <f t="shared" si="67"/>
        <v>#DIV/0!</v>
      </c>
      <c r="AC180" s="91" t="e">
        <f t="shared" si="67"/>
        <v>#DIV/0!</v>
      </c>
      <c r="AD180" s="91" t="e">
        <f t="shared" si="67"/>
        <v>#DIV/0!</v>
      </c>
      <c r="AE180" s="91" t="e">
        <f t="shared" si="67"/>
        <v>#DIV/0!</v>
      </c>
      <c r="AF180" s="91" t="e">
        <f t="shared" si="67"/>
        <v>#DIV/0!</v>
      </c>
      <c r="AG180" s="91" t="e">
        <f t="shared" si="67"/>
        <v>#DIV/0!</v>
      </c>
      <c r="AH180" s="91" t="e">
        <f t="shared" si="67"/>
        <v>#DIV/0!</v>
      </c>
    </row>
    <row r="181" spans="1:36" x14ac:dyDescent="0.3">
      <c r="A181" s="52" t="s">
        <v>113</v>
      </c>
      <c r="B181" s="275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/>
      <c r="I181" s="91"/>
      <c r="J181" s="91">
        <f t="shared" ref="J181:AH181" si="68">J178</f>
        <v>17.069486219519373</v>
      </c>
      <c r="K181" s="91">
        <f t="shared" si="68"/>
        <v>17.069486219519373</v>
      </c>
      <c r="L181" s="91">
        <f t="shared" si="68"/>
        <v>17.069486219519373</v>
      </c>
      <c r="M181" s="91">
        <f t="shared" si="68"/>
        <v>17.069486219519373</v>
      </c>
      <c r="N181" s="91">
        <f t="shared" si="68"/>
        <v>17.069486219519373</v>
      </c>
      <c r="O181" s="91">
        <f t="shared" si="68"/>
        <v>17.069486219519373</v>
      </c>
      <c r="P181" s="91">
        <f t="shared" si="68"/>
        <v>17.069486219519373</v>
      </c>
      <c r="Q181" s="91">
        <f t="shared" si="68"/>
        <v>17.069486219519373</v>
      </c>
      <c r="R181" s="91">
        <f t="shared" si="68"/>
        <v>17.069486219519373</v>
      </c>
      <c r="S181" s="91">
        <f t="shared" si="68"/>
        <v>17.069486219519373</v>
      </c>
      <c r="T181" s="91">
        <f t="shared" si="68"/>
        <v>17.069486219519373</v>
      </c>
      <c r="U181" s="91">
        <f t="shared" si="68"/>
        <v>12.983060930774146</v>
      </c>
      <c r="V181" s="91">
        <f t="shared" si="68"/>
        <v>10.564485277592953</v>
      </c>
      <c r="W181" s="91">
        <f t="shared" si="68"/>
        <v>10.046760998457781</v>
      </c>
      <c r="X181" s="91" t="e">
        <f t="shared" si="68"/>
        <v>#DIV/0!</v>
      </c>
      <c r="Y181" s="91" t="e">
        <f t="shared" si="68"/>
        <v>#DIV/0!</v>
      </c>
      <c r="Z181" s="91" t="e">
        <f t="shared" si="68"/>
        <v>#DIV/0!</v>
      </c>
      <c r="AA181" s="91" t="e">
        <f t="shared" si="68"/>
        <v>#DIV/0!</v>
      </c>
      <c r="AB181" s="91" t="e">
        <f t="shared" si="68"/>
        <v>#DIV/0!</v>
      </c>
      <c r="AC181" s="91" t="e">
        <f t="shared" si="68"/>
        <v>#DIV/0!</v>
      </c>
      <c r="AD181" s="91" t="e">
        <f t="shared" si="68"/>
        <v>#DIV/0!</v>
      </c>
      <c r="AE181" s="91" t="e">
        <f t="shared" si="68"/>
        <v>#DIV/0!</v>
      </c>
      <c r="AF181" s="91" t="e">
        <f t="shared" si="68"/>
        <v>#DIV/0!</v>
      </c>
      <c r="AG181" s="91" t="e">
        <f t="shared" si="68"/>
        <v>#DIV/0!</v>
      </c>
      <c r="AH181" s="91" t="e">
        <f t="shared" si="68"/>
        <v>#DIV/0!</v>
      </c>
      <c r="AI181" s="109"/>
      <c r="AJ181" s="109"/>
    </row>
    <row r="182" spans="1:36" ht="16.5" customHeight="1" x14ac:dyDescent="0.3">
      <c r="A182" s="52" t="s">
        <v>113</v>
      </c>
      <c r="B182" s="275"/>
      <c r="C182" s="60" t="s">
        <v>307</v>
      </c>
      <c r="E182" s="104" t="s">
        <v>299</v>
      </c>
      <c r="F182" s="120"/>
      <c r="G182" s="121">
        <f>(G47/G179)^2+(G48/G180)^2-G173*(G47/G179)*(G48/G180)+(G49/G181)^2</f>
        <v>3.2013855875875716E-3</v>
      </c>
      <c r="H182" s="121"/>
      <c r="I182" s="121"/>
      <c r="J182" s="121">
        <f t="shared" ref="J182:AH182" si="69">(J47/J179)^2+(J48/J180)^2-J173*(J47/J179)*(J48/J180)+(J49/J181)^2</f>
        <v>6.1232828630700904E-2</v>
      </c>
      <c r="K182" s="121">
        <f t="shared" si="69"/>
        <v>0.15701299540169539</v>
      </c>
      <c r="L182" s="121">
        <f t="shared" si="69"/>
        <v>0.10378602713409614</v>
      </c>
      <c r="M182" s="121">
        <f t="shared" si="69"/>
        <v>0.26258054971441896</v>
      </c>
      <c r="N182" s="121">
        <f t="shared" si="69"/>
        <v>0.37640919786673133</v>
      </c>
      <c r="O182" s="121">
        <f t="shared" si="69"/>
        <v>0.54154171858590372</v>
      </c>
      <c r="P182" s="121">
        <f t="shared" si="69"/>
        <v>0.14265461471551336</v>
      </c>
      <c r="Q182" s="121">
        <f t="shared" si="69"/>
        <v>7.6402634635426472E-2</v>
      </c>
      <c r="R182" s="121">
        <f t="shared" si="69"/>
        <v>3.1048704628628193E-3</v>
      </c>
      <c r="S182" s="121">
        <f t="shared" si="69"/>
        <v>3.2911097271644417E-6</v>
      </c>
      <c r="T182" s="121">
        <f t="shared" si="69"/>
        <v>6.9886055991362787E-4</v>
      </c>
      <c r="U182" s="121">
        <f t="shared" si="69"/>
        <v>0.48380664694311631</v>
      </c>
      <c r="V182" s="121">
        <f t="shared" si="69"/>
        <v>0.76538815226383017</v>
      </c>
      <c r="W182" s="121">
        <f t="shared" si="69"/>
        <v>0.19694748782507809</v>
      </c>
      <c r="X182" s="121" t="e">
        <f t="shared" si="69"/>
        <v>#DIV/0!</v>
      </c>
      <c r="Y182" s="121" t="e">
        <f t="shared" si="69"/>
        <v>#DIV/0!</v>
      </c>
      <c r="Z182" s="121" t="e">
        <f t="shared" si="69"/>
        <v>#DIV/0!</v>
      </c>
      <c r="AA182" s="121" t="e">
        <f t="shared" si="69"/>
        <v>#DIV/0!</v>
      </c>
      <c r="AB182" s="121" t="e">
        <f t="shared" si="69"/>
        <v>#DIV/0!</v>
      </c>
      <c r="AC182" s="121" t="e">
        <f t="shared" si="69"/>
        <v>#DIV/0!</v>
      </c>
      <c r="AD182" s="121" t="e">
        <f t="shared" si="69"/>
        <v>#DIV/0!</v>
      </c>
      <c r="AE182" s="121" t="e">
        <f t="shared" si="69"/>
        <v>#DIV/0!</v>
      </c>
      <c r="AF182" s="121" t="e">
        <f t="shared" si="69"/>
        <v>#DIV/0!</v>
      </c>
      <c r="AG182" s="121" t="e">
        <f t="shared" si="69"/>
        <v>#DIV/0!</v>
      </c>
      <c r="AH182" s="121" t="e">
        <f t="shared" si="69"/>
        <v>#DIV/0!</v>
      </c>
    </row>
    <row r="183" spans="1:36" x14ac:dyDescent="0.3">
      <c r="B183" s="275"/>
      <c r="E183" s="108"/>
      <c r="F183" s="108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22"/>
    </row>
    <row r="184" spans="1:36" ht="21" x14ac:dyDescent="0.4">
      <c r="B184" s="275"/>
      <c r="E184" s="48" t="s">
        <v>433</v>
      </c>
    </row>
    <row r="185" spans="1:36" x14ac:dyDescent="0.3">
      <c r="B185" s="275"/>
      <c r="E185" s="44" t="s">
        <v>247</v>
      </c>
      <c r="F185" s="44"/>
      <c r="G185" s="123">
        <f>G47/G147</f>
        <v>1.8107633458967997E-2</v>
      </c>
      <c r="H185" s="123"/>
      <c r="I185" s="123"/>
      <c r="J185" s="123">
        <f t="shared" ref="J185:AH185" si="70">J47/J147</f>
        <v>1.5269867219961788E-2</v>
      </c>
      <c r="K185" s="123">
        <f t="shared" si="70"/>
        <v>3.0777582541845622E-2</v>
      </c>
      <c r="L185" s="123">
        <f t="shared" si="70"/>
        <v>3.4217303009527654E-2</v>
      </c>
      <c r="M185" s="123">
        <f t="shared" si="70"/>
        <v>1.6184337069858912E-4</v>
      </c>
      <c r="N185" s="123">
        <f t="shared" si="70"/>
        <v>2.0751141603412886E-2</v>
      </c>
      <c r="O185" s="123">
        <f t="shared" si="70"/>
        <v>2.4161777479380038E-2</v>
      </c>
      <c r="P185" s="123">
        <f t="shared" si="70"/>
        <v>0.15895046044098726</v>
      </c>
      <c r="Q185" s="123">
        <f t="shared" si="70"/>
        <v>2.1546694376534694E-2</v>
      </c>
      <c r="R185" s="123">
        <f t="shared" si="70"/>
        <v>4.527944336143788E-3</v>
      </c>
      <c r="S185" s="123">
        <f t="shared" si="70"/>
        <v>1.3201735786127823E-3</v>
      </c>
      <c r="T185" s="123">
        <f t="shared" si="70"/>
        <v>2.0103570168113517E-3</v>
      </c>
      <c r="U185" s="123">
        <f t="shared" si="70"/>
        <v>2.5992504537811715E-2</v>
      </c>
      <c r="V185" s="123">
        <f t="shared" si="70"/>
        <v>1.2834863456366401E-3</v>
      </c>
      <c r="W185" s="123">
        <f t="shared" si="70"/>
        <v>1.1422995748197202E-2</v>
      </c>
      <c r="X185" s="123" t="e">
        <f t="shared" si="70"/>
        <v>#DIV/0!</v>
      </c>
      <c r="Y185" s="123" t="e">
        <f t="shared" si="70"/>
        <v>#DIV/0!</v>
      </c>
      <c r="Z185" s="123" t="e">
        <f t="shared" si="70"/>
        <v>#DIV/0!</v>
      </c>
      <c r="AA185" s="123" t="e">
        <f t="shared" si="70"/>
        <v>#DIV/0!</v>
      </c>
      <c r="AB185" s="123" t="e">
        <f t="shared" si="70"/>
        <v>#DIV/0!</v>
      </c>
      <c r="AC185" s="123" t="e">
        <f t="shared" si="70"/>
        <v>#DIV/0!</v>
      </c>
      <c r="AD185" s="123" t="e">
        <f t="shared" si="70"/>
        <v>#DIV/0!</v>
      </c>
      <c r="AE185" s="123" t="e">
        <f t="shared" si="70"/>
        <v>#DIV/0!</v>
      </c>
      <c r="AF185" s="123" t="e">
        <f t="shared" si="70"/>
        <v>#DIV/0!</v>
      </c>
      <c r="AG185" s="123" t="e">
        <f t="shared" si="70"/>
        <v>#DIV/0!</v>
      </c>
      <c r="AH185" s="123" t="e">
        <f t="shared" si="70"/>
        <v>#DIV/0!</v>
      </c>
      <c r="AI185" s="45"/>
      <c r="AJ185" s="45"/>
    </row>
    <row r="186" spans="1:36" x14ac:dyDescent="0.3">
      <c r="B186" s="275"/>
      <c r="E186" s="44" t="s">
        <v>248</v>
      </c>
      <c r="F186" s="44"/>
      <c r="G186" s="123">
        <f>G48/G163</f>
        <v>4.1231171575683942E-2</v>
      </c>
      <c r="H186" s="123"/>
      <c r="I186" s="123"/>
      <c r="J186" s="123">
        <f t="shared" ref="J186:AH186" si="71">J48/J163</f>
        <v>0.24248714969780724</v>
      </c>
      <c r="K186" s="123">
        <f t="shared" si="71"/>
        <v>0.37981986508341437</v>
      </c>
      <c r="L186" s="123">
        <f t="shared" si="71"/>
        <v>0.32715747809703433</v>
      </c>
      <c r="M186" s="123">
        <f t="shared" si="71"/>
        <v>0.51036557232925595</v>
      </c>
      <c r="N186" s="123">
        <f t="shared" si="71"/>
        <v>0.61773274103742104</v>
      </c>
      <c r="O186" s="123">
        <f t="shared" si="71"/>
        <v>0.74166716941137056</v>
      </c>
      <c r="P186" s="123">
        <f t="shared" si="71"/>
        <v>0.38385141791301186</v>
      </c>
      <c r="Q186" s="123">
        <f t="shared" si="71"/>
        <v>0.27255761706780379</v>
      </c>
      <c r="R186" s="123">
        <f t="shared" si="71"/>
        <v>5.6207949082137061E-2</v>
      </c>
      <c r="S186" s="123">
        <f t="shared" si="71"/>
        <v>1.5405666249598423E-3</v>
      </c>
      <c r="T186" s="123">
        <f t="shared" si="71"/>
        <v>1.0387111774093486E-2</v>
      </c>
      <c r="U186" s="123">
        <f t="shared" si="71"/>
        <v>0.69537306980703251</v>
      </c>
      <c r="V186" s="123">
        <f t="shared" si="71"/>
        <v>0.8741223090197433</v>
      </c>
      <c r="W186" s="123">
        <f t="shared" si="71"/>
        <v>0.44251838582578434</v>
      </c>
      <c r="X186" s="123" t="e">
        <f t="shared" si="71"/>
        <v>#DIV/0!</v>
      </c>
      <c r="Y186" s="123" t="e">
        <f t="shared" si="71"/>
        <v>#DIV/0!</v>
      </c>
      <c r="Z186" s="123" t="e">
        <f t="shared" si="71"/>
        <v>#DIV/0!</v>
      </c>
      <c r="AA186" s="123" t="e">
        <f t="shared" si="71"/>
        <v>#DIV/0!</v>
      </c>
      <c r="AB186" s="123" t="e">
        <f t="shared" si="71"/>
        <v>#DIV/0!</v>
      </c>
      <c r="AC186" s="123" t="e">
        <f t="shared" si="71"/>
        <v>#DIV/0!</v>
      </c>
      <c r="AD186" s="123" t="e">
        <f t="shared" si="71"/>
        <v>#DIV/0!</v>
      </c>
      <c r="AE186" s="123" t="e">
        <f t="shared" si="71"/>
        <v>#DIV/0!</v>
      </c>
      <c r="AF186" s="123" t="e">
        <f t="shared" si="71"/>
        <v>#DIV/0!</v>
      </c>
      <c r="AG186" s="123" t="e">
        <f t="shared" si="71"/>
        <v>#DIV/0!</v>
      </c>
      <c r="AH186" s="123" t="e">
        <f t="shared" si="71"/>
        <v>#DIV/0!</v>
      </c>
      <c r="AI186" s="26"/>
      <c r="AJ186" s="26"/>
    </row>
    <row r="187" spans="1:36" x14ac:dyDescent="0.3">
      <c r="B187" s="276"/>
      <c r="E187" s="44" t="s">
        <v>252</v>
      </c>
      <c r="F187" s="44"/>
      <c r="G187" s="123">
        <f>G49/G170</f>
        <v>4.0112413765390945E-2</v>
      </c>
      <c r="H187" s="123"/>
      <c r="I187" s="123"/>
      <c r="J187" s="123">
        <f t="shared" ref="J187:AH187" si="72">J49/J170</f>
        <v>6.1175592286186721E-2</v>
      </c>
      <c r="K187" s="123">
        <f t="shared" si="72"/>
        <v>0.12912557101335304</v>
      </c>
      <c r="L187" s="123">
        <f t="shared" si="72"/>
        <v>4.1886576567395466E-2</v>
      </c>
      <c r="M187" s="123">
        <f t="shared" si="72"/>
        <v>4.6367585193919536E-2</v>
      </c>
      <c r="N187" s="123">
        <f t="shared" si="72"/>
        <v>3.1180368328331917E-2</v>
      </c>
      <c r="O187" s="123">
        <f t="shared" si="72"/>
        <v>9.8297668624688361E-3</v>
      </c>
      <c r="P187" s="123">
        <f t="shared" si="72"/>
        <v>3.7437179232099542E-2</v>
      </c>
      <c r="Q187" s="123">
        <f t="shared" si="72"/>
        <v>7.1249356387145218E-2</v>
      </c>
      <c r="R187" s="123">
        <f t="shared" si="72"/>
        <v>9.7316812213154753E-3</v>
      </c>
      <c r="S187" s="123">
        <f t="shared" si="72"/>
        <v>6.9452044704446905E-4</v>
      </c>
      <c r="T187" s="123">
        <f t="shared" si="72"/>
        <v>2.4502034749103088E-2</v>
      </c>
      <c r="U187" s="123">
        <f t="shared" si="72"/>
        <v>8.8460664821862801E-3</v>
      </c>
      <c r="V187" s="123">
        <f t="shared" si="72"/>
        <v>3.1852777847508437E-2</v>
      </c>
      <c r="W187" s="123">
        <f t="shared" si="72"/>
        <v>2.8716934875029149E-2</v>
      </c>
      <c r="X187" s="123" t="e">
        <f t="shared" si="72"/>
        <v>#DIV/0!</v>
      </c>
      <c r="Y187" s="123" t="e">
        <f t="shared" si="72"/>
        <v>#DIV/0!</v>
      </c>
      <c r="Z187" s="123" t="e">
        <f t="shared" si="72"/>
        <v>#DIV/0!</v>
      </c>
      <c r="AA187" s="123" t="e">
        <f t="shared" si="72"/>
        <v>#DIV/0!</v>
      </c>
      <c r="AB187" s="123" t="e">
        <f t="shared" si="72"/>
        <v>#DIV/0!</v>
      </c>
      <c r="AC187" s="123" t="e">
        <f t="shared" si="72"/>
        <v>#DIV/0!</v>
      </c>
      <c r="AD187" s="123" t="e">
        <f t="shared" si="72"/>
        <v>#DIV/0!</v>
      </c>
      <c r="AE187" s="123" t="e">
        <f t="shared" si="72"/>
        <v>#DIV/0!</v>
      </c>
      <c r="AF187" s="123" t="e">
        <f t="shared" si="72"/>
        <v>#DIV/0!</v>
      </c>
      <c r="AG187" s="123" t="e">
        <f t="shared" si="72"/>
        <v>#DIV/0!</v>
      </c>
      <c r="AH187" s="123" t="e">
        <f t="shared" si="72"/>
        <v>#DIV/0!</v>
      </c>
      <c r="AI187" s="26"/>
      <c r="AJ187" s="26"/>
    </row>
    <row r="188" spans="1:36" ht="28.8" x14ac:dyDescent="0.3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/>
      <c r="I188" s="123"/>
      <c r="J188" s="123">
        <f t="shared" ref="J188:AH188" si="73">SQRT(J182)</f>
        <v>0.24745267957874473</v>
      </c>
      <c r="K188" s="123">
        <f t="shared" si="73"/>
        <v>0.39624865350142879</v>
      </c>
      <c r="L188" s="123">
        <f t="shared" si="73"/>
        <v>0.3221583882721295</v>
      </c>
      <c r="M188" s="123">
        <f t="shared" si="73"/>
        <v>0.51242614074071102</v>
      </c>
      <c r="N188" s="123">
        <f t="shared" si="73"/>
        <v>0.6135219620084772</v>
      </c>
      <c r="O188" s="123">
        <f t="shared" si="73"/>
        <v>0.73589518179283098</v>
      </c>
      <c r="P188" s="123">
        <f t="shared" si="73"/>
        <v>0.37769645843655109</v>
      </c>
      <c r="Q188" s="123">
        <f t="shared" si="73"/>
        <v>0.27641026506884014</v>
      </c>
      <c r="R188" s="123">
        <f t="shared" si="73"/>
        <v>5.5721364510058609E-2</v>
      </c>
      <c r="S188" s="123">
        <f t="shared" si="73"/>
        <v>1.8141415951254858E-3</v>
      </c>
      <c r="T188" s="123">
        <f t="shared" si="73"/>
        <v>2.6435970947056738E-2</v>
      </c>
      <c r="U188" s="123">
        <f t="shared" si="73"/>
        <v>0.69556210861656076</v>
      </c>
      <c r="V188" s="123">
        <f t="shared" si="73"/>
        <v>0.87486464796780428</v>
      </c>
      <c r="W188" s="123">
        <f t="shared" si="73"/>
        <v>0.44378766073999637</v>
      </c>
      <c r="X188" s="123" t="e">
        <f t="shared" si="73"/>
        <v>#DIV/0!</v>
      </c>
      <c r="Y188" s="123" t="e">
        <f t="shared" si="73"/>
        <v>#DIV/0!</v>
      </c>
      <c r="Z188" s="123" t="e">
        <f t="shared" si="73"/>
        <v>#DIV/0!</v>
      </c>
      <c r="AA188" s="123" t="e">
        <f t="shared" si="73"/>
        <v>#DIV/0!</v>
      </c>
      <c r="AB188" s="123" t="e">
        <f t="shared" si="73"/>
        <v>#DIV/0!</v>
      </c>
      <c r="AC188" s="123" t="e">
        <f t="shared" si="73"/>
        <v>#DIV/0!</v>
      </c>
      <c r="AD188" s="123" t="e">
        <f t="shared" si="73"/>
        <v>#DIV/0!</v>
      </c>
      <c r="AE188" s="123" t="e">
        <f t="shared" si="73"/>
        <v>#DIV/0!</v>
      </c>
      <c r="AF188" s="123" t="e">
        <f t="shared" si="73"/>
        <v>#DIV/0!</v>
      </c>
      <c r="AG188" s="123" t="e">
        <f t="shared" si="73"/>
        <v>#DIV/0!</v>
      </c>
      <c r="AH188" s="123" t="e">
        <f t="shared" si="73"/>
        <v>#DIV/0!</v>
      </c>
    </row>
    <row r="189" spans="1:36" x14ac:dyDescent="0.3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</row>
    <row r="190" spans="1:36" x14ac:dyDescent="0.3">
      <c r="E190" s="108"/>
      <c r="F190" s="108"/>
      <c r="G190" s="97"/>
      <c r="H190" s="97"/>
      <c r="I190" s="97"/>
      <c r="J190" s="97"/>
      <c r="K190" s="97"/>
      <c r="L190" s="97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</row>
    <row r="191" spans="1:36" ht="20.25" customHeight="1" x14ac:dyDescent="0.3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</row>
    <row r="192" spans="1:36" x14ac:dyDescent="0.3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</row>
    <row r="193" spans="5:23" x14ac:dyDescent="0.3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</row>
    <row r="194" spans="5:23" x14ac:dyDescent="0.3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</row>
    <row r="196" spans="5:23" x14ac:dyDescent="0.3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</row>
    <row r="197" spans="5:23" x14ac:dyDescent="0.3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</row>
    <row r="198" spans="5:23" x14ac:dyDescent="0.3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</row>
    <row r="199" spans="5:23" x14ac:dyDescent="0.3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</row>
    <row r="200" spans="5:23" x14ac:dyDescent="0.3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</row>
    <row r="201" spans="5:23" x14ac:dyDescent="0.3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</row>
    <row r="202" spans="5:23" x14ac:dyDescent="0.3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X95:X98">
    <cfRule type="cellIs" dxfId="66" priority="66" operator="lessThan">
      <formula>1</formula>
    </cfRule>
    <cfRule type="cellIs" dxfId="65" priority="67" operator="greaterThan">
      <formula>1</formula>
    </cfRule>
  </conditionalFormatting>
  <conditionalFormatting sqref="Y95:Y98">
    <cfRule type="cellIs" dxfId="64" priority="64" operator="lessThan">
      <formula>1</formula>
    </cfRule>
    <cfRule type="cellIs" dxfId="63" priority="65" operator="greaterThan">
      <formula>1</formula>
    </cfRule>
  </conditionalFormatting>
  <conditionalFormatting sqref="Z95:Z98">
    <cfRule type="cellIs" dxfId="62" priority="62" operator="lessThan">
      <formula>1</formula>
    </cfRule>
    <cfRule type="cellIs" dxfId="61" priority="63" operator="greaterThan">
      <formula>1</formula>
    </cfRule>
  </conditionalFormatting>
  <conditionalFormatting sqref="AA95:AA98">
    <cfRule type="cellIs" dxfId="60" priority="60" operator="lessThan">
      <formula>1</formula>
    </cfRule>
    <cfRule type="cellIs" dxfId="59" priority="61" operator="greaterThan">
      <formula>1</formula>
    </cfRule>
  </conditionalFormatting>
  <conditionalFormatting sqref="X125:X127">
    <cfRule type="cellIs" dxfId="58" priority="58" operator="lessThan">
      <formula>1</formula>
    </cfRule>
    <cfRule type="cellIs" dxfId="57" priority="59" operator="greaterThan">
      <formula>1</formula>
    </cfRule>
  </conditionalFormatting>
  <conditionalFormatting sqref="Y124:Y127">
    <cfRule type="cellIs" dxfId="56" priority="56" operator="lessThan">
      <formula>1</formula>
    </cfRule>
    <cfRule type="cellIs" dxfId="55" priority="57" operator="greaterThan">
      <formula>1</formula>
    </cfRule>
  </conditionalFormatting>
  <conditionalFormatting sqref="Z124:Z127">
    <cfRule type="cellIs" dxfId="54" priority="54" operator="lessThan">
      <formula>1</formula>
    </cfRule>
    <cfRule type="cellIs" dxfId="53" priority="55" operator="greaterThan">
      <formula>1</formula>
    </cfRule>
  </conditionalFormatting>
  <conditionalFormatting sqref="AA124:AA127">
    <cfRule type="cellIs" dxfId="52" priority="52" operator="lessThan">
      <formula>1</formula>
    </cfRule>
    <cfRule type="cellIs" dxfId="51" priority="53" operator="greaterThan">
      <formula>1</formula>
    </cfRule>
  </conditionalFormatting>
  <conditionalFormatting sqref="X136:X139">
    <cfRule type="cellIs" dxfId="50" priority="50" operator="lessThan">
      <formula>1</formula>
    </cfRule>
    <cfRule type="cellIs" dxfId="49" priority="51" operator="greaterThan">
      <formula>1</formula>
    </cfRule>
  </conditionalFormatting>
  <conditionalFormatting sqref="Y136:Y139">
    <cfRule type="cellIs" dxfId="48" priority="48" operator="lessThan">
      <formula>1</formula>
    </cfRule>
    <cfRule type="cellIs" dxfId="47" priority="49" operator="greaterThan">
      <formula>1</formula>
    </cfRule>
  </conditionalFormatting>
  <conditionalFormatting sqref="Z136:Z139">
    <cfRule type="cellIs" dxfId="46" priority="46" operator="lessThan">
      <formula>1</formula>
    </cfRule>
    <cfRule type="cellIs" dxfId="45" priority="47" operator="greaterThan">
      <formula>1</formula>
    </cfRule>
  </conditionalFormatting>
  <conditionalFormatting sqref="AA136:AA139">
    <cfRule type="cellIs" dxfId="44" priority="44" operator="lessThan">
      <formula>1</formula>
    </cfRule>
    <cfRule type="cellIs" dxfId="43" priority="45" operator="greaterThan">
      <formula>1</formula>
    </cfRule>
  </conditionalFormatting>
  <conditionalFormatting sqref="AB95:AB98">
    <cfRule type="cellIs" dxfId="42" priority="42" operator="lessThan">
      <formula>1</formula>
    </cfRule>
    <cfRule type="cellIs" dxfId="41" priority="43" operator="greaterThan">
      <formula>1</formula>
    </cfRule>
  </conditionalFormatting>
  <conditionalFormatting sqref="AB124:AB127">
    <cfRule type="cellIs" dxfId="40" priority="40" operator="lessThan">
      <formula>1</formula>
    </cfRule>
    <cfRule type="cellIs" dxfId="39" priority="41" operator="greaterThan">
      <formula>1</formula>
    </cfRule>
  </conditionalFormatting>
  <conditionalFormatting sqref="AB136:AB139">
    <cfRule type="cellIs" dxfId="38" priority="38" operator="lessThan">
      <formula>1</formula>
    </cfRule>
    <cfRule type="cellIs" dxfId="37" priority="39" operator="greaterThan">
      <formula>1</formula>
    </cfRule>
  </conditionalFormatting>
  <conditionalFormatting sqref="AC95:AC98">
    <cfRule type="cellIs" dxfId="36" priority="36" operator="lessThan">
      <formula>1</formula>
    </cfRule>
    <cfRule type="cellIs" dxfId="35" priority="37" operator="greaterThan">
      <formula>1</formula>
    </cfRule>
  </conditionalFormatting>
  <conditionalFormatting sqref="AC124:AC127">
    <cfRule type="cellIs" dxfId="34" priority="34" operator="lessThan">
      <formula>1</formula>
    </cfRule>
    <cfRule type="cellIs" dxfId="33" priority="35" operator="greaterThan">
      <formula>1</formula>
    </cfRule>
  </conditionalFormatting>
  <conditionalFormatting sqref="AC136:AC139">
    <cfRule type="cellIs" dxfId="32" priority="32" operator="lessThan">
      <formula>1</formula>
    </cfRule>
    <cfRule type="cellIs" dxfId="31" priority="33" operator="greaterThan">
      <formula>1</formula>
    </cfRule>
  </conditionalFormatting>
  <conditionalFormatting sqref="AD95:AD98">
    <cfRule type="cellIs" dxfId="30" priority="30" operator="lessThan">
      <formula>1</formula>
    </cfRule>
    <cfRule type="cellIs" dxfId="29" priority="31" operator="greaterThan">
      <formula>1</formula>
    </cfRule>
  </conditionalFormatting>
  <conditionalFormatting sqref="AD124:AD127">
    <cfRule type="cellIs" dxfId="28" priority="28" operator="lessThan">
      <formula>1</formula>
    </cfRule>
    <cfRule type="cellIs" dxfId="27" priority="29" operator="greaterThan">
      <formula>1</formula>
    </cfRule>
  </conditionalFormatting>
  <conditionalFormatting sqref="AD136:AD139">
    <cfRule type="cellIs" dxfId="26" priority="26" operator="lessThan">
      <formula>1</formula>
    </cfRule>
    <cfRule type="cellIs" dxfId="25" priority="27" operator="greaterThan">
      <formula>1</formula>
    </cfRule>
  </conditionalFormatting>
  <conditionalFormatting sqref="AE95:AE98">
    <cfRule type="cellIs" dxfId="24" priority="24" operator="lessThan">
      <formula>1</formula>
    </cfRule>
    <cfRule type="cellIs" dxfId="23" priority="25" operator="greaterThan">
      <formula>1</formula>
    </cfRule>
  </conditionalFormatting>
  <conditionalFormatting sqref="AE124:AE127">
    <cfRule type="cellIs" dxfId="22" priority="22" operator="lessThan">
      <formula>1</formula>
    </cfRule>
    <cfRule type="cellIs" dxfId="21" priority="23" operator="greaterThan">
      <formula>1</formula>
    </cfRule>
  </conditionalFormatting>
  <conditionalFormatting sqref="AE136:AE139">
    <cfRule type="cellIs" dxfId="20" priority="20" operator="lessThan">
      <formula>1</formula>
    </cfRule>
    <cfRule type="cellIs" dxfId="19" priority="21" operator="greaterThan">
      <formula>1</formula>
    </cfRule>
  </conditionalFormatting>
  <conditionalFormatting sqref="AF95:AF98">
    <cfRule type="cellIs" dxfId="18" priority="18" operator="lessThan">
      <formula>1</formula>
    </cfRule>
    <cfRule type="cellIs" dxfId="17" priority="19" operator="greaterThan">
      <formula>1</formula>
    </cfRule>
  </conditionalFormatting>
  <conditionalFormatting sqref="AF124:AF127">
    <cfRule type="cellIs" dxfId="16" priority="16" operator="lessThan">
      <formula>1</formula>
    </cfRule>
    <cfRule type="cellIs" dxfId="15" priority="17" operator="greaterThan">
      <formula>1</formula>
    </cfRule>
  </conditionalFormatting>
  <conditionalFormatting sqref="AF136:AF139">
    <cfRule type="cellIs" dxfId="14" priority="14" operator="lessThan">
      <formula>1</formula>
    </cfRule>
    <cfRule type="cellIs" dxfId="13" priority="15" operator="greaterThan">
      <formula>1</formula>
    </cfRule>
  </conditionalFormatting>
  <conditionalFormatting sqref="AG95:AG98">
    <cfRule type="cellIs" dxfId="12" priority="12" operator="lessThan">
      <formula>1</formula>
    </cfRule>
    <cfRule type="cellIs" dxfId="11" priority="13" operator="greaterThan">
      <formula>1</formula>
    </cfRule>
  </conditionalFormatting>
  <conditionalFormatting sqref="AG124:AG127">
    <cfRule type="cellIs" dxfId="10" priority="10" operator="lessThan">
      <formula>1</formula>
    </cfRule>
    <cfRule type="cellIs" dxfId="9" priority="11" operator="greaterThan">
      <formula>1</formula>
    </cfRule>
  </conditionalFormatting>
  <conditionalFormatting sqref="AG136:AG139">
    <cfRule type="cellIs" dxfId="8" priority="8" operator="lessThan">
      <formula>1</formula>
    </cfRule>
    <cfRule type="cellIs" dxfId="7" priority="9" operator="greaterThan">
      <formula>1</formula>
    </cfRule>
  </conditionalFormatting>
  <conditionalFormatting sqref="AH95:AH98">
    <cfRule type="cellIs" dxfId="6" priority="6" operator="lessThan">
      <formula>1</formula>
    </cfRule>
    <cfRule type="cellIs" dxfId="5" priority="7" operator="greaterThan">
      <formula>1</formula>
    </cfRule>
  </conditionalFormatting>
  <conditionalFormatting sqref="AH124:AH127">
    <cfRule type="cellIs" dxfId="4" priority="4" operator="lessThan">
      <formula>1</formula>
    </cfRule>
    <cfRule type="cellIs" dxfId="3" priority="5" operator="greaterThan">
      <formula>1</formula>
    </cfRule>
  </conditionalFormatting>
  <conditionalFormatting sqref="AH136:AH139">
    <cfRule type="cellIs" dxfId="2" priority="2" operator="lessThan">
      <formula>1</formula>
    </cfRule>
    <cfRule type="cellIs" dxfId="1" priority="3" operator="greaterThan">
      <formula>1</formula>
    </cfRule>
  </conditionalFormatting>
  <conditionalFormatting sqref="I1:I1048576">
    <cfRule type="cellIs" dxfId="0" priority="1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Samdan Shaik</cp:lastModifiedBy>
  <cp:lastPrinted>2008-01-09T19:48:59Z</cp:lastPrinted>
  <dcterms:created xsi:type="dcterms:W3CDTF">2002-07-17T01:58:00Z</dcterms:created>
  <dcterms:modified xsi:type="dcterms:W3CDTF">2024-06-25T05:47:10Z</dcterms:modified>
</cp:coreProperties>
</file>