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Engineer\Desktop\New folder (6)\"/>
    </mc:Choice>
  </mc:AlternateContent>
  <bookViews>
    <workbookView xWindow="0" yWindow="0" windowWidth="20490" windowHeight="7755" activeTab="2"/>
  </bookViews>
  <sheets>
    <sheet name="Burst_API ST 2RD" sheetId="1" r:id="rId1"/>
    <sheet name="Collapse_API ST 2RD" sheetId="2" r:id="rId2"/>
    <sheet name="Burst_DNV OS F10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B14" i="2" l="1"/>
  <c r="B47" i="2"/>
  <c r="C23" i="2"/>
  <c r="B23" i="2"/>
  <c r="B26" i="2"/>
  <c r="B24" i="2"/>
  <c r="B12" i="2"/>
  <c r="B16" i="2"/>
  <c r="B9" i="1" l="1"/>
</calcChain>
</file>

<file path=xl/sharedStrings.xml><?xml version="1.0" encoding="utf-8"?>
<sst xmlns="http://schemas.openxmlformats.org/spreadsheetml/2006/main" count="39" uniqueCount="31">
  <si>
    <t>Burst Pressure Inputs</t>
  </si>
  <si>
    <t>k</t>
  </si>
  <si>
    <t>D</t>
  </si>
  <si>
    <t>t</t>
  </si>
  <si>
    <t>S</t>
  </si>
  <si>
    <t>ksi</t>
  </si>
  <si>
    <t>u</t>
  </si>
  <si>
    <t>pb</t>
  </si>
  <si>
    <t>API ST 2RD</t>
  </si>
  <si>
    <t>Collapse Due to External Pressure Inputs</t>
  </si>
  <si>
    <t>s</t>
  </si>
  <si>
    <t>py</t>
  </si>
  <si>
    <t>E</t>
  </si>
  <si>
    <t>v</t>
  </si>
  <si>
    <t>Gpa</t>
  </si>
  <si>
    <r>
      <t>p</t>
    </r>
    <r>
      <rPr>
        <sz val="8"/>
        <color theme="1"/>
        <rFont val="Calibri"/>
        <family val="2"/>
        <scheme val="minor"/>
      </rPr>
      <t>el</t>
    </r>
    <r>
      <rPr>
        <sz val="10"/>
        <color theme="1"/>
        <rFont val="Calibri"/>
        <family val="2"/>
        <scheme val="minor"/>
      </rPr>
      <t>(t)</t>
    </r>
  </si>
  <si>
    <t>pc</t>
  </si>
  <si>
    <t>pp</t>
  </si>
  <si>
    <t>Dmax</t>
  </si>
  <si>
    <t>Dmin</t>
  </si>
  <si>
    <r>
      <rPr>
        <sz val="11"/>
        <color theme="1"/>
        <rFont val="Calibri"/>
        <family val="2"/>
      </rPr>
      <t>δ</t>
    </r>
    <r>
      <rPr>
        <sz val="9"/>
        <color theme="1"/>
        <rFont val="Calibri"/>
        <family val="2"/>
        <scheme val="minor"/>
      </rPr>
      <t>0</t>
    </r>
  </si>
  <si>
    <r>
      <rPr>
        <sz val="18"/>
        <color theme="1"/>
        <rFont val="Calibri"/>
        <family val="2"/>
      </rPr>
      <t>α</t>
    </r>
    <r>
      <rPr>
        <sz val="9"/>
        <color theme="1"/>
        <rFont val="Calibri"/>
        <family val="2"/>
      </rPr>
      <t>tab</t>
    </r>
  </si>
  <si>
    <t>Seamless Pipe</t>
  </si>
  <si>
    <t>Collapse Due to Pure Bending</t>
  </si>
  <si>
    <r>
      <rPr>
        <sz val="16"/>
        <color theme="1"/>
        <rFont val="Calibri"/>
        <family val="2"/>
      </rPr>
      <t>ϵ</t>
    </r>
    <r>
      <rPr>
        <sz val="8"/>
        <color theme="1"/>
        <rFont val="Calibri"/>
        <family val="2"/>
      </rPr>
      <t>b</t>
    </r>
  </si>
  <si>
    <t>DNV OS F201</t>
  </si>
  <si>
    <t>pli</t>
  </si>
  <si>
    <t>pe</t>
  </si>
  <si>
    <t>pb(t)</t>
  </si>
  <si>
    <t>fy</t>
  </si>
  <si>
    <t>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</si>
</sst>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6"/>
      <color theme="1"/>
      <name val="Calibri"/>
      <family val="2"/>
    </font>
    <font>
      <sz val="18"/>
      <color theme="1"/>
      <name val="Calibri"/>
      <family val="2"/>
    </font>
    <font>
      <sz val="8"/>
      <color theme="1"/>
      <name val="Calibri"/>
      <family val="2"/>
    </font>
    <font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1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1</xdr:row>
      <xdr:rowOff>28575</xdr:rowOff>
    </xdr:from>
    <xdr:to>
      <xdr:col>18</xdr:col>
      <xdr:colOff>38100</xdr:colOff>
      <xdr:row>12</xdr:row>
      <xdr:rowOff>29609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219075"/>
          <a:ext cx="4895850" cy="2096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9526</xdr:colOff>
      <xdr:row>2</xdr:row>
      <xdr:rowOff>57150</xdr:rowOff>
    </xdr:from>
    <xdr:to>
      <xdr:col>15</xdr:col>
      <xdr:colOff>248546</xdr:colOff>
      <xdr:row>12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6" y="247650"/>
          <a:ext cx="4506220" cy="20669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15</xdr:row>
      <xdr:rowOff>28575</xdr:rowOff>
    </xdr:from>
    <xdr:to>
      <xdr:col>15</xdr:col>
      <xdr:colOff>299211</xdr:colOff>
      <xdr:row>20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5851" y="2505075"/>
          <a:ext cx="4547360" cy="105727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22</xdr:row>
      <xdr:rowOff>0</xdr:rowOff>
    </xdr:from>
    <xdr:to>
      <xdr:col>15</xdr:col>
      <xdr:colOff>161926</xdr:colOff>
      <xdr:row>40</xdr:row>
      <xdr:rowOff>81951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5376" y="3810000"/>
          <a:ext cx="4400550" cy="351095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45</xdr:row>
      <xdr:rowOff>142875</xdr:rowOff>
    </xdr:from>
    <xdr:to>
      <xdr:col>10</xdr:col>
      <xdr:colOff>457002</xdr:colOff>
      <xdr:row>50</xdr:row>
      <xdr:rowOff>28461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62550" y="8629650"/>
          <a:ext cx="1580952" cy="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0</xdr:row>
      <xdr:rowOff>0</xdr:rowOff>
    </xdr:from>
    <xdr:to>
      <xdr:col>16</xdr:col>
      <xdr:colOff>504825</xdr:colOff>
      <xdr:row>19</xdr:row>
      <xdr:rowOff>6294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0"/>
          <a:ext cx="4057650" cy="3625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10" workbookViewId="0">
      <selection activeCell="A15" sqref="A15:C15"/>
    </sheetView>
  </sheetViews>
  <sheetFormatPr defaultRowHeight="15" x14ac:dyDescent="0.25"/>
  <cols>
    <col min="2" max="2" width="11.140625" customWidth="1"/>
  </cols>
  <sheetData>
    <row r="1" spans="1:3" x14ac:dyDescent="0.25">
      <c r="A1" t="s">
        <v>0</v>
      </c>
      <c r="C1" t="s">
        <v>8</v>
      </c>
    </row>
    <row r="3" spans="1:3" x14ac:dyDescent="0.25">
      <c r="A3" t="s">
        <v>1</v>
      </c>
      <c r="B3">
        <v>0.45</v>
      </c>
    </row>
    <row r="4" spans="1:3" x14ac:dyDescent="0.25">
      <c r="A4" t="s">
        <v>2</v>
      </c>
      <c r="B4">
        <v>2.375</v>
      </c>
    </row>
    <row r="5" spans="1:3" x14ac:dyDescent="0.25">
      <c r="A5" t="s">
        <v>3</v>
      </c>
      <c r="B5">
        <v>0.1</v>
      </c>
    </row>
    <row r="6" spans="1:3" x14ac:dyDescent="0.25">
      <c r="A6" t="s">
        <v>4</v>
      </c>
      <c r="B6">
        <v>80</v>
      </c>
      <c r="C6" t="s">
        <v>5</v>
      </c>
    </row>
    <row r="7" spans="1:3" x14ac:dyDescent="0.25">
      <c r="A7" t="s">
        <v>6</v>
      </c>
      <c r="B7">
        <v>60</v>
      </c>
      <c r="C7" t="s">
        <v>5</v>
      </c>
    </row>
    <row r="9" spans="1:3" x14ac:dyDescent="0.25">
      <c r="A9" t="s">
        <v>7</v>
      </c>
      <c r="B9" s="1">
        <f>B3*(B6+B7)*LN(B4/(B4-2*B5))</f>
        <v>5.5420326955953048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Q17" sqref="Q17"/>
    </sheetView>
  </sheetViews>
  <sheetFormatPr defaultRowHeight="15" x14ac:dyDescent="0.25"/>
  <cols>
    <col min="2" max="2" width="12" bestFit="1" customWidth="1"/>
  </cols>
  <sheetData>
    <row r="1" spans="1:3" x14ac:dyDescent="0.25">
      <c r="A1" s="5" t="s">
        <v>8</v>
      </c>
    </row>
    <row r="2" spans="1:3" x14ac:dyDescent="0.25">
      <c r="A2" s="5" t="s">
        <v>9</v>
      </c>
    </row>
    <row r="4" spans="1:3" x14ac:dyDescent="0.25">
      <c r="A4" t="s">
        <v>10</v>
      </c>
      <c r="B4">
        <v>80</v>
      </c>
      <c r="C4" t="s">
        <v>5</v>
      </c>
    </row>
    <row r="5" spans="1:3" x14ac:dyDescent="0.25">
      <c r="A5" t="s">
        <v>2</v>
      </c>
      <c r="B5">
        <v>2.375</v>
      </c>
    </row>
    <row r="6" spans="1:3" x14ac:dyDescent="0.25">
      <c r="A6" t="s">
        <v>3</v>
      </c>
      <c r="B6">
        <v>0.1</v>
      </c>
    </row>
    <row r="7" spans="1:3" x14ac:dyDescent="0.25">
      <c r="A7" t="s">
        <v>12</v>
      </c>
      <c r="B7">
        <v>205</v>
      </c>
      <c r="C7" t="s">
        <v>14</v>
      </c>
    </row>
    <row r="8" spans="1:3" x14ac:dyDescent="0.25">
      <c r="A8" t="s">
        <v>13</v>
      </c>
      <c r="B8">
        <v>0.3</v>
      </c>
    </row>
    <row r="9" spans="1:3" x14ac:dyDescent="0.25">
      <c r="A9" t="s">
        <v>18</v>
      </c>
      <c r="B9" s="3">
        <v>10</v>
      </c>
    </row>
    <row r="10" spans="1:3" x14ac:dyDescent="0.25">
      <c r="A10" t="s">
        <v>19</v>
      </c>
      <c r="B10" s="3">
        <v>5</v>
      </c>
    </row>
    <row r="11" spans="1:3" ht="23.25" x14ac:dyDescent="0.35">
      <c r="A11" s="4" t="s">
        <v>21</v>
      </c>
      <c r="B11" s="2">
        <v>1</v>
      </c>
      <c r="C11" t="s">
        <v>22</v>
      </c>
    </row>
    <row r="12" spans="1:3" x14ac:dyDescent="0.25">
      <c r="A12" t="s">
        <v>16</v>
      </c>
      <c r="B12">
        <f>(B14*B16)/(SQRT(B14^2+B16^2))</f>
        <v>3.3631497910005435E-2</v>
      </c>
    </row>
    <row r="14" spans="1:3" x14ac:dyDescent="0.25">
      <c r="A14" t="s">
        <v>11</v>
      </c>
      <c r="B14">
        <f>2*B4*(B6/B5)</f>
        <v>6.7368421052631575</v>
      </c>
    </row>
    <row r="16" spans="1:3" x14ac:dyDescent="0.25">
      <c r="A16" t="s">
        <v>15</v>
      </c>
      <c r="B16">
        <f>(2*B7*(B6/B5)^3)/(1-(B8)^2)</f>
        <v>3.3631916996838991E-2</v>
      </c>
    </row>
    <row r="23" spans="1:3" x14ac:dyDescent="0.25">
      <c r="B23">
        <f>(B12-B16)*(B12^2-B24^2)</f>
        <v>1.9019799334755936E-5</v>
      </c>
      <c r="C23">
        <f>B12*B16*B24*2*B26*(B5/B6)</f>
        <v>0.12064978626012443</v>
      </c>
    </row>
    <row r="24" spans="1:3" x14ac:dyDescent="0.25">
      <c r="A24" t="s">
        <v>17</v>
      </c>
      <c r="B24">
        <f>2*(B6/B5)*B4*1</f>
        <v>6.7368421052631575</v>
      </c>
    </row>
    <row r="26" spans="1:3" x14ac:dyDescent="0.25">
      <c r="A26" t="s">
        <v>20</v>
      </c>
      <c r="B26">
        <f>(B9-B10)/(B9+B10)</f>
        <v>0.33333333333333331</v>
      </c>
    </row>
    <row r="45" spans="1:2" x14ac:dyDescent="0.25">
      <c r="A45" s="5" t="s">
        <v>23</v>
      </c>
    </row>
    <row r="47" spans="1:2" ht="21" x14ac:dyDescent="0.35">
      <c r="A47" s="4" t="s">
        <v>24</v>
      </c>
      <c r="B47">
        <f>B6/2*B5</f>
        <v>0.11875000000000001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70" zoomScaleNormal="70" workbookViewId="0">
      <selection activeCell="H14" sqref="H14"/>
    </sheetView>
  </sheetViews>
  <sheetFormatPr defaultRowHeight="15" x14ac:dyDescent="0.25"/>
  <sheetData>
    <row r="1" spans="1:3" x14ac:dyDescent="0.25">
      <c r="A1" t="s">
        <v>0</v>
      </c>
      <c r="C1" t="s">
        <v>25</v>
      </c>
    </row>
    <row r="3" spans="1:3" x14ac:dyDescent="0.25">
      <c r="A3" t="s">
        <v>26</v>
      </c>
      <c r="C3" s="6">
        <v>5.5</v>
      </c>
    </row>
    <row r="4" spans="1:3" x14ac:dyDescent="0.25">
      <c r="A4" t="s">
        <v>27</v>
      </c>
      <c r="C4" s="6">
        <v>2</v>
      </c>
    </row>
    <row r="5" spans="1:3" x14ac:dyDescent="0.25">
      <c r="C5" s="6"/>
    </row>
    <row r="6" spans="1:3" x14ac:dyDescent="0.25">
      <c r="C6" s="6"/>
    </row>
    <row r="7" spans="1:3" x14ac:dyDescent="0.25">
      <c r="A7" t="s">
        <v>29</v>
      </c>
      <c r="C7" s="6">
        <v>1.0811764705882352</v>
      </c>
    </row>
    <row r="8" spans="1:3" x14ac:dyDescent="0.25">
      <c r="A8" t="s">
        <v>30</v>
      </c>
      <c r="C8" s="6">
        <v>0</v>
      </c>
    </row>
    <row r="9" spans="1:3" x14ac:dyDescent="0.25">
      <c r="A9" t="s">
        <v>2</v>
      </c>
      <c r="C9" s="6">
        <v>10.75</v>
      </c>
    </row>
    <row r="10" spans="1:3" x14ac:dyDescent="0.25">
      <c r="A10" t="s">
        <v>3</v>
      </c>
      <c r="C10" s="6">
        <v>0.5</v>
      </c>
    </row>
    <row r="11" spans="1:3" x14ac:dyDescent="0.25">
      <c r="A11" t="s">
        <v>28</v>
      </c>
      <c r="C11" s="6">
        <f>(2/SQRT(3))*((2*C10)/(C9-C10))*MIN(C7,C8/1.15)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Burst_API ST 2RD</vt:lpstr>
      <vt:lpstr>Collapse_API ST 2RD</vt:lpstr>
      <vt:lpstr>Burst_DNV OS F101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AceEngineer</dc:creator>
  <cp:lastModifiedBy>AceEngineer</cp:lastModifiedBy>
  <dcterms:created xsi:type="dcterms:W3CDTF">2018-05-17T03:42:20Z</dcterms:created>
  <dcterms:modified xsi:type="dcterms:W3CDTF">2018-05-25T10:01:47Z</dcterms:modified>
</cp:coreProperties>
</file>