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</sheets>
  <definedNames/>
  <calcPr/>
</workbook>
</file>

<file path=xl/sharedStrings.xml><?xml version="1.0" encoding="utf-8"?>
<sst xmlns="http://schemas.openxmlformats.org/spreadsheetml/2006/main" count="934" uniqueCount="92">
  <si>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</si>
  <si>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</si>
  <si>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</si>
  <si>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</si>
  <si>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</si>
  <si>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</si>
  <si>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</si>
  <si>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</si>
  <si>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</si>
  <si>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</si>
  <si>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</si>
  <si>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</si>
  <si>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</si>
  <si>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</si>
  <si>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</si>
  <si>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</si>
  <si>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</si>
  <si>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</si>
  <si>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</si>
  <si>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</si>
  <si>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</si>
  <si>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</si>
  <si>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</si>
  <si>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</si>
  <si>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</si>
  <si>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</si>
  <si>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</si>
  <si>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</si>
  <si>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</si>
  <si>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</si>
  <si>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</si>
  <si>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</si>
  <si>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</si>
  <si>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</si>
  <si>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</si>
  <si>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</si>
  <si>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</si>
  <si>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</si>
  <si>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</si>
  <si>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</si>
  <si>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</si>
  <si>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</si>
  <si>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</si>
  <si>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</si>
  <si>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</si>
  <si>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</si>
  <si>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</si>
  <si>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</si>
  <si>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</si>
  <si>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</si>
  <si>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</si>
  <si>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</si>
  <si>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</si>
  <si>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</si>
  <si>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</si>
  <si>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</si>
  <si>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</si>
  <si>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</si>
  <si>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</si>
  <si>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</si>
  <si>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</si>
  <si>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</si>
  <si>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</si>
  <si>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</si>
  <si>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</si>
  <si>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</si>
  <si>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</si>
  <si>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</si>
  <si>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</si>
  <si>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</si>
  <si>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</si>
  <si>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</si>
  <si>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</si>
  <si>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13/05/13</t>
  </si>
  <si>
    <t>14/05/13</t>
  </si>
  <si>
    <t>15/05/13</t>
  </si>
  <si>
    <t>16/05/13</t>
  </si>
  <si>
    <t>17/05/13</t>
  </si>
  <si>
    <t>18/05/13</t>
  </si>
  <si>
    <t>19/05/13</t>
  </si>
  <si>
    <t>20/05/13</t>
  </si>
  <si>
    <t>21/05/13</t>
  </si>
  <si>
    <t>22/05/13</t>
  </si>
  <si>
    <t>23/05/13</t>
  </si>
  <si>
    <t>24/05/13</t>
  </si>
  <si>
    <t>25/05/13</t>
  </si>
  <si>
    <t>26/05/13</t>
  </si>
  <si>
    <t>27/05/13</t>
  </si>
  <si>
    <t>28/05/13</t>
  </si>
  <si>
    <t>29/05/13</t>
  </si>
  <si>
    <t>30/05/13</t>
  </si>
  <si>
    <t>31/05/13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</si>
</sst>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&quot;$&quot;#,##0.00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1.0"/>
      <color theme="1"/>
      <name val="&quot;Arial CE&quot;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164" xfId="0" applyAlignment="1" applyBorder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readingOrder="0" vertical="bottom"/>
    </xf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6" fillId="0" fontId="7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3" fillId="0" fontId="5" numFmtId="164" xfId="0" applyAlignment="1" applyBorder="1" applyFont="1" applyNumberFormat="1">
      <alignment horizontal="lef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1" numFmtId="165" xfId="0" applyAlignment="1" applyBorder="1" applyFont="1" applyNumberFormat="1">
      <alignment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>
      <c r="A2" s="4">
        <v>100001.0</v>
      </c>
      <c r="B2" s="5">
        <v>41276.0</v>
      </c>
      <c r="C2" s="6" t="s">
        <v>7</v>
      </c>
      <c r="D2" s="6" t="s">
        <v>8</v>
      </c>
      <c r="E2" s="7">
        <v>25.0</v>
      </c>
      <c r="F2" s="6" t="s">
        <v>9</v>
      </c>
      <c r="G2" s="6" t="s">
        <v>10</v>
      </c>
      <c r="H2" s="3"/>
    </row>
    <row r="3">
      <c r="A3" s="4">
        <v>100002.0</v>
      </c>
      <c r="B3" s="5">
        <v>41276.0</v>
      </c>
      <c r="C3" s="6" t="s">
        <v>11</v>
      </c>
      <c r="D3" s="6" t="s">
        <v>12</v>
      </c>
      <c r="E3" s="7">
        <v>30.0</v>
      </c>
      <c r="F3" s="6" t="s">
        <v>13</v>
      </c>
      <c r="G3" s="6" t="s">
        <v>14</v>
      </c>
      <c r="H3" s="3"/>
    </row>
    <row r="4">
      <c r="A4" s="4">
        <v>100003.0</v>
      </c>
      <c r="B4" s="5">
        <v>41307.0</v>
      </c>
      <c r="C4" s="6" t="s">
        <v>15</v>
      </c>
      <c r="D4" s="6" t="s">
        <v>12</v>
      </c>
      <c r="E4" s="7">
        <v>15.0</v>
      </c>
      <c r="F4" s="6" t="s">
        <v>13</v>
      </c>
      <c r="G4" s="6" t="s">
        <v>16</v>
      </c>
      <c r="H4" s="3"/>
    </row>
    <row r="5">
      <c r="A5" s="4">
        <v>100004.0</v>
      </c>
      <c r="B5" s="5">
        <v>41335.0</v>
      </c>
      <c r="C5" s="6" t="s">
        <v>11</v>
      </c>
      <c r="D5" s="6" t="s">
        <v>8</v>
      </c>
      <c r="E5" s="7">
        <v>32.0</v>
      </c>
      <c r="F5" s="6" t="s">
        <v>9</v>
      </c>
      <c r="G5" s="6" t="s">
        <v>14</v>
      </c>
      <c r="H5" s="3"/>
    </row>
    <row r="6">
      <c r="A6" s="4">
        <v>100005.0</v>
      </c>
      <c r="B6" s="5">
        <v>41335.0</v>
      </c>
      <c r="C6" s="6" t="s">
        <v>17</v>
      </c>
      <c r="D6" s="6" t="s">
        <v>18</v>
      </c>
      <c r="E6" s="7">
        <v>25.0</v>
      </c>
      <c r="F6" s="6" t="s">
        <v>13</v>
      </c>
      <c r="G6" s="6" t="s">
        <v>10</v>
      </c>
      <c r="H6" s="3"/>
    </row>
    <row r="7">
      <c r="A7" s="4">
        <v>100006.0</v>
      </c>
      <c r="B7" s="5">
        <v>41335.0</v>
      </c>
      <c r="C7" s="6" t="s">
        <v>15</v>
      </c>
      <c r="D7" s="6" t="s">
        <v>12</v>
      </c>
      <c r="E7" s="7">
        <v>18.0</v>
      </c>
      <c r="F7" s="6" t="s">
        <v>19</v>
      </c>
      <c r="G7" s="6" t="s">
        <v>20</v>
      </c>
      <c r="H7" s="3"/>
    </row>
    <row r="8">
      <c r="A8" s="4">
        <v>100007.0</v>
      </c>
      <c r="B8" s="5">
        <v>41335.0</v>
      </c>
      <c r="C8" s="6" t="s">
        <v>7</v>
      </c>
      <c r="D8" s="6" t="s">
        <v>18</v>
      </c>
      <c r="E8" s="7">
        <v>15.0</v>
      </c>
      <c r="F8" s="6" t="s">
        <v>21</v>
      </c>
      <c r="G8" s="6" t="s">
        <v>16</v>
      </c>
      <c r="H8" s="3"/>
    </row>
    <row r="9">
      <c r="A9" s="4">
        <v>100008.0</v>
      </c>
      <c r="B9" s="5">
        <v>41366.0</v>
      </c>
      <c r="C9" s="6" t="s">
        <v>15</v>
      </c>
      <c r="D9" s="6" t="s">
        <v>18</v>
      </c>
      <c r="E9" s="7">
        <v>25.0</v>
      </c>
      <c r="F9" s="6" t="s">
        <v>13</v>
      </c>
      <c r="G9" s="6" t="s">
        <v>20</v>
      </c>
      <c r="H9" s="3"/>
    </row>
    <row r="10">
      <c r="A10" s="4">
        <v>100009.0</v>
      </c>
      <c r="B10" s="5">
        <v>41366.0</v>
      </c>
      <c r="C10" s="6" t="s">
        <v>11</v>
      </c>
      <c r="D10" s="6" t="s">
        <v>8</v>
      </c>
      <c r="E10" s="7">
        <v>30.0</v>
      </c>
      <c r="F10" s="6" t="s">
        <v>19</v>
      </c>
      <c r="G10" s="6" t="s">
        <v>22</v>
      </c>
      <c r="H10" s="3"/>
    </row>
    <row r="11">
      <c r="A11" s="4">
        <v>100010.0</v>
      </c>
      <c r="B11" s="5">
        <v>41366.0</v>
      </c>
      <c r="C11" s="6" t="s">
        <v>17</v>
      </c>
      <c r="D11" s="6" t="s">
        <v>18</v>
      </c>
      <c r="E11" s="7">
        <v>15.0</v>
      </c>
      <c r="F11" s="6" t="s">
        <v>21</v>
      </c>
      <c r="G11" s="6" t="s">
        <v>14</v>
      </c>
      <c r="H11" s="3"/>
    </row>
    <row r="12">
      <c r="A12" s="4">
        <v>100011.0</v>
      </c>
      <c r="B12" s="5">
        <v>41366.0</v>
      </c>
      <c r="C12" s="6" t="s">
        <v>23</v>
      </c>
      <c r="D12" s="6" t="s">
        <v>24</v>
      </c>
      <c r="E12" s="7">
        <v>25.0</v>
      </c>
      <c r="F12" s="6" t="s">
        <v>13</v>
      </c>
      <c r="G12" s="6" t="s">
        <v>16</v>
      </c>
      <c r="H12" s="3"/>
    </row>
    <row r="13">
      <c r="A13" s="4">
        <v>100012.0</v>
      </c>
      <c r="B13" s="5">
        <v>41366.0</v>
      </c>
      <c r="C13" s="6" t="s">
        <v>7</v>
      </c>
      <c r="D13" s="6" t="s">
        <v>12</v>
      </c>
      <c r="E13" s="7">
        <v>14.0</v>
      </c>
      <c r="F13" s="6" t="s">
        <v>9</v>
      </c>
      <c r="G13" s="6" t="s">
        <v>14</v>
      </c>
      <c r="H13" s="3"/>
    </row>
    <row r="14">
      <c r="A14" s="4">
        <v>100013.0</v>
      </c>
      <c r="B14" s="5">
        <v>41396.0</v>
      </c>
      <c r="C14" s="6" t="s">
        <v>7</v>
      </c>
      <c r="D14" s="6" t="s">
        <v>12</v>
      </c>
      <c r="E14" s="7">
        <v>25.0</v>
      </c>
      <c r="F14" s="8" t="s">
        <v>25</v>
      </c>
      <c r="G14" s="6" t="s">
        <v>20</v>
      </c>
      <c r="H14" s="3"/>
    </row>
    <row r="15">
      <c r="A15" s="4">
        <v>100014.0</v>
      </c>
      <c r="B15" s="5">
        <v>41396.0</v>
      </c>
      <c r="C15" s="6" t="s">
        <v>15</v>
      </c>
      <c r="D15" s="6" t="s">
        <v>8</v>
      </c>
      <c r="E15" s="7">
        <v>30.0</v>
      </c>
      <c r="F15" s="6" t="s">
        <v>9</v>
      </c>
      <c r="G15" s="6" t="s">
        <v>16</v>
      </c>
      <c r="H15" s="3"/>
    </row>
    <row r="16">
      <c r="A16" s="4">
        <v>100015.0</v>
      </c>
      <c r="B16" s="5">
        <v>41396.0</v>
      </c>
      <c r="C16" s="6" t="s">
        <v>17</v>
      </c>
      <c r="D16" s="6" t="s">
        <v>24</v>
      </c>
      <c r="E16" s="7">
        <v>15.0</v>
      </c>
      <c r="F16" s="6" t="s">
        <v>13</v>
      </c>
      <c r="G16" s="6" t="s">
        <v>10</v>
      </c>
      <c r="H16" s="3"/>
    </row>
    <row r="17">
      <c r="A17" s="4">
        <v>100016.0</v>
      </c>
      <c r="B17" s="5">
        <v>41396.0</v>
      </c>
      <c r="C17" s="6" t="s">
        <v>11</v>
      </c>
      <c r="D17" s="6" t="s">
        <v>8</v>
      </c>
      <c r="E17" s="7">
        <v>15.0</v>
      </c>
      <c r="F17" s="6" t="s">
        <v>19</v>
      </c>
      <c r="G17" s="6" t="s">
        <v>22</v>
      </c>
      <c r="H17" s="3"/>
    </row>
    <row r="18">
      <c r="A18" s="4">
        <v>100017.0</v>
      </c>
      <c r="B18" s="5">
        <v>41427.0</v>
      </c>
      <c r="C18" s="6" t="s">
        <v>7</v>
      </c>
      <c r="D18" s="6" t="s">
        <v>24</v>
      </c>
      <c r="E18" s="7">
        <v>25.0</v>
      </c>
      <c r="F18" s="6" t="s">
        <v>19</v>
      </c>
      <c r="G18" s="6" t="s">
        <v>14</v>
      </c>
      <c r="H18" s="3"/>
    </row>
    <row r="19">
      <c r="A19" s="4">
        <v>100018.0</v>
      </c>
      <c r="B19" s="5">
        <v>41457.0</v>
      </c>
      <c r="C19" s="6" t="s">
        <v>7</v>
      </c>
      <c r="D19" s="6" t="s">
        <v>8</v>
      </c>
      <c r="E19" s="7">
        <v>30.0</v>
      </c>
      <c r="F19" s="6" t="s">
        <v>9</v>
      </c>
      <c r="G19" s="6" t="s">
        <v>16</v>
      </c>
      <c r="H19" s="3"/>
    </row>
    <row r="20">
      <c r="A20" s="4">
        <v>100019.0</v>
      </c>
      <c r="B20" s="5">
        <v>41488.0</v>
      </c>
      <c r="C20" s="6" t="s">
        <v>17</v>
      </c>
      <c r="D20" s="6" t="s">
        <v>12</v>
      </c>
      <c r="E20" s="7">
        <v>13.0</v>
      </c>
      <c r="F20" s="6" t="s">
        <v>13</v>
      </c>
      <c r="G20" s="6" t="s">
        <v>20</v>
      </c>
      <c r="H20" s="3"/>
    </row>
    <row r="21">
      <c r="A21" s="4">
        <v>100020.0</v>
      </c>
      <c r="B21" s="5">
        <v>41488.0</v>
      </c>
      <c r="C21" s="6" t="s">
        <v>11</v>
      </c>
      <c r="D21" s="6" t="s">
        <v>18</v>
      </c>
      <c r="E21" s="7">
        <v>25.0</v>
      </c>
      <c r="F21" s="6" t="s">
        <v>21</v>
      </c>
      <c r="G21" s="6" t="s">
        <v>16</v>
      </c>
      <c r="H21" s="3"/>
    </row>
    <row r="22">
      <c r="A22" s="4">
        <v>100021.0</v>
      </c>
      <c r="B22" s="5">
        <v>41488.0</v>
      </c>
      <c r="C22" s="6" t="s">
        <v>15</v>
      </c>
      <c r="D22" s="6" t="s">
        <v>24</v>
      </c>
      <c r="E22" s="7">
        <v>30.0</v>
      </c>
      <c r="F22" s="6" t="s">
        <v>19</v>
      </c>
      <c r="G22" s="6" t="s">
        <v>22</v>
      </c>
      <c r="H22" s="3"/>
    </row>
    <row r="23">
      <c r="A23" s="4">
        <v>100022.0</v>
      </c>
      <c r="B23" s="5">
        <v>41488.0</v>
      </c>
      <c r="C23" s="6" t="s">
        <v>11</v>
      </c>
      <c r="D23" s="6" t="s">
        <v>12</v>
      </c>
      <c r="E23" s="7">
        <v>15.0</v>
      </c>
      <c r="F23" s="6" t="s">
        <v>25</v>
      </c>
      <c r="G23" s="6" t="s">
        <v>14</v>
      </c>
      <c r="H23" s="3"/>
    </row>
    <row r="24">
      <c r="A24" s="4">
        <v>100023.0</v>
      </c>
      <c r="B24" s="5">
        <v>41488.0</v>
      </c>
      <c r="C24" s="6" t="s">
        <v>7</v>
      </c>
      <c r="D24" s="6" t="s">
        <v>24</v>
      </c>
      <c r="E24" s="7">
        <v>25.0</v>
      </c>
      <c r="F24" s="6" t="s">
        <v>9</v>
      </c>
      <c r="G24" s="6" t="s">
        <v>10</v>
      </c>
      <c r="H24" s="3"/>
    </row>
    <row r="25">
      <c r="A25" s="4">
        <v>100024.0</v>
      </c>
      <c r="B25" s="5">
        <v>41519.0</v>
      </c>
      <c r="C25" s="6" t="s">
        <v>17</v>
      </c>
      <c r="D25" s="6" t="s">
        <v>12</v>
      </c>
      <c r="E25" s="7">
        <v>34.0</v>
      </c>
      <c r="F25" s="6" t="s">
        <v>13</v>
      </c>
      <c r="G25" s="6" t="s">
        <v>20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9" t="s">
        <v>26</v>
      </c>
      <c r="F27" s="10" t="s">
        <v>27</v>
      </c>
      <c r="G27" s="3"/>
    </row>
    <row r="28">
      <c r="A28" s="3"/>
      <c r="B28" s="3"/>
      <c r="C28" s="3"/>
      <c r="D28" s="3"/>
      <c r="F28" s="11"/>
      <c r="G28" s="3"/>
      <c r="H28" s="3"/>
    </row>
    <row r="29">
      <c r="A29" s="3"/>
      <c r="B29" s="3"/>
      <c r="C29" s="3"/>
      <c r="D29" s="3"/>
      <c r="E29" s="12" t="s">
        <v>28</v>
      </c>
      <c r="F29" s="13">
        <f>COUNTIF(G2:G25,"Boston")</f>
        <v>4</v>
      </c>
      <c r="G29" s="3"/>
      <c r="H29" s="3">
        <f>COUNTIF(G2:G25,"Boston")</f>
        <v>4</v>
      </c>
    </row>
    <row r="30">
      <c r="A30" s="3"/>
      <c r="B30" s="3"/>
      <c r="C30" s="3"/>
      <c r="D30" s="3"/>
      <c r="E30" s="12" t="s">
        <v>29</v>
      </c>
      <c r="F30" s="13">
        <f>COUNTIF(D2:D25,"microwave")</f>
        <v>5</v>
      </c>
      <c r="G30" s="3"/>
      <c r="H30" s="3"/>
    </row>
    <row r="31">
      <c r="A31" s="3"/>
      <c r="B31" s="3"/>
      <c r="C31" s="3"/>
      <c r="D31" s="3"/>
      <c r="E31" s="12" t="s">
        <v>30</v>
      </c>
      <c r="F31" s="13">
        <f>COUNTIF(F2:F25,"truck 3")</f>
        <v>8</v>
      </c>
      <c r="G31" s="3"/>
      <c r="H31" s="3"/>
    </row>
    <row r="32">
      <c r="A32" s="3"/>
      <c r="B32" s="3"/>
      <c r="C32" s="3"/>
      <c r="D32" s="3"/>
      <c r="E32" s="12" t="s">
        <v>31</v>
      </c>
      <c r="F32" s="13">
        <f>COUNTIF(C2:C25,"Peter White")</f>
        <v>6</v>
      </c>
      <c r="G32" s="3"/>
      <c r="H32" s="3"/>
    </row>
    <row r="33">
      <c r="A33" s="3"/>
      <c r="B33" s="3"/>
      <c r="C33" s="3"/>
      <c r="D33" s="3"/>
      <c r="E33" s="12" t="s">
        <v>32</v>
      </c>
      <c r="F33" s="13">
        <f>COUNTIF(E2:E25,"&lt;20")</f>
        <v>9</v>
      </c>
      <c r="G33" s="3"/>
      <c r="H33" s="3"/>
    </row>
    <row r="34">
      <c r="A34" s="3"/>
      <c r="B34" s="3"/>
      <c r="C34" s="3"/>
      <c r="D34" s="3"/>
      <c r="E34" s="14"/>
      <c r="F34" s="3"/>
      <c r="G34" s="3"/>
      <c r="H34" s="3"/>
    </row>
    <row r="35">
      <c r="A35" s="3"/>
      <c r="B35" s="3"/>
      <c r="C35" s="3"/>
      <c r="D35" s="3"/>
      <c r="E35" s="14"/>
      <c r="F35" s="11"/>
      <c r="G35" s="3"/>
      <c r="H35" s="3"/>
    </row>
    <row r="36">
      <c r="A36" s="3"/>
      <c r="B36" s="3"/>
      <c r="C36" s="3"/>
      <c r="D36" s="3"/>
      <c r="E36" s="12" t="s">
        <v>33</v>
      </c>
      <c r="F36" s="13">
        <f>SUMIF(D2:D25,"refrigerator",E2:E25)</f>
        <v>105</v>
      </c>
      <c r="G36" s="3"/>
      <c r="H36" s="3"/>
    </row>
    <row r="37">
      <c r="A37" s="3"/>
      <c r="B37" s="3"/>
      <c r="C37" s="3"/>
      <c r="D37" s="3"/>
      <c r="E37" s="12" t="s">
        <v>34</v>
      </c>
      <c r="F37" s="13">
        <f>SUMIF(D2:D25,"Microwave",E2:E25)</f>
        <v>120</v>
      </c>
      <c r="G37" s="3"/>
      <c r="H37" s="3"/>
    </row>
    <row r="38">
      <c r="A38" s="3"/>
      <c r="B38" s="3"/>
      <c r="C38" s="3"/>
      <c r="D38" s="3"/>
      <c r="E38" s="12" t="s">
        <v>35</v>
      </c>
      <c r="F38" s="13">
        <f>SUMIF(F4:F25,"truck 4",E2:E25)</f>
        <v>104</v>
      </c>
      <c r="G38" s="3"/>
      <c r="H38" s="3"/>
    </row>
    <row r="39">
      <c r="A39" s="3"/>
      <c r="B39" s="3"/>
      <c r="C39" s="3"/>
      <c r="D39" s="3"/>
      <c r="E39" s="12" t="s">
        <v>36</v>
      </c>
      <c r="F39" s="13">
        <f>SUMIFS(E2:E25,F2:F25,"truck *")</f>
        <v>511</v>
      </c>
      <c r="G39" s="3"/>
      <c r="H39" s="3"/>
    </row>
    <row r="40">
      <c r="A40" s="3"/>
      <c r="B40" s="3"/>
      <c r="C40" s="3"/>
      <c r="D40" s="3"/>
      <c r="E40" s="14"/>
      <c r="F40" s="3"/>
      <c r="G40" s="3"/>
      <c r="H40" s="3"/>
    </row>
    <row r="41">
      <c r="A41" s="3"/>
      <c r="B41" s="3"/>
      <c r="C41" s="3"/>
      <c r="D41" s="3"/>
      <c r="E41" s="14"/>
      <c r="F41" s="11"/>
      <c r="G41" s="3"/>
      <c r="H41" s="3"/>
    </row>
    <row r="42">
      <c r="A42" s="3"/>
      <c r="B42" s="3"/>
      <c r="C42" s="3"/>
      <c r="D42" s="3"/>
      <c r="E42" s="12" t="s">
        <v>37</v>
      </c>
      <c r="F42" s="13">
        <f>COUNTIFS(D2:D25,"microwave",G2:G25, "boston")</f>
        <v>2</v>
      </c>
      <c r="G42" s="3"/>
      <c r="H42" s="3"/>
    </row>
    <row r="43">
      <c r="A43" s="3"/>
      <c r="B43" s="3"/>
      <c r="C43" s="3"/>
      <c r="D43" s="3"/>
      <c r="E43" s="12" t="s">
        <v>38</v>
      </c>
      <c r="F43" s="13">
        <f>COUNTIFS(C2:C25,"Peter White",F2:F25,"truck 1")</f>
        <v>2</v>
      </c>
      <c r="G43" s="3"/>
      <c r="H43" s="3"/>
    </row>
    <row r="44">
      <c r="A44" s="3"/>
      <c r="B44" s="3"/>
      <c r="C44" s="3"/>
      <c r="D44" s="3"/>
      <c r="E44" s="12" t="s">
        <v>39</v>
      </c>
      <c r="F44" s="13">
        <f>COUNTIFS(G2:G25,"Boston",B2:B25,"&gt;="&amp;B$5)</f>
        <v>3</v>
      </c>
      <c r="G44" s="3"/>
      <c r="H44" s="3"/>
    </row>
    <row r="45">
      <c r="A45" s="3"/>
      <c r="B45" s="3"/>
      <c r="C45" s="3"/>
      <c r="D45" s="3"/>
      <c r="E45" s="12" t="s">
        <v>40</v>
      </c>
      <c r="F45" s="13">
        <f>COUNTIFS(B2:B25,"&gt;"&amp;B$5,B2:B25,"&lt;"&amp;B$18)</f>
        <v>9</v>
      </c>
      <c r="G45" s="3"/>
      <c r="H45" s="3"/>
    </row>
    <row r="46">
      <c r="A46" s="3"/>
      <c r="B46" s="3"/>
      <c r="C46" s="3"/>
      <c r="D46" s="3"/>
      <c r="E46" s="14"/>
      <c r="F46" s="11"/>
      <c r="G46" s="3"/>
      <c r="H46" s="3"/>
    </row>
    <row r="47">
      <c r="A47" s="3"/>
      <c r="B47" s="3"/>
      <c r="C47" s="3"/>
      <c r="D47" s="3"/>
      <c r="E47" s="12" t="s">
        <v>41</v>
      </c>
      <c r="F47" s="13">
        <f>SUMIFS(E2:E25,D2:D25,"microwave",G2:G25,"NY")</f>
        <v>25</v>
      </c>
      <c r="G47" s="3"/>
      <c r="H47" s="3"/>
    </row>
    <row r="48">
      <c r="A48" s="3"/>
      <c r="B48" s="3"/>
      <c r="C48" s="3"/>
      <c r="D48" s="3"/>
      <c r="E48" s="12" t="s">
        <v>42</v>
      </c>
      <c r="F48" s="13">
        <f>SUMIFS(E2:E25,F2:F25,"truck 1",G2:G25,"Pittsburgh")</f>
        <v>75</v>
      </c>
      <c r="G48" s="3"/>
      <c r="H48" s="3"/>
    </row>
    <row r="49">
      <c r="A49" s="3"/>
      <c r="B49" s="3"/>
      <c r="C49" s="3"/>
      <c r="D49" s="3"/>
      <c r="E49" s="12" t="s">
        <v>43</v>
      </c>
      <c r="F49" s="15">
        <f>SUMIFS(E2:E25,B2:B25,"&gt;="&amp;B5,B2:B25,"&lt;="&amp;B18)</f>
        <v>309</v>
      </c>
      <c r="G49" s="3"/>
      <c r="H49" s="3"/>
    </row>
    <row r="50">
      <c r="A50" s="3"/>
      <c r="B50" s="3"/>
      <c r="C50" s="3"/>
      <c r="D50" s="3"/>
      <c r="E50" s="14"/>
      <c r="F50" s="3"/>
      <c r="G50" s="3"/>
      <c r="H50" s="3"/>
    </row>
    <row r="51">
      <c r="A51" s="3"/>
      <c r="B51" s="3"/>
      <c r="C51" s="3"/>
      <c r="D51" s="3"/>
      <c r="E51" s="14"/>
      <c r="F51" s="3"/>
      <c r="G51" s="3"/>
      <c r="H51" s="3"/>
    </row>
    <row r="52">
      <c r="A52" s="3"/>
      <c r="B52" s="3"/>
      <c r="C52" s="3"/>
      <c r="D52" s="3"/>
      <c r="E52" s="12" t="s">
        <v>44</v>
      </c>
      <c r="F52" s="13">
        <f>SUMIF(G2:G25,"NY",E2:E25)+SUMIF(G2:G25,"Baltimore",E2:E25)+SUMIF(G2:G25,"Philadelphia",E2:E25)</f>
        <v>386</v>
      </c>
      <c r="G52" s="3"/>
      <c r="H5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B1" s="2" t="s">
        <v>46</v>
      </c>
      <c r="C1" s="2" t="s">
        <v>47</v>
      </c>
      <c r="D1" s="16" t="s">
        <v>48</v>
      </c>
      <c r="E1" s="16" t="s">
        <v>49</v>
      </c>
      <c r="F1" s="16" t="s">
        <v>50</v>
      </c>
    </row>
    <row r="2">
      <c r="A2" s="17" t="s">
        <v>51</v>
      </c>
      <c r="B2" s="18">
        <f t="shared" ref="B2:B5" si="1">COUNTIF($B$16:$B$241,A2)</f>
        <v>71</v>
      </c>
      <c r="C2" s="18">
        <f t="shared" ref="C2:C5" si="2">SUMIF($B$16:$B$241,A2,$E$16:$E$241)</f>
        <v>717</v>
      </c>
      <c r="D2" s="19">
        <f t="shared" ref="D2:D5" si="3">COUNTIFS($B$16:$B$241,A2,$D$16:$D$241,"cash")</f>
        <v>42</v>
      </c>
      <c r="E2" s="19">
        <f t="shared" ref="E2:E5" si="4">COUNTIFS($B$16:$B$241,A2,$D$16:$D$241,"credit card")</f>
        <v>29</v>
      </c>
      <c r="F2" s="19">
        <f t="shared" ref="F2:F5" si="5">SUMIFS($E$16:$E$241,$B$16:$B$241,A2,$D$16:$D$241,"cash")</f>
        <v>414</v>
      </c>
    </row>
    <row r="3">
      <c r="A3" s="20" t="s">
        <v>52</v>
      </c>
      <c r="B3" s="18">
        <f t="shared" si="1"/>
        <v>46</v>
      </c>
      <c r="C3" s="18">
        <f t="shared" si="2"/>
        <v>1934</v>
      </c>
      <c r="D3" s="19">
        <f t="shared" si="3"/>
        <v>31</v>
      </c>
      <c r="E3" s="19">
        <f t="shared" si="4"/>
        <v>15</v>
      </c>
      <c r="F3" s="19">
        <f t="shared" si="5"/>
        <v>1350</v>
      </c>
    </row>
    <row r="4">
      <c r="A4" s="20" t="s">
        <v>53</v>
      </c>
      <c r="B4" s="18">
        <f t="shared" si="1"/>
        <v>50</v>
      </c>
      <c r="C4" s="18">
        <f t="shared" si="2"/>
        <v>1650</v>
      </c>
      <c r="D4" s="19">
        <f t="shared" si="3"/>
        <v>35</v>
      </c>
      <c r="E4" s="19">
        <f t="shared" si="4"/>
        <v>15</v>
      </c>
      <c r="F4" s="19">
        <f t="shared" si="5"/>
        <v>1155</v>
      </c>
    </row>
    <row r="5">
      <c r="A5" s="17" t="s">
        <v>54</v>
      </c>
      <c r="B5" s="18">
        <f t="shared" si="1"/>
        <v>32</v>
      </c>
      <c r="C5" s="18">
        <f t="shared" si="2"/>
        <v>1119</v>
      </c>
      <c r="D5" s="19">
        <f t="shared" si="3"/>
        <v>21</v>
      </c>
      <c r="E5" s="19">
        <f t="shared" si="4"/>
        <v>11</v>
      </c>
      <c r="F5" s="19">
        <f t="shared" si="5"/>
        <v>735</v>
      </c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1" t="s">
        <v>55</v>
      </c>
      <c r="B8" s="2" t="s">
        <v>46</v>
      </c>
      <c r="C8" s="2" t="s">
        <v>47</v>
      </c>
      <c r="D8" s="2" t="s">
        <v>56</v>
      </c>
      <c r="E8" s="2" t="s">
        <v>57</v>
      </c>
      <c r="F8" s="2" t="s">
        <v>58</v>
      </c>
    </row>
    <row r="9">
      <c r="A9" s="20" t="s">
        <v>59</v>
      </c>
      <c r="B9" s="18">
        <f t="shared" ref="B9:B11" si="6">COUNTIF($C$16:$C$241,A9)</f>
        <v>25</v>
      </c>
      <c r="C9" s="18">
        <f t="shared" ref="C9:C11" si="7">SUMIF($C$16:$C$241,A9,$E$16:$E$241)</f>
        <v>688</v>
      </c>
      <c r="D9" s="18">
        <f t="shared" ref="D9:D11" si="8">COUNTIFS($B$16:$B$241,"shaving",$C$16:$C$241,A9)</f>
        <v>7</v>
      </c>
      <c r="E9" s="18">
        <f t="shared" ref="E9:E11" si="9">COUNTIFS(B$16:B$241,B$26,C$16:C$241,A9)</f>
        <v>1</v>
      </c>
      <c r="F9" s="18">
        <v>31.0</v>
      </c>
    </row>
    <row r="10">
      <c r="A10" s="20" t="s">
        <v>60</v>
      </c>
      <c r="B10" s="18">
        <f t="shared" si="6"/>
        <v>31</v>
      </c>
      <c r="C10" s="18">
        <f t="shared" si="7"/>
        <v>965</v>
      </c>
      <c r="D10" s="18">
        <f t="shared" si="8"/>
        <v>8</v>
      </c>
      <c r="E10" s="18">
        <f t="shared" si="9"/>
        <v>1</v>
      </c>
      <c r="F10" s="18">
        <v>24.0</v>
      </c>
    </row>
    <row r="11">
      <c r="A11" s="20" t="s">
        <v>61</v>
      </c>
      <c r="B11" s="18">
        <f t="shared" si="6"/>
        <v>23</v>
      </c>
      <c r="C11" s="18">
        <f t="shared" si="7"/>
        <v>701</v>
      </c>
      <c r="D11" s="18">
        <f t="shared" si="8"/>
        <v>5</v>
      </c>
      <c r="E11" s="18">
        <f t="shared" si="9"/>
        <v>1</v>
      </c>
      <c r="F11" s="18">
        <v>38.0</v>
      </c>
    </row>
    <row r="12">
      <c r="A12" s="3"/>
      <c r="B12" s="21"/>
      <c r="C12" s="3"/>
      <c r="D12" s="3"/>
      <c r="E12" s="3"/>
      <c r="F12" s="3"/>
    </row>
    <row r="13">
      <c r="A13" s="3"/>
      <c r="B13" s="21"/>
      <c r="C13" s="3"/>
      <c r="D13" s="3"/>
      <c r="E13" s="3"/>
      <c r="F13" s="3"/>
    </row>
    <row r="14">
      <c r="A14" s="22" t="s">
        <v>62</v>
      </c>
      <c r="B14" s="23"/>
      <c r="C14" s="23"/>
      <c r="D14" s="23"/>
      <c r="E14" s="23"/>
      <c r="F14" s="3"/>
    </row>
    <row r="15">
      <c r="A15" s="24" t="s">
        <v>1</v>
      </c>
      <c r="B15" s="25" t="s">
        <v>45</v>
      </c>
      <c r="C15" s="25" t="s">
        <v>55</v>
      </c>
      <c r="D15" s="25" t="s">
        <v>63</v>
      </c>
      <c r="E15" s="25" t="s">
        <v>64</v>
      </c>
      <c r="F15" s="3"/>
    </row>
    <row r="16">
      <c r="A16" s="26">
        <v>41279.0</v>
      </c>
      <c r="B16" s="6" t="s">
        <v>51</v>
      </c>
      <c r="C16" s="27" t="s">
        <v>59</v>
      </c>
      <c r="D16" s="27" t="s">
        <v>65</v>
      </c>
      <c r="E16" s="28">
        <v>7.0</v>
      </c>
      <c r="F16" s="3"/>
    </row>
    <row r="17">
      <c r="A17" s="26">
        <v>41279.0</v>
      </c>
      <c r="B17" s="6" t="s">
        <v>51</v>
      </c>
      <c r="C17" s="27" t="s">
        <v>60</v>
      </c>
      <c r="D17" s="27" t="s">
        <v>66</v>
      </c>
      <c r="E17" s="28">
        <v>7.0</v>
      </c>
      <c r="F17" s="3"/>
    </row>
    <row r="18">
      <c r="A18" s="26">
        <v>41279.0</v>
      </c>
      <c r="B18" s="6" t="s">
        <v>51</v>
      </c>
      <c r="C18" s="27" t="s">
        <v>67</v>
      </c>
      <c r="D18" s="27" t="s">
        <v>65</v>
      </c>
      <c r="E18" s="28">
        <v>7.0</v>
      </c>
      <c r="F18" s="3"/>
    </row>
    <row r="19">
      <c r="A19" s="26">
        <v>41279.0</v>
      </c>
      <c r="B19" s="27" t="s">
        <v>52</v>
      </c>
      <c r="C19" s="27" t="s">
        <v>61</v>
      </c>
      <c r="D19" s="27" t="s">
        <v>65</v>
      </c>
      <c r="E19" s="28">
        <v>60.0</v>
      </c>
      <c r="F19" s="3"/>
    </row>
    <row r="20">
      <c r="A20" s="26">
        <v>41279.0</v>
      </c>
      <c r="B20" s="27" t="s">
        <v>53</v>
      </c>
      <c r="C20" s="27" t="s">
        <v>61</v>
      </c>
      <c r="D20" s="27" t="s">
        <v>66</v>
      </c>
      <c r="E20" s="28">
        <v>33.0</v>
      </c>
      <c r="F20" s="3"/>
    </row>
    <row r="21">
      <c r="A21" s="26">
        <v>41279.0</v>
      </c>
      <c r="B21" s="6" t="s">
        <v>68</v>
      </c>
      <c r="C21" s="27" t="s">
        <v>69</v>
      </c>
      <c r="D21" s="27" t="s">
        <v>65</v>
      </c>
      <c r="E21" s="28">
        <v>67.0</v>
      </c>
      <c r="F21" s="3"/>
    </row>
    <row r="22">
      <c r="A22" s="26">
        <v>41279.0</v>
      </c>
      <c r="B22" s="6" t="s">
        <v>54</v>
      </c>
      <c r="C22" s="27" t="s">
        <v>67</v>
      </c>
      <c r="D22" s="27" t="s">
        <v>65</v>
      </c>
      <c r="E22" s="28">
        <v>33.0</v>
      </c>
      <c r="F22" s="3"/>
    </row>
    <row r="23">
      <c r="A23" s="26">
        <v>41279.0</v>
      </c>
      <c r="B23" s="6" t="s">
        <v>51</v>
      </c>
      <c r="C23" s="27" t="s">
        <v>70</v>
      </c>
      <c r="D23" s="27" t="s">
        <v>65</v>
      </c>
      <c r="E23" s="28">
        <v>7.0</v>
      </c>
      <c r="F23" s="3"/>
    </row>
    <row r="24">
      <c r="A24" s="26">
        <v>41310.0</v>
      </c>
      <c r="B24" s="6" t="s">
        <v>51</v>
      </c>
      <c r="C24" s="27" t="s">
        <v>70</v>
      </c>
      <c r="D24" s="27" t="s">
        <v>66</v>
      </c>
      <c r="E24" s="28">
        <v>7.0</v>
      </c>
      <c r="F24" s="3"/>
    </row>
    <row r="25">
      <c r="A25" s="26">
        <v>41310.0</v>
      </c>
      <c r="B25" s="6" t="s">
        <v>51</v>
      </c>
      <c r="C25" s="27" t="s">
        <v>71</v>
      </c>
      <c r="D25" s="27" t="s">
        <v>66</v>
      </c>
      <c r="E25" s="28">
        <v>17.0</v>
      </c>
      <c r="F25" s="3"/>
    </row>
    <row r="26">
      <c r="A26" s="26">
        <v>41310.0</v>
      </c>
      <c r="B26" s="6" t="s">
        <v>72</v>
      </c>
      <c r="C26" s="27" t="s">
        <v>71</v>
      </c>
      <c r="D26" s="27" t="s">
        <v>65</v>
      </c>
      <c r="E26" s="28">
        <v>3.0</v>
      </c>
      <c r="F26" s="3"/>
    </row>
    <row r="27">
      <c r="A27" s="26">
        <v>41310.0</v>
      </c>
      <c r="B27" s="6" t="s">
        <v>51</v>
      </c>
      <c r="C27" s="27" t="s">
        <v>70</v>
      </c>
      <c r="D27" s="27" t="s">
        <v>65</v>
      </c>
      <c r="E27" s="28">
        <v>7.0</v>
      </c>
      <c r="F27" s="3"/>
    </row>
    <row r="28">
      <c r="A28" s="26">
        <v>41310.0</v>
      </c>
      <c r="B28" s="6" t="s">
        <v>51</v>
      </c>
      <c r="C28" s="27" t="s">
        <v>67</v>
      </c>
      <c r="D28" s="27" t="s">
        <v>65</v>
      </c>
      <c r="E28" s="28">
        <v>7.0</v>
      </c>
      <c r="F28" s="3"/>
    </row>
    <row r="29">
      <c r="A29" s="26">
        <v>41310.0</v>
      </c>
      <c r="B29" s="6" t="s">
        <v>51</v>
      </c>
      <c r="C29" s="27" t="s">
        <v>59</v>
      </c>
      <c r="D29" s="27" t="s">
        <v>66</v>
      </c>
      <c r="E29" s="28">
        <v>7.0</v>
      </c>
      <c r="F29" s="3"/>
    </row>
    <row r="30">
      <c r="A30" s="26">
        <v>41310.0</v>
      </c>
      <c r="B30" s="27" t="s">
        <v>52</v>
      </c>
      <c r="C30" s="27" t="s">
        <v>71</v>
      </c>
      <c r="D30" s="27" t="s">
        <v>65</v>
      </c>
      <c r="E30" s="28">
        <v>60.0</v>
      </c>
      <c r="F30" s="3"/>
    </row>
    <row r="31">
      <c r="A31" s="26">
        <v>41310.0</v>
      </c>
      <c r="B31" s="27" t="s">
        <v>53</v>
      </c>
      <c r="C31" s="27" t="s">
        <v>69</v>
      </c>
      <c r="D31" s="27" t="s">
        <v>65</v>
      </c>
      <c r="E31" s="28">
        <v>33.0</v>
      </c>
      <c r="F31" s="3"/>
    </row>
    <row r="32">
      <c r="A32" s="26">
        <v>41310.0</v>
      </c>
      <c r="B32" s="6" t="s">
        <v>68</v>
      </c>
      <c r="C32" s="27" t="s">
        <v>61</v>
      </c>
      <c r="D32" s="27" t="s">
        <v>66</v>
      </c>
      <c r="E32" s="28">
        <v>67.0</v>
      </c>
      <c r="F32" s="3"/>
    </row>
    <row r="33">
      <c r="A33" s="26">
        <v>41310.0</v>
      </c>
      <c r="B33" s="6" t="s">
        <v>54</v>
      </c>
      <c r="C33" s="27" t="s">
        <v>59</v>
      </c>
      <c r="D33" s="27" t="s">
        <v>65</v>
      </c>
      <c r="E33" s="28">
        <v>33.0</v>
      </c>
      <c r="F33" s="3"/>
    </row>
    <row r="34">
      <c r="A34" s="26">
        <v>41310.0</v>
      </c>
      <c r="B34" s="6" t="s">
        <v>52</v>
      </c>
      <c r="C34" s="27" t="s">
        <v>60</v>
      </c>
      <c r="D34" s="27" t="s">
        <v>65</v>
      </c>
      <c r="E34" s="28">
        <v>23.0</v>
      </c>
      <c r="F34" s="3"/>
    </row>
    <row r="35">
      <c r="A35" s="26">
        <v>41310.0</v>
      </c>
      <c r="B35" s="6" t="s">
        <v>51</v>
      </c>
      <c r="C35" s="27" t="s">
        <v>71</v>
      </c>
      <c r="D35" s="27" t="s">
        <v>65</v>
      </c>
      <c r="E35" s="28">
        <v>7.0</v>
      </c>
      <c r="F35" s="3"/>
    </row>
    <row r="36">
      <c r="A36" s="26">
        <v>41310.0</v>
      </c>
      <c r="B36" s="6" t="s">
        <v>51</v>
      </c>
      <c r="C36" s="27" t="s">
        <v>59</v>
      </c>
      <c r="D36" s="27" t="s">
        <v>65</v>
      </c>
      <c r="E36" s="28">
        <v>17.0</v>
      </c>
      <c r="F36" s="3"/>
    </row>
    <row r="37">
      <c r="A37" s="26">
        <v>41310.0</v>
      </c>
      <c r="B37" s="6" t="s">
        <v>72</v>
      </c>
      <c r="C37" s="27" t="s">
        <v>70</v>
      </c>
      <c r="D37" s="27" t="s">
        <v>65</v>
      </c>
      <c r="E37" s="28">
        <v>3.0</v>
      </c>
      <c r="F37" s="3"/>
    </row>
    <row r="38">
      <c r="A38" s="26">
        <v>41338.0</v>
      </c>
      <c r="B38" s="6" t="s">
        <v>72</v>
      </c>
      <c r="C38" s="27" t="s">
        <v>71</v>
      </c>
      <c r="D38" s="27" t="s">
        <v>66</v>
      </c>
      <c r="E38" s="28">
        <v>3.0</v>
      </c>
      <c r="F38" s="3"/>
    </row>
    <row r="39">
      <c r="A39" s="26">
        <v>41338.0</v>
      </c>
      <c r="B39" s="6" t="s">
        <v>72</v>
      </c>
      <c r="C39" s="27" t="s">
        <v>67</v>
      </c>
      <c r="D39" s="27" t="s">
        <v>65</v>
      </c>
      <c r="E39" s="28">
        <v>3.0</v>
      </c>
      <c r="F39" s="3"/>
    </row>
    <row r="40">
      <c r="A40" s="26">
        <v>41338.0</v>
      </c>
      <c r="B40" s="27" t="s">
        <v>52</v>
      </c>
      <c r="C40" s="27" t="s">
        <v>60</v>
      </c>
      <c r="D40" s="27" t="s">
        <v>65</v>
      </c>
      <c r="E40" s="28">
        <v>60.0</v>
      </c>
      <c r="F40" s="3"/>
    </row>
    <row r="41">
      <c r="A41" s="26">
        <v>41338.0</v>
      </c>
      <c r="B41" s="27" t="s">
        <v>53</v>
      </c>
      <c r="C41" s="27" t="s">
        <v>67</v>
      </c>
      <c r="D41" s="27" t="s">
        <v>66</v>
      </c>
      <c r="E41" s="28">
        <v>33.0</v>
      </c>
      <c r="F41" s="3"/>
    </row>
    <row r="42">
      <c r="A42" s="26">
        <v>41338.0</v>
      </c>
      <c r="B42" s="6" t="s">
        <v>68</v>
      </c>
      <c r="C42" s="27" t="s">
        <v>69</v>
      </c>
      <c r="D42" s="27" t="s">
        <v>65</v>
      </c>
      <c r="E42" s="28">
        <v>67.0</v>
      </c>
      <c r="F42" s="3"/>
    </row>
    <row r="43">
      <c r="A43" s="26">
        <v>41338.0</v>
      </c>
      <c r="B43" s="6" t="s">
        <v>54</v>
      </c>
      <c r="C43" s="27" t="s">
        <v>60</v>
      </c>
      <c r="D43" s="27" t="s">
        <v>65</v>
      </c>
      <c r="E43" s="28">
        <v>33.0</v>
      </c>
      <c r="F43" s="3"/>
    </row>
    <row r="44">
      <c r="A44" s="26">
        <v>41338.0</v>
      </c>
      <c r="B44" s="6" t="s">
        <v>52</v>
      </c>
      <c r="C44" s="27" t="s">
        <v>59</v>
      </c>
      <c r="D44" s="27" t="s">
        <v>66</v>
      </c>
      <c r="E44" s="28">
        <v>23.0</v>
      </c>
      <c r="F44" s="3"/>
    </row>
    <row r="45">
      <c r="A45" s="26">
        <v>41338.0</v>
      </c>
      <c r="B45" s="6" t="s">
        <v>51</v>
      </c>
      <c r="C45" s="27" t="s">
        <v>69</v>
      </c>
      <c r="D45" s="27" t="s">
        <v>65</v>
      </c>
      <c r="E45" s="28">
        <v>7.0</v>
      </c>
      <c r="F45" s="3"/>
    </row>
    <row r="46">
      <c r="A46" s="26">
        <v>41369.0</v>
      </c>
      <c r="B46" s="6" t="s">
        <v>51</v>
      </c>
      <c r="C46" s="27" t="s">
        <v>60</v>
      </c>
      <c r="D46" s="27" t="s">
        <v>65</v>
      </c>
      <c r="E46" s="28">
        <v>17.0</v>
      </c>
      <c r="F46" s="3"/>
    </row>
    <row r="47">
      <c r="A47" s="26">
        <v>41369.0</v>
      </c>
      <c r="B47" s="6" t="s">
        <v>72</v>
      </c>
      <c r="C47" s="27" t="s">
        <v>61</v>
      </c>
      <c r="D47" s="27" t="s">
        <v>65</v>
      </c>
      <c r="E47" s="28">
        <v>3.0</v>
      </c>
      <c r="F47" s="3"/>
    </row>
    <row r="48">
      <c r="A48" s="26">
        <v>41369.0</v>
      </c>
      <c r="B48" s="6" t="s">
        <v>72</v>
      </c>
      <c r="C48" s="27" t="s">
        <v>71</v>
      </c>
      <c r="D48" s="27" t="s">
        <v>66</v>
      </c>
      <c r="E48" s="28">
        <v>3.0</v>
      </c>
      <c r="F48" s="3"/>
    </row>
    <row r="49">
      <c r="A49" s="26">
        <v>41369.0</v>
      </c>
      <c r="B49" s="27" t="s">
        <v>54</v>
      </c>
      <c r="C49" s="27" t="s">
        <v>71</v>
      </c>
      <c r="D49" s="27" t="s">
        <v>66</v>
      </c>
      <c r="E49" s="28">
        <v>40.0</v>
      </c>
      <c r="F49" s="3"/>
    </row>
    <row r="50">
      <c r="A50" s="26">
        <v>41369.0</v>
      </c>
      <c r="B50" s="6" t="s">
        <v>72</v>
      </c>
      <c r="C50" s="27" t="s">
        <v>59</v>
      </c>
      <c r="D50" s="27" t="s">
        <v>66</v>
      </c>
      <c r="E50" s="28">
        <v>3.0</v>
      </c>
      <c r="F50" s="3"/>
    </row>
    <row r="51">
      <c r="A51" s="26">
        <v>41369.0</v>
      </c>
      <c r="B51" s="6" t="s">
        <v>72</v>
      </c>
      <c r="C51" s="27" t="s">
        <v>60</v>
      </c>
      <c r="D51" s="27" t="s">
        <v>65</v>
      </c>
      <c r="E51" s="28">
        <v>3.0</v>
      </c>
      <c r="F51" s="3"/>
    </row>
    <row r="52">
      <c r="A52" s="26">
        <v>41369.0</v>
      </c>
      <c r="B52" s="6" t="s">
        <v>72</v>
      </c>
      <c r="C52" s="27" t="s">
        <v>69</v>
      </c>
      <c r="D52" s="27" t="s">
        <v>65</v>
      </c>
      <c r="E52" s="28">
        <v>3.0</v>
      </c>
      <c r="F52" s="3"/>
    </row>
    <row r="53">
      <c r="A53" s="26">
        <v>41399.0</v>
      </c>
      <c r="B53" s="6" t="s">
        <v>54</v>
      </c>
      <c r="C53" s="27" t="s">
        <v>71</v>
      </c>
      <c r="D53" s="27" t="s">
        <v>65</v>
      </c>
      <c r="E53" s="28">
        <v>33.0</v>
      </c>
      <c r="F53" s="3"/>
    </row>
    <row r="54">
      <c r="A54" s="26">
        <v>41399.0</v>
      </c>
      <c r="B54" s="6" t="s">
        <v>54</v>
      </c>
      <c r="C54" s="27" t="s">
        <v>61</v>
      </c>
      <c r="D54" s="27" t="s">
        <v>66</v>
      </c>
      <c r="E54" s="28">
        <v>33.0</v>
      </c>
      <c r="F54" s="3"/>
    </row>
    <row r="55">
      <c r="A55" s="26">
        <v>41399.0</v>
      </c>
      <c r="B55" s="6" t="s">
        <v>51</v>
      </c>
      <c r="C55" s="27" t="s">
        <v>60</v>
      </c>
      <c r="D55" s="27" t="s">
        <v>65</v>
      </c>
      <c r="E55" s="28">
        <v>7.0</v>
      </c>
      <c r="F55" s="3"/>
    </row>
    <row r="56">
      <c r="A56" s="26">
        <v>41399.0</v>
      </c>
      <c r="B56" s="6" t="s">
        <v>51</v>
      </c>
      <c r="C56" s="27" t="s">
        <v>60</v>
      </c>
      <c r="D56" s="27" t="s">
        <v>65</v>
      </c>
      <c r="E56" s="28">
        <v>17.0</v>
      </c>
      <c r="F56" s="3"/>
    </row>
    <row r="57">
      <c r="A57" s="26">
        <v>41399.0</v>
      </c>
      <c r="B57" s="6" t="s">
        <v>52</v>
      </c>
      <c r="C57" s="27" t="s">
        <v>69</v>
      </c>
      <c r="D57" s="27" t="s">
        <v>65</v>
      </c>
      <c r="E57" s="28">
        <v>33.0</v>
      </c>
      <c r="F57" s="3"/>
    </row>
    <row r="58">
      <c r="A58" s="26">
        <v>41399.0</v>
      </c>
      <c r="B58" s="6" t="s">
        <v>52</v>
      </c>
      <c r="C58" s="27" t="s">
        <v>69</v>
      </c>
      <c r="D58" s="27" t="s">
        <v>66</v>
      </c>
      <c r="E58" s="28">
        <v>40.0</v>
      </c>
      <c r="F58" s="3"/>
    </row>
    <row r="59">
      <c r="A59" s="26">
        <v>41399.0</v>
      </c>
      <c r="B59" s="27" t="s">
        <v>54</v>
      </c>
      <c r="C59" s="27" t="s">
        <v>69</v>
      </c>
      <c r="D59" s="27" t="s">
        <v>65</v>
      </c>
      <c r="E59" s="28">
        <v>40.0</v>
      </c>
      <c r="F59" s="3"/>
    </row>
    <row r="60">
      <c r="A60" s="26">
        <v>41399.0</v>
      </c>
      <c r="B60" s="27" t="s">
        <v>52</v>
      </c>
      <c r="C60" s="27" t="s">
        <v>67</v>
      </c>
      <c r="D60" s="27" t="s">
        <v>65</v>
      </c>
      <c r="E60" s="28">
        <v>60.0</v>
      </c>
      <c r="F60" s="3"/>
    </row>
    <row r="61">
      <c r="A61" s="26">
        <v>41399.0</v>
      </c>
      <c r="B61" s="27" t="s">
        <v>53</v>
      </c>
      <c r="C61" s="27" t="s">
        <v>71</v>
      </c>
      <c r="D61" s="27" t="s">
        <v>65</v>
      </c>
      <c r="E61" s="28">
        <v>33.0</v>
      </c>
      <c r="F61" s="3"/>
    </row>
    <row r="62">
      <c r="A62" s="26">
        <v>41399.0</v>
      </c>
      <c r="B62" s="6" t="s">
        <v>68</v>
      </c>
      <c r="C62" s="27" t="s">
        <v>71</v>
      </c>
      <c r="D62" s="27" t="s">
        <v>65</v>
      </c>
      <c r="E62" s="28">
        <v>67.0</v>
      </c>
      <c r="F62" s="3"/>
    </row>
    <row r="63">
      <c r="A63" s="26">
        <v>41399.0</v>
      </c>
      <c r="B63" s="6" t="s">
        <v>54</v>
      </c>
      <c r="C63" s="27" t="s">
        <v>60</v>
      </c>
      <c r="D63" s="27" t="s">
        <v>65</v>
      </c>
      <c r="E63" s="28">
        <v>33.0</v>
      </c>
      <c r="F63" s="3"/>
    </row>
    <row r="64">
      <c r="A64" s="26">
        <v>41399.0</v>
      </c>
      <c r="B64" s="6" t="s">
        <v>51</v>
      </c>
      <c r="C64" s="27" t="s">
        <v>70</v>
      </c>
      <c r="D64" s="27" t="s">
        <v>65</v>
      </c>
      <c r="E64" s="28">
        <v>7.0</v>
      </c>
      <c r="F64" s="3"/>
    </row>
    <row r="65">
      <c r="A65" s="26">
        <v>41399.0</v>
      </c>
      <c r="B65" s="6" t="s">
        <v>51</v>
      </c>
      <c r="C65" s="27" t="s">
        <v>69</v>
      </c>
      <c r="D65" s="27" t="s">
        <v>65</v>
      </c>
      <c r="E65" s="28">
        <v>7.0</v>
      </c>
      <c r="F65" s="3"/>
    </row>
    <row r="66">
      <c r="A66" s="26">
        <v>41430.0</v>
      </c>
      <c r="B66" s="6" t="s">
        <v>54</v>
      </c>
      <c r="C66" s="27" t="s">
        <v>69</v>
      </c>
      <c r="D66" s="27" t="s">
        <v>65</v>
      </c>
      <c r="E66" s="28">
        <v>33.0</v>
      </c>
      <c r="F66" s="3"/>
    </row>
    <row r="67">
      <c r="A67" s="26">
        <v>41430.0</v>
      </c>
      <c r="B67" s="6" t="s">
        <v>51</v>
      </c>
      <c r="C67" s="27" t="s">
        <v>71</v>
      </c>
      <c r="D67" s="27" t="s">
        <v>66</v>
      </c>
      <c r="E67" s="28">
        <v>7.0</v>
      </c>
      <c r="F67" s="3"/>
    </row>
    <row r="68">
      <c r="A68" s="26">
        <v>41430.0</v>
      </c>
      <c r="B68" s="6" t="s">
        <v>52</v>
      </c>
      <c r="C68" s="27" t="s">
        <v>67</v>
      </c>
      <c r="D68" s="27" t="s">
        <v>65</v>
      </c>
      <c r="E68" s="28">
        <v>40.0</v>
      </c>
      <c r="F68" s="3"/>
    </row>
    <row r="69">
      <c r="A69" s="26">
        <v>41430.0</v>
      </c>
      <c r="B69" s="27" t="s">
        <v>54</v>
      </c>
      <c r="C69" s="27" t="s">
        <v>61</v>
      </c>
      <c r="D69" s="27" t="s">
        <v>65</v>
      </c>
      <c r="E69" s="28">
        <v>40.0</v>
      </c>
      <c r="F69" s="3"/>
    </row>
    <row r="70">
      <c r="A70" s="26">
        <v>41430.0</v>
      </c>
      <c r="B70" s="27" t="s">
        <v>52</v>
      </c>
      <c r="C70" s="27" t="s">
        <v>69</v>
      </c>
      <c r="D70" s="27" t="s">
        <v>65</v>
      </c>
      <c r="E70" s="28">
        <v>60.0</v>
      </c>
      <c r="F70" s="3"/>
    </row>
    <row r="71">
      <c r="A71" s="26">
        <v>41430.0</v>
      </c>
      <c r="B71" s="27" t="s">
        <v>53</v>
      </c>
      <c r="C71" s="27" t="s">
        <v>70</v>
      </c>
      <c r="D71" s="27" t="s">
        <v>65</v>
      </c>
      <c r="E71" s="28">
        <v>33.0</v>
      </c>
      <c r="F71" s="3"/>
    </row>
    <row r="72">
      <c r="A72" s="26">
        <v>41430.0</v>
      </c>
      <c r="B72" s="6" t="s">
        <v>68</v>
      </c>
      <c r="C72" s="27" t="s">
        <v>69</v>
      </c>
      <c r="D72" s="27" t="s">
        <v>65</v>
      </c>
      <c r="E72" s="28">
        <v>67.0</v>
      </c>
      <c r="F72" s="3"/>
    </row>
    <row r="73">
      <c r="A73" s="26">
        <v>41430.0</v>
      </c>
      <c r="B73" s="6" t="s">
        <v>54</v>
      </c>
      <c r="C73" s="27" t="s">
        <v>71</v>
      </c>
      <c r="D73" s="27" t="s">
        <v>65</v>
      </c>
      <c r="E73" s="28">
        <v>33.0</v>
      </c>
      <c r="F73" s="3"/>
    </row>
    <row r="74">
      <c r="A74" s="26">
        <v>41430.0</v>
      </c>
      <c r="B74" s="6" t="s">
        <v>52</v>
      </c>
      <c r="C74" s="27" t="s">
        <v>61</v>
      </c>
      <c r="D74" s="27" t="s">
        <v>65</v>
      </c>
      <c r="E74" s="28">
        <v>23.0</v>
      </c>
      <c r="F74" s="3"/>
    </row>
    <row r="75">
      <c r="A75" s="26">
        <v>41460.0</v>
      </c>
      <c r="B75" s="6" t="s">
        <v>54</v>
      </c>
      <c r="C75" s="27" t="s">
        <v>71</v>
      </c>
      <c r="D75" s="27" t="s">
        <v>66</v>
      </c>
      <c r="E75" s="28">
        <v>33.0</v>
      </c>
      <c r="F75" s="3"/>
    </row>
    <row r="76">
      <c r="A76" s="26">
        <v>41460.0</v>
      </c>
      <c r="B76" s="6" t="s">
        <v>51</v>
      </c>
      <c r="C76" s="27" t="s">
        <v>69</v>
      </c>
      <c r="D76" s="27" t="s">
        <v>65</v>
      </c>
      <c r="E76" s="28">
        <v>17.0</v>
      </c>
      <c r="F76" s="3"/>
    </row>
    <row r="77">
      <c r="A77" s="26">
        <v>41460.0</v>
      </c>
      <c r="B77" s="6" t="s">
        <v>52</v>
      </c>
      <c r="C77" s="27" t="s">
        <v>71</v>
      </c>
      <c r="D77" s="27" t="s">
        <v>65</v>
      </c>
      <c r="E77" s="28">
        <v>33.0</v>
      </c>
      <c r="F77" s="3"/>
    </row>
    <row r="78">
      <c r="A78" s="26">
        <v>41460.0</v>
      </c>
      <c r="B78" s="6" t="s">
        <v>52</v>
      </c>
      <c r="C78" s="27" t="s">
        <v>60</v>
      </c>
      <c r="D78" s="27" t="s">
        <v>65</v>
      </c>
      <c r="E78" s="28">
        <v>40.0</v>
      </c>
      <c r="F78" s="3"/>
    </row>
    <row r="79">
      <c r="A79" s="26">
        <v>41460.0</v>
      </c>
      <c r="B79" s="6" t="s">
        <v>51</v>
      </c>
      <c r="C79" s="27" t="s">
        <v>69</v>
      </c>
      <c r="D79" s="27" t="s">
        <v>65</v>
      </c>
      <c r="E79" s="28">
        <v>7.0</v>
      </c>
      <c r="F79" s="3"/>
    </row>
    <row r="80">
      <c r="A80" s="26">
        <v>41460.0</v>
      </c>
      <c r="B80" s="6" t="s">
        <v>51</v>
      </c>
      <c r="C80" s="27" t="s">
        <v>70</v>
      </c>
      <c r="D80" s="27" t="s">
        <v>65</v>
      </c>
      <c r="E80" s="28">
        <v>7.0</v>
      </c>
      <c r="F80" s="3"/>
    </row>
    <row r="81">
      <c r="A81" s="26">
        <v>41491.0</v>
      </c>
      <c r="B81" s="27" t="s">
        <v>53</v>
      </c>
      <c r="C81" s="27" t="s">
        <v>67</v>
      </c>
      <c r="D81" s="27" t="s">
        <v>65</v>
      </c>
      <c r="E81" s="28">
        <v>33.0</v>
      </c>
      <c r="F81" s="3"/>
    </row>
    <row r="82">
      <c r="A82" s="26">
        <v>41491.0</v>
      </c>
      <c r="B82" s="6" t="s">
        <v>68</v>
      </c>
      <c r="C82" s="27" t="s">
        <v>69</v>
      </c>
      <c r="D82" s="27" t="s">
        <v>66</v>
      </c>
      <c r="E82" s="28">
        <v>67.0</v>
      </c>
      <c r="F82" s="3"/>
    </row>
    <row r="83">
      <c r="A83" s="26">
        <v>41491.0</v>
      </c>
      <c r="B83" s="6" t="s">
        <v>51</v>
      </c>
      <c r="C83" s="27" t="s">
        <v>67</v>
      </c>
      <c r="D83" s="27" t="s">
        <v>66</v>
      </c>
      <c r="E83" s="28">
        <v>7.0</v>
      </c>
      <c r="F83" s="3"/>
    </row>
    <row r="84">
      <c r="A84" s="26">
        <v>41491.0</v>
      </c>
      <c r="B84" s="6" t="s">
        <v>51</v>
      </c>
      <c r="C84" s="27" t="s">
        <v>69</v>
      </c>
      <c r="D84" s="27" t="s">
        <v>66</v>
      </c>
      <c r="E84" s="28">
        <v>7.0</v>
      </c>
      <c r="F84" s="3"/>
    </row>
    <row r="85">
      <c r="A85" s="26">
        <v>41491.0</v>
      </c>
      <c r="B85" s="6" t="s">
        <v>54</v>
      </c>
      <c r="C85" s="27" t="s">
        <v>70</v>
      </c>
      <c r="D85" s="27" t="s">
        <v>65</v>
      </c>
      <c r="E85" s="28">
        <v>33.0</v>
      </c>
      <c r="F85" s="3"/>
    </row>
    <row r="86">
      <c r="A86" s="26">
        <v>41491.0</v>
      </c>
      <c r="B86" s="6" t="s">
        <v>51</v>
      </c>
      <c r="C86" s="27" t="s">
        <v>61</v>
      </c>
      <c r="D86" s="27" t="s">
        <v>65</v>
      </c>
      <c r="E86" s="28">
        <v>17.0</v>
      </c>
      <c r="F86" s="3"/>
    </row>
    <row r="87">
      <c r="A87" s="26">
        <v>41491.0</v>
      </c>
      <c r="B87" s="6" t="s">
        <v>52</v>
      </c>
      <c r="C87" s="27" t="s">
        <v>69</v>
      </c>
      <c r="D87" s="27" t="s">
        <v>65</v>
      </c>
      <c r="E87" s="28">
        <v>33.0</v>
      </c>
      <c r="F87" s="3"/>
    </row>
    <row r="88">
      <c r="A88" s="26">
        <v>41491.0</v>
      </c>
      <c r="B88" s="6" t="s">
        <v>52</v>
      </c>
      <c r="C88" s="27" t="s">
        <v>69</v>
      </c>
      <c r="D88" s="27" t="s">
        <v>65</v>
      </c>
      <c r="E88" s="28">
        <v>40.0</v>
      </c>
      <c r="F88" s="3"/>
    </row>
    <row r="89">
      <c r="A89" s="26">
        <v>41491.0</v>
      </c>
      <c r="B89" s="6" t="s">
        <v>51</v>
      </c>
      <c r="C89" s="27" t="s">
        <v>69</v>
      </c>
      <c r="D89" s="27" t="s">
        <v>65</v>
      </c>
      <c r="E89" s="28">
        <v>7.0</v>
      </c>
      <c r="F89" s="3"/>
    </row>
    <row r="90">
      <c r="A90" s="26">
        <v>41491.0</v>
      </c>
      <c r="B90" s="6" t="s">
        <v>54</v>
      </c>
      <c r="C90" s="27" t="s">
        <v>61</v>
      </c>
      <c r="D90" s="27" t="s">
        <v>66</v>
      </c>
      <c r="E90" s="28">
        <v>33.0</v>
      </c>
      <c r="F90" s="3"/>
    </row>
    <row r="91">
      <c r="A91" s="26">
        <v>41491.0</v>
      </c>
      <c r="B91" s="6" t="s">
        <v>51</v>
      </c>
      <c r="C91" s="27" t="s">
        <v>71</v>
      </c>
      <c r="D91" s="27" t="s">
        <v>65</v>
      </c>
      <c r="E91" s="28">
        <v>7.0</v>
      </c>
      <c r="F91" s="3"/>
    </row>
    <row r="92">
      <c r="A92" s="26">
        <v>41491.0</v>
      </c>
      <c r="B92" s="6" t="s">
        <v>54</v>
      </c>
      <c r="C92" s="27" t="s">
        <v>59</v>
      </c>
      <c r="D92" s="27" t="s">
        <v>65</v>
      </c>
      <c r="E92" s="28">
        <v>33.0</v>
      </c>
      <c r="F92" s="3"/>
    </row>
    <row r="93">
      <c r="A93" s="26">
        <v>41491.0</v>
      </c>
      <c r="B93" s="6" t="s">
        <v>51</v>
      </c>
      <c r="C93" s="27" t="s">
        <v>70</v>
      </c>
      <c r="D93" s="27" t="s">
        <v>66</v>
      </c>
      <c r="E93" s="28">
        <v>7.0</v>
      </c>
      <c r="F93" s="3"/>
    </row>
    <row r="94">
      <c r="A94" s="26">
        <v>41522.0</v>
      </c>
      <c r="B94" s="6" t="s">
        <v>51</v>
      </c>
      <c r="C94" s="27" t="s">
        <v>70</v>
      </c>
      <c r="D94" s="27" t="s">
        <v>66</v>
      </c>
      <c r="E94" s="28">
        <v>7.0</v>
      </c>
      <c r="F94" s="3"/>
    </row>
    <row r="95">
      <c r="A95" s="26">
        <v>41522.0</v>
      </c>
      <c r="B95" s="6" t="s">
        <v>51</v>
      </c>
      <c r="C95" s="27" t="s">
        <v>69</v>
      </c>
      <c r="D95" s="27" t="s">
        <v>65</v>
      </c>
      <c r="E95" s="28">
        <v>7.0</v>
      </c>
      <c r="F95" s="3"/>
    </row>
    <row r="96">
      <c r="A96" s="26">
        <v>41522.0</v>
      </c>
      <c r="B96" s="6" t="s">
        <v>51</v>
      </c>
      <c r="C96" s="27" t="s">
        <v>69</v>
      </c>
      <c r="D96" s="27" t="s">
        <v>66</v>
      </c>
      <c r="E96" s="28">
        <v>17.0</v>
      </c>
      <c r="F96" s="3"/>
    </row>
    <row r="97">
      <c r="A97" s="26">
        <v>41522.0</v>
      </c>
      <c r="B97" s="6" t="s">
        <v>52</v>
      </c>
      <c r="C97" s="27" t="s">
        <v>59</v>
      </c>
      <c r="D97" s="27" t="s">
        <v>66</v>
      </c>
      <c r="E97" s="28">
        <v>33.0</v>
      </c>
      <c r="F97" s="3"/>
    </row>
    <row r="98">
      <c r="A98" s="26">
        <v>41522.0</v>
      </c>
      <c r="B98" s="6" t="s">
        <v>52</v>
      </c>
      <c r="C98" s="27" t="s">
        <v>67</v>
      </c>
      <c r="D98" s="27" t="s">
        <v>65</v>
      </c>
      <c r="E98" s="28">
        <v>40.0</v>
      </c>
      <c r="F98" s="3"/>
    </row>
    <row r="99">
      <c r="A99" s="26">
        <v>41522.0</v>
      </c>
      <c r="B99" s="6" t="s">
        <v>51</v>
      </c>
      <c r="C99" s="27" t="s">
        <v>69</v>
      </c>
      <c r="D99" s="27" t="s">
        <v>65</v>
      </c>
      <c r="E99" s="28">
        <v>7.0</v>
      </c>
      <c r="F99" s="3"/>
    </row>
    <row r="100">
      <c r="A100" s="26">
        <v>41522.0</v>
      </c>
      <c r="B100" s="6" t="s">
        <v>51</v>
      </c>
      <c r="C100" s="27" t="s">
        <v>70</v>
      </c>
      <c r="D100" s="27" t="s">
        <v>65</v>
      </c>
      <c r="E100" s="28">
        <v>7.0</v>
      </c>
      <c r="F100" s="3"/>
    </row>
    <row r="101">
      <c r="A101" s="26">
        <v>41522.0</v>
      </c>
      <c r="B101" s="27" t="s">
        <v>53</v>
      </c>
      <c r="C101" s="27" t="s">
        <v>69</v>
      </c>
      <c r="D101" s="27" t="s">
        <v>65</v>
      </c>
      <c r="E101" s="28">
        <v>33.0</v>
      </c>
      <c r="F101" s="3"/>
    </row>
    <row r="102">
      <c r="A102" s="26">
        <v>41522.0</v>
      </c>
      <c r="B102" s="6" t="s">
        <v>51</v>
      </c>
      <c r="C102" s="27" t="s">
        <v>60</v>
      </c>
      <c r="D102" s="27" t="s">
        <v>66</v>
      </c>
      <c r="E102" s="28">
        <v>7.0</v>
      </c>
      <c r="F102" s="3"/>
    </row>
    <row r="103">
      <c r="A103" s="26">
        <v>41522.0</v>
      </c>
      <c r="B103" s="27" t="s">
        <v>53</v>
      </c>
      <c r="C103" s="27" t="s">
        <v>67</v>
      </c>
      <c r="D103" s="27" t="s">
        <v>65</v>
      </c>
      <c r="E103" s="28">
        <v>33.0</v>
      </c>
      <c r="F103" s="3"/>
    </row>
    <row r="104">
      <c r="A104" s="26">
        <v>41552.0</v>
      </c>
      <c r="B104" s="6" t="s">
        <v>52</v>
      </c>
      <c r="C104" s="27" t="s">
        <v>59</v>
      </c>
      <c r="D104" s="27" t="s">
        <v>65</v>
      </c>
      <c r="E104" s="28">
        <v>23.0</v>
      </c>
      <c r="F104" s="3"/>
    </row>
    <row r="105">
      <c r="A105" s="26">
        <v>41552.0</v>
      </c>
      <c r="B105" s="6" t="s">
        <v>51</v>
      </c>
      <c r="C105" s="27" t="s">
        <v>69</v>
      </c>
      <c r="D105" s="27" t="s">
        <v>65</v>
      </c>
      <c r="E105" s="28">
        <v>7.0</v>
      </c>
      <c r="F105" s="3"/>
    </row>
    <row r="106">
      <c r="A106" s="26">
        <v>41552.0</v>
      </c>
      <c r="B106" s="6" t="s">
        <v>51</v>
      </c>
      <c r="C106" s="27" t="s">
        <v>69</v>
      </c>
      <c r="D106" s="27" t="s">
        <v>66</v>
      </c>
      <c r="E106" s="28">
        <v>17.0</v>
      </c>
      <c r="F106" s="3"/>
    </row>
    <row r="107">
      <c r="A107" s="26">
        <v>41552.0</v>
      </c>
      <c r="B107" s="6" t="s">
        <v>52</v>
      </c>
      <c r="C107" s="27" t="s">
        <v>61</v>
      </c>
      <c r="D107" s="27" t="s">
        <v>65</v>
      </c>
      <c r="E107" s="28">
        <v>33.0</v>
      </c>
      <c r="F107" s="3"/>
    </row>
    <row r="108">
      <c r="A108" s="26">
        <v>41552.0</v>
      </c>
      <c r="B108" s="6" t="s">
        <v>54</v>
      </c>
      <c r="C108" s="27" t="s">
        <v>69</v>
      </c>
      <c r="D108" s="27" t="s">
        <v>66</v>
      </c>
      <c r="E108" s="28">
        <v>33.0</v>
      </c>
      <c r="F108" s="3"/>
    </row>
    <row r="109">
      <c r="A109" s="26">
        <v>41552.0</v>
      </c>
      <c r="B109" s="27" t="s">
        <v>54</v>
      </c>
      <c r="C109" s="27" t="s">
        <v>70</v>
      </c>
      <c r="D109" s="27" t="s">
        <v>65</v>
      </c>
      <c r="E109" s="28">
        <v>40.0</v>
      </c>
      <c r="F109" s="3"/>
    </row>
    <row r="110">
      <c r="A110" s="26">
        <v>41552.0</v>
      </c>
      <c r="B110" s="27" t="s">
        <v>52</v>
      </c>
      <c r="C110" s="27" t="s">
        <v>61</v>
      </c>
      <c r="D110" s="27" t="s">
        <v>65</v>
      </c>
      <c r="E110" s="28">
        <v>60.0</v>
      </c>
      <c r="F110" s="3"/>
    </row>
    <row r="111">
      <c r="A111" s="26">
        <v>41552.0</v>
      </c>
      <c r="B111" s="27" t="s">
        <v>53</v>
      </c>
      <c r="C111" s="27" t="s">
        <v>61</v>
      </c>
      <c r="D111" s="27" t="s">
        <v>65</v>
      </c>
      <c r="E111" s="28">
        <v>33.0</v>
      </c>
      <c r="F111" s="3"/>
    </row>
    <row r="112">
      <c r="A112" s="26">
        <v>41552.0</v>
      </c>
      <c r="B112" s="6" t="s">
        <v>68</v>
      </c>
      <c r="C112" s="27" t="s">
        <v>70</v>
      </c>
      <c r="D112" s="27" t="s">
        <v>65</v>
      </c>
      <c r="E112" s="28">
        <v>67.0</v>
      </c>
      <c r="F112" s="3"/>
    </row>
    <row r="113">
      <c r="A113" s="26">
        <v>41552.0</v>
      </c>
      <c r="B113" s="6" t="s">
        <v>54</v>
      </c>
      <c r="C113" s="27" t="s">
        <v>69</v>
      </c>
      <c r="D113" s="27" t="s">
        <v>66</v>
      </c>
      <c r="E113" s="28">
        <v>33.0</v>
      </c>
      <c r="F113" s="3"/>
    </row>
    <row r="114">
      <c r="A114" s="26">
        <v>41552.0</v>
      </c>
      <c r="B114" s="6" t="s">
        <v>52</v>
      </c>
      <c r="C114" s="27" t="s">
        <v>59</v>
      </c>
      <c r="D114" s="27" t="s">
        <v>66</v>
      </c>
      <c r="E114" s="28">
        <v>23.0</v>
      </c>
      <c r="F114" s="3"/>
    </row>
    <row r="115">
      <c r="A115" s="26">
        <v>41583.0</v>
      </c>
      <c r="B115" s="6" t="s">
        <v>51</v>
      </c>
      <c r="C115" s="27" t="s">
        <v>71</v>
      </c>
      <c r="D115" s="27" t="s">
        <v>66</v>
      </c>
      <c r="E115" s="28">
        <v>7.0</v>
      </c>
      <c r="F115" s="3"/>
    </row>
    <row r="116">
      <c r="A116" s="26">
        <v>41583.0</v>
      </c>
      <c r="B116" s="6" t="s">
        <v>51</v>
      </c>
      <c r="C116" s="27" t="s">
        <v>61</v>
      </c>
      <c r="D116" s="27" t="s">
        <v>66</v>
      </c>
      <c r="E116" s="28">
        <v>17.0</v>
      </c>
      <c r="F116" s="3"/>
    </row>
    <row r="117">
      <c r="A117" s="26">
        <v>41583.0</v>
      </c>
      <c r="B117" s="6" t="s">
        <v>52</v>
      </c>
      <c r="C117" s="27" t="s">
        <v>71</v>
      </c>
      <c r="D117" s="27" t="s">
        <v>66</v>
      </c>
      <c r="E117" s="28">
        <v>33.0</v>
      </c>
      <c r="F117" s="3"/>
    </row>
    <row r="118">
      <c r="A118" s="26">
        <v>41583.0</v>
      </c>
      <c r="B118" s="6" t="s">
        <v>51</v>
      </c>
      <c r="C118" s="27" t="s">
        <v>60</v>
      </c>
      <c r="D118" s="27" t="s">
        <v>65</v>
      </c>
      <c r="E118" s="28">
        <v>7.0</v>
      </c>
      <c r="F118" s="3"/>
    </row>
    <row r="119">
      <c r="A119" s="26">
        <v>41583.0</v>
      </c>
      <c r="B119" s="27" t="s">
        <v>53</v>
      </c>
      <c r="C119" s="27" t="s">
        <v>70</v>
      </c>
      <c r="D119" s="27" t="s">
        <v>65</v>
      </c>
      <c r="E119" s="28">
        <v>33.0</v>
      </c>
      <c r="F119" s="3"/>
    </row>
    <row r="120">
      <c r="A120" s="26">
        <v>41583.0</v>
      </c>
      <c r="B120" s="27" t="s">
        <v>53</v>
      </c>
      <c r="C120" s="27" t="s">
        <v>60</v>
      </c>
      <c r="D120" s="27" t="s">
        <v>65</v>
      </c>
      <c r="E120" s="28">
        <v>33.0</v>
      </c>
      <c r="F120" s="3"/>
    </row>
    <row r="121">
      <c r="A121" s="26">
        <v>41583.0</v>
      </c>
      <c r="B121" s="27" t="s">
        <v>53</v>
      </c>
      <c r="C121" s="27" t="s">
        <v>69</v>
      </c>
      <c r="D121" s="27" t="s">
        <v>65</v>
      </c>
      <c r="E121" s="28">
        <v>33.0</v>
      </c>
      <c r="F121" s="3"/>
    </row>
    <row r="122">
      <c r="A122" s="26">
        <v>41583.0</v>
      </c>
      <c r="B122" s="6" t="s">
        <v>51</v>
      </c>
      <c r="C122" s="27" t="s">
        <v>61</v>
      </c>
      <c r="D122" s="27" t="s">
        <v>65</v>
      </c>
      <c r="E122" s="28">
        <v>7.0</v>
      </c>
      <c r="F122" s="3"/>
    </row>
    <row r="123">
      <c r="A123" s="26">
        <v>41583.0</v>
      </c>
      <c r="B123" s="6" t="s">
        <v>54</v>
      </c>
      <c r="C123" s="27" t="s">
        <v>67</v>
      </c>
      <c r="D123" s="27" t="s">
        <v>65</v>
      </c>
      <c r="E123" s="28">
        <v>33.0</v>
      </c>
      <c r="F123" s="3"/>
    </row>
    <row r="124">
      <c r="A124" s="26">
        <v>41583.0</v>
      </c>
      <c r="B124" s="6" t="s">
        <v>52</v>
      </c>
      <c r="C124" s="27" t="s">
        <v>61</v>
      </c>
      <c r="D124" s="27" t="s">
        <v>66</v>
      </c>
      <c r="E124" s="28">
        <v>23.0</v>
      </c>
      <c r="F124" s="3"/>
    </row>
    <row r="125">
      <c r="A125" s="26">
        <v>41613.0</v>
      </c>
      <c r="B125" s="6" t="s">
        <v>51</v>
      </c>
      <c r="C125" s="27" t="s">
        <v>70</v>
      </c>
      <c r="D125" s="27" t="s">
        <v>66</v>
      </c>
      <c r="E125" s="28">
        <v>7.0</v>
      </c>
      <c r="F125" s="3"/>
    </row>
    <row r="126">
      <c r="A126" s="26">
        <v>41613.0</v>
      </c>
      <c r="B126" s="6" t="s">
        <v>51</v>
      </c>
      <c r="C126" s="27" t="s">
        <v>70</v>
      </c>
      <c r="D126" s="27" t="s">
        <v>65</v>
      </c>
      <c r="E126" s="28">
        <v>17.0</v>
      </c>
      <c r="F126" s="3"/>
    </row>
    <row r="127">
      <c r="A127" s="26">
        <v>41613.0</v>
      </c>
      <c r="B127" s="27" t="s">
        <v>53</v>
      </c>
      <c r="C127" s="27" t="s">
        <v>70</v>
      </c>
      <c r="D127" s="27" t="s">
        <v>65</v>
      </c>
      <c r="E127" s="28">
        <v>33.0</v>
      </c>
      <c r="F127" s="3"/>
    </row>
    <row r="128">
      <c r="A128" s="26">
        <v>41613.0</v>
      </c>
      <c r="B128" s="6" t="s">
        <v>51</v>
      </c>
      <c r="C128" s="27" t="s">
        <v>59</v>
      </c>
      <c r="D128" s="27" t="s">
        <v>65</v>
      </c>
      <c r="E128" s="28">
        <v>7.0</v>
      </c>
      <c r="F128" s="3"/>
    </row>
    <row r="129">
      <c r="A129" s="26">
        <v>41613.0</v>
      </c>
      <c r="B129" s="6" t="s">
        <v>51</v>
      </c>
      <c r="C129" s="27" t="s">
        <v>70</v>
      </c>
      <c r="D129" s="27" t="s">
        <v>66</v>
      </c>
      <c r="E129" s="28">
        <v>7.0</v>
      </c>
      <c r="F129" s="3"/>
    </row>
    <row r="130">
      <c r="A130" s="26">
        <v>41613.0</v>
      </c>
      <c r="B130" s="27" t="s">
        <v>52</v>
      </c>
      <c r="C130" s="27" t="s">
        <v>67</v>
      </c>
      <c r="D130" s="27" t="s">
        <v>65</v>
      </c>
      <c r="E130" s="28">
        <v>60.0</v>
      </c>
      <c r="F130" s="3"/>
    </row>
    <row r="131">
      <c r="A131" s="26">
        <v>41613.0</v>
      </c>
      <c r="B131" s="27" t="s">
        <v>53</v>
      </c>
      <c r="C131" s="27" t="s">
        <v>59</v>
      </c>
      <c r="D131" s="27" t="s">
        <v>66</v>
      </c>
      <c r="E131" s="28">
        <v>33.0</v>
      </c>
      <c r="F131" s="3"/>
    </row>
    <row r="132">
      <c r="A132" s="26">
        <v>41613.0</v>
      </c>
      <c r="B132" s="6" t="s">
        <v>51</v>
      </c>
      <c r="C132" s="27" t="s">
        <v>59</v>
      </c>
      <c r="D132" s="27" t="s">
        <v>66</v>
      </c>
      <c r="E132" s="28">
        <v>7.0</v>
      </c>
      <c r="F132" s="3"/>
    </row>
    <row r="133">
      <c r="A133" s="29" t="s">
        <v>73</v>
      </c>
      <c r="B133" s="6" t="s">
        <v>51</v>
      </c>
      <c r="C133" s="27" t="s">
        <v>67</v>
      </c>
      <c r="D133" s="27" t="s">
        <v>65</v>
      </c>
      <c r="E133" s="28">
        <v>7.0</v>
      </c>
      <c r="F133" s="3"/>
    </row>
    <row r="134">
      <c r="A134" s="29" t="s">
        <v>73</v>
      </c>
      <c r="B134" s="27" t="s">
        <v>53</v>
      </c>
      <c r="C134" s="27" t="s">
        <v>59</v>
      </c>
      <c r="D134" s="27" t="s">
        <v>66</v>
      </c>
      <c r="E134" s="28">
        <v>33.0</v>
      </c>
      <c r="F134" s="3"/>
    </row>
    <row r="135">
      <c r="A135" s="29" t="s">
        <v>73</v>
      </c>
      <c r="B135" s="6" t="s">
        <v>51</v>
      </c>
      <c r="C135" s="27" t="s">
        <v>69</v>
      </c>
      <c r="D135" s="27" t="s">
        <v>65</v>
      </c>
      <c r="E135" s="28">
        <v>7.0</v>
      </c>
      <c r="F135" s="3"/>
    </row>
    <row r="136">
      <c r="A136" s="29" t="s">
        <v>73</v>
      </c>
      <c r="B136" s="6" t="s">
        <v>51</v>
      </c>
      <c r="C136" s="27" t="s">
        <v>69</v>
      </c>
      <c r="D136" s="27" t="s">
        <v>65</v>
      </c>
      <c r="E136" s="28">
        <v>7.0</v>
      </c>
      <c r="F136" s="3"/>
    </row>
    <row r="137">
      <c r="A137" s="29" t="s">
        <v>73</v>
      </c>
      <c r="B137" s="6" t="s">
        <v>52</v>
      </c>
      <c r="C137" s="27" t="s">
        <v>61</v>
      </c>
      <c r="D137" s="27" t="s">
        <v>66</v>
      </c>
      <c r="E137" s="28">
        <v>33.0</v>
      </c>
      <c r="F137" s="3"/>
    </row>
    <row r="138">
      <c r="A138" s="29" t="s">
        <v>73</v>
      </c>
      <c r="B138" s="27" t="s">
        <v>53</v>
      </c>
      <c r="C138" s="27" t="s">
        <v>60</v>
      </c>
      <c r="D138" s="27" t="s">
        <v>65</v>
      </c>
      <c r="E138" s="28">
        <v>33.0</v>
      </c>
      <c r="F138" s="3"/>
    </row>
    <row r="139">
      <c r="A139" s="29" t="s">
        <v>73</v>
      </c>
      <c r="B139" s="27" t="s">
        <v>53</v>
      </c>
      <c r="C139" s="27" t="s">
        <v>69</v>
      </c>
      <c r="D139" s="27" t="s">
        <v>65</v>
      </c>
      <c r="E139" s="28">
        <v>33.0</v>
      </c>
      <c r="F139" s="3"/>
    </row>
    <row r="140">
      <c r="A140" s="29" t="s">
        <v>73</v>
      </c>
      <c r="B140" s="27" t="s">
        <v>53</v>
      </c>
      <c r="C140" s="27" t="s">
        <v>71</v>
      </c>
      <c r="D140" s="27" t="s">
        <v>65</v>
      </c>
      <c r="E140" s="28">
        <v>33.0</v>
      </c>
      <c r="F140" s="3"/>
    </row>
    <row r="141">
      <c r="A141" s="29" t="s">
        <v>73</v>
      </c>
      <c r="B141" s="27" t="s">
        <v>53</v>
      </c>
      <c r="C141" s="27" t="s">
        <v>67</v>
      </c>
      <c r="D141" s="27" t="s">
        <v>65</v>
      </c>
      <c r="E141" s="28">
        <v>33.0</v>
      </c>
      <c r="F141" s="3"/>
    </row>
    <row r="142">
      <c r="A142" s="29" t="s">
        <v>73</v>
      </c>
      <c r="B142" s="6" t="s">
        <v>68</v>
      </c>
      <c r="C142" s="27" t="s">
        <v>71</v>
      </c>
      <c r="D142" s="27" t="s">
        <v>65</v>
      </c>
      <c r="E142" s="28">
        <v>67.0</v>
      </c>
      <c r="F142" s="3"/>
    </row>
    <row r="143">
      <c r="A143" s="29" t="s">
        <v>73</v>
      </c>
      <c r="B143" s="27" t="s">
        <v>53</v>
      </c>
      <c r="C143" s="27" t="s">
        <v>71</v>
      </c>
      <c r="D143" s="27" t="s">
        <v>65</v>
      </c>
      <c r="E143" s="28">
        <v>33.0</v>
      </c>
      <c r="F143" s="3"/>
    </row>
    <row r="144">
      <c r="A144" s="29" t="s">
        <v>73</v>
      </c>
      <c r="B144" s="6" t="s">
        <v>68</v>
      </c>
      <c r="C144" s="27" t="s">
        <v>69</v>
      </c>
      <c r="D144" s="27" t="s">
        <v>66</v>
      </c>
      <c r="E144" s="28">
        <v>67.0</v>
      </c>
      <c r="F144" s="3"/>
    </row>
    <row r="145">
      <c r="A145" s="29" t="s">
        <v>73</v>
      </c>
      <c r="B145" s="6" t="s">
        <v>51</v>
      </c>
      <c r="C145" s="27" t="s">
        <v>61</v>
      </c>
      <c r="D145" s="27" t="s">
        <v>66</v>
      </c>
      <c r="E145" s="28">
        <v>7.0</v>
      </c>
      <c r="F145" s="3"/>
    </row>
    <row r="146">
      <c r="A146" s="29" t="s">
        <v>73</v>
      </c>
      <c r="B146" s="6" t="s">
        <v>51</v>
      </c>
      <c r="C146" s="27" t="s">
        <v>60</v>
      </c>
      <c r="D146" s="27" t="s">
        <v>65</v>
      </c>
      <c r="E146" s="28">
        <v>17.0</v>
      </c>
      <c r="F146" s="3"/>
    </row>
    <row r="147">
      <c r="A147" s="29" t="s">
        <v>74</v>
      </c>
      <c r="B147" s="6" t="s">
        <v>52</v>
      </c>
      <c r="C147" s="27" t="s">
        <v>59</v>
      </c>
      <c r="D147" s="27" t="s">
        <v>65</v>
      </c>
      <c r="E147" s="28">
        <v>33.0</v>
      </c>
      <c r="F147" s="3"/>
    </row>
    <row r="148">
      <c r="A148" s="29" t="s">
        <v>74</v>
      </c>
      <c r="B148" s="27" t="s">
        <v>53</v>
      </c>
      <c r="C148" s="27" t="s">
        <v>60</v>
      </c>
      <c r="D148" s="27" t="s">
        <v>66</v>
      </c>
      <c r="E148" s="28">
        <v>33.0</v>
      </c>
      <c r="F148" s="3"/>
    </row>
    <row r="149">
      <c r="A149" s="29" t="s">
        <v>74</v>
      </c>
      <c r="B149" s="27" t="s">
        <v>54</v>
      </c>
      <c r="C149" s="27" t="s">
        <v>60</v>
      </c>
      <c r="D149" s="27" t="s">
        <v>66</v>
      </c>
      <c r="E149" s="28">
        <v>40.0</v>
      </c>
      <c r="F149" s="3"/>
    </row>
    <row r="150">
      <c r="A150" s="29" t="s">
        <v>74</v>
      </c>
      <c r="B150" s="6" t="s">
        <v>68</v>
      </c>
      <c r="C150" s="27" t="s">
        <v>67</v>
      </c>
      <c r="D150" s="27" t="s">
        <v>65</v>
      </c>
      <c r="E150" s="28">
        <v>67.0</v>
      </c>
      <c r="F150" s="3"/>
    </row>
    <row r="151">
      <c r="A151" s="29" t="s">
        <v>74</v>
      </c>
      <c r="B151" s="6" t="s">
        <v>68</v>
      </c>
      <c r="C151" s="27" t="s">
        <v>67</v>
      </c>
      <c r="D151" s="27" t="s">
        <v>65</v>
      </c>
      <c r="E151" s="28">
        <v>67.0</v>
      </c>
      <c r="F151" s="3"/>
    </row>
    <row r="152">
      <c r="A152" s="29" t="s">
        <v>74</v>
      </c>
      <c r="B152" s="27" t="s">
        <v>53</v>
      </c>
      <c r="C152" s="27" t="s">
        <v>61</v>
      </c>
      <c r="D152" s="27" t="s">
        <v>65</v>
      </c>
      <c r="E152" s="28">
        <v>33.0</v>
      </c>
      <c r="F152" s="3"/>
    </row>
    <row r="153">
      <c r="A153" s="29" t="s">
        <v>74</v>
      </c>
      <c r="B153" s="27" t="s">
        <v>53</v>
      </c>
      <c r="C153" s="27" t="s">
        <v>70</v>
      </c>
      <c r="D153" s="27" t="s">
        <v>65</v>
      </c>
      <c r="E153" s="28">
        <v>33.0</v>
      </c>
      <c r="F153" s="3"/>
    </row>
    <row r="154">
      <c r="A154" s="29" t="s">
        <v>74</v>
      </c>
      <c r="B154" s="6" t="s">
        <v>68</v>
      </c>
      <c r="C154" s="27" t="s">
        <v>69</v>
      </c>
      <c r="D154" s="27" t="s">
        <v>65</v>
      </c>
      <c r="E154" s="28">
        <v>67.0</v>
      </c>
      <c r="F154" s="3"/>
    </row>
    <row r="155">
      <c r="A155" s="29" t="s">
        <v>74</v>
      </c>
      <c r="B155" s="27" t="s">
        <v>53</v>
      </c>
      <c r="C155" s="27" t="s">
        <v>60</v>
      </c>
      <c r="D155" s="27" t="s">
        <v>65</v>
      </c>
      <c r="E155" s="28">
        <v>33.0</v>
      </c>
      <c r="F155" s="3"/>
    </row>
    <row r="156">
      <c r="A156" s="29" t="s">
        <v>75</v>
      </c>
      <c r="B156" s="6" t="s">
        <v>51</v>
      </c>
      <c r="C156" s="27" t="s">
        <v>70</v>
      </c>
      <c r="D156" s="27" t="s">
        <v>66</v>
      </c>
      <c r="E156" s="28">
        <v>17.0</v>
      </c>
      <c r="F156" s="3"/>
    </row>
    <row r="157">
      <c r="A157" s="29" t="s">
        <v>75</v>
      </c>
      <c r="B157" s="6" t="s">
        <v>52</v>
      </c>
      <c r="C157" s="27" t="s">
        <v>61</v>
      </c>
      <c r="D157" s="27" t="s">
        <v>66</v>
      </c>
      <c r="E157" s="28">
        <v>33.0</v>
      </c>
      <c r="F157" s="3"/>
    </row>
    <row r="158">
      <c r="A158" s="29" t="s">
        <v>75</v>
      </c>
      <c r="B158" s="6" t="s">
        <v>52</v>
      </c>
      <c r="C158" s="27" t="s">
        <v>69</v>
      </c>
      <c r="D158" s="27" t="s">
        <v>65</v>
      </c>
      <c r="E158" s="28">
        <v>40.0</v>
      </c>
      <c r="F158" s="3"/>
    </row>
    <row r="159">
      <c r="A159" s="29" t="s">
        <v>75</v>
      </c>
      <c r="B159" s="27" t="s">
        <v>54</v>
      </c>
      <c r="C159" s="27" t="s">
        <v>59</v>
      </c>
      <c r="D159" s="27" t="s">
        <v>66</v>
      </c>
      <c r="E159" s="28">
        <v>40.0</v>
      </c>
      <c r="F159" s="3"/>
    </row>
    <row r="160">
      <c r="A160" s="29" t="s">
        <v>75</v>
      </c>
      <c r="B160" s="27" t="s">
        <v>53</v>
      </c>
      <c r="C160" s="27" t="s">
        <v>61</v>
      </c>
      <c r="D160" s="27" t="s">
        <v>65</v>
      </c>
      <c r="E160" s="28">
        <v>33.0</v>
      </c>
      <c r="F160" s="3"/>
    </row>
    <row r="161">
      <c r="A161" s="29" t="s">
        <v>75</v>
      </c>
      <c r="B161" s="27" t="s">
        <v>53</v>
      </c>
      <c r="C161" s="27" t="s">
        <v>69</v>
      </c>
      <c r="D161" s="27" t="s">
        <v>65</v>
      </c>
      <c r="E161" s="28">
        <v>33.0</v>
      </c>
      <c r="F161" s="3"/>
    </row>
    <row r="162">
      <c r="A162" s="29" t="s">
        <v>75</v>
      </c>
      <c r="B162" s="6" t="s">
        <v>68</v>
      </c>
      <c r="C162" s="27" t="s">
        <v>60</v>
      </c>
      <c r="D162" s="27" t="s">
        <v>65</v>
      </c>
      <c r="E162" s="28">
        <v>67.0</v>
      </c>
      <c r="F162" s="3"/>
    </row>
    <row r="163">
      <c r="A163" s="29" t="s">
        <v>75</v>
      </c>
      <c r="B163" s="6" t="s">
        <v>68</v>
      </c>
      <c r="C163" s="27" t="s">
        <v>59</v>
      </c>
      <c r="D163" s="27" t="s">
        <v>66</v>
      </c>
      <c r="E163" s="28">
        <v>67.0</v>
      </c>
      <c r="F163" s="3"/>
    </row>
    <row r="164">
      <c r="A164" s="29" t="s">
        <v>75</v>
      </c>
      <c r="B164" s="6" t="s">
        <v>52</v>
      </c>
      <c r="C164" s="27" t="s">
        <v>71</v>
      </c>
      <c r="D164" s="27" t="s">
        <v>66</v>
      </c>
      <c r="E164" s="28">
        <v>23.0</v>
      </c>
      <c r="F164" s="3"/>
    </row>
    <row r="165">
      <c r="A165" s="29" t="s">
        <v>76</v>
      </c>
      <c r="B165" s="6" t="s">
        <v>51</v>
      </c>
      <c r="C165" s="27" t="s">
        <v>71</v>
      </c>
      <c r="D165" s="27" t="s">
        <v>65</v>
      </c>
      <c r="E165" s="28">
        <v>7.0</v>
      </c>
      <c r="F165" s="3"/>
    </row>
    <row r="166">
      <c r="A166" s="29" t="s">
        <v>76</v>
      </c>
      <c r="B166" s="6" t="s">
        <v>51</v>
      </c>
      <c r="C166" s="27" t="s">
        <v>70</v>
      </c>
      <c r="D166" s="27" t="s">
        <v>65</v>
      </c>
      <c r="E166" s="28">
        <v>17.0</v>
      </c>
      <c r="F166" s="3"/>
    </row>
    <row r="167">
      <c r="A167" s="29" t="s">
        <v>76</v>
      </c>
      <c r="B167" s="27" t="s">
        <v>53</v>
      </c>
      <c r="C167" s="27" t="s">
        <v>71</v>
      </c>
      <c r="D167" s="27" t="s">
        <v>66</v>
      </c>
      <c r="E167" s="28">
        <v>33.0</v>
      </c>
      <c r="F167" s="3"/>
    </row>
    <row r="168">
      <c r="A168" s="29" t="s">
        <v>76</v>
      </c>
      <c r="B168" s="27" t="s">
        <v>53</v>
      </c>
      <c r="C168" s="27" t="s">
        <v>60</v>
      </c>
      <c r="D168" s="27" t="s">
        <v>66</v>
      </c>
      <c r="E168" s="28">
        <v>33.0</v>
      </c>
      <c r="F168" s="3"/>
    </row>
    <row r="169">
      <c r="A169" s="29" t="s">
        <v>76</v>
      </c>
      <c r="B169" s="27" t="s">
        <v>54</v>
      </c>
      <c r="C169" s="27" t="s">
        <v>70</v>
      </c>
      <c r="D169" s="27" t="s">
        <v>65</v>
      </c>
      <c r="E169" s="28">
        <v>40.0</v>
      </c>
      <c r="F169" s="3"/>
    </row>
    <row r="170">
      <c r="A170" s="29" t="s">
        <v>76</v>
      </c>
      <c r="B170" s="27" t="s">
        <v>52</v>
      </c>
      <c r="C170" s="27" t="s">
        <v>71</v>
      </c>
      <c r="D170" s="27" t="s">
        <v>65</v>
      </c>
      <c r="E170" s="28">
        <v>60.0</v>
      </c>
      <c r="F170" s="3"/>
    </row>
    <row r="171">
      <c r="A171" s="29" t="s">
        <v>76</v>
      </c>
      <c r="B171" s="27" t="s">
        <v>53</v>
      </c>
      <c r="C171" s="27" t="s">
        <v>59</v>
      </c>
      <c r="D171" s="27" t="s">
        <v>65</v>
      </c>
      <c r="E171" s="28">
        <v>33.0</v>
      </c>
      <c r="F171" s="3"/>
    </row>
    <row r="172">
      <c r="A172" s="29" t="s">
        <v>76</v>
      </c>
      <c r="B172" s="6" t="s">
        <v>68</v>
      </c>
      <c r="C172" s="27" t="s">
        <v>70</v>
      </c>
      <c r="D172" s="27" t="s">
        <v>65</v>
      </c>
      <c r="E172" s="28">
        <v>67.0</v>
      </c>
      <c r="F172" s="3"/>
    </row>
    <row r="173">
      <c r="A173" s="29" t="s">
        <v>76</v>
      </c>
      <c r="B173" s="6" t="s">
        <v>54</v>
      </c>
      <c r="C173" s="27" t="s">
        <v>61</v>
      </c>
      <c r="D173" s="27" t="s">
        <v>66</v>
      </c>
      <c r="E173" s="28">
        <v>33.0</v>
      </c>
      <c r="F173" s="3"/>
    </row>
    <row r="174">
      <c r="A174" s="29" t="s">
        <v>76</v>
      </c>
      <c r="B174" s="6" t="s">
        <v>52</v>
      </c>
      <c r="C174" s="27" t="s">
        <v>71</v>
      </c>
      <c r="D174" s="27" t="s">
        <v>65</v>
      </c>
      <c r="E174" s="28">
        <v>23.0</v>
      </c>
      <c r="F174" s="3"/>
    </row>
    <row r="175">
      <c r="A175" s="29" t="s">
        <v>76</v>
      </c>
      <c r="B175" s="6" t="s">
        <v>51</v>
      </c>
      <c r="C175" s="27" t="s">
        <v>69</v>
      </c>
      <c r="D175" s="27" t="s">
        <v>65</v>
      </c>
      <c r="E175" s="28">
        <v>7.0</v>
      </c>
      <c r="F175" s="3"/>
    </row>
    <row r="176">
      <c r="A176" s="29" t="s">
        <v>76</v>
      </c>
      <c r="B176" s="6" t="s">
        <v>51</v>
      </c>
      <c r="C176" s="27" t="s">
        <v>67</v>
      </c>
      <c r="D176" s="27" t="s">
        <v>66</v>
      </c>
      <c r="E176" s="28">
        <v>17.0</v>
      </c>
      <c r="F176" s="3"/>
    </row>
    <row r="177">
      <c r="A177" s="29" t="s">
        <v>76</v>
      </c>
      <c r="B177" s="6" t="s">
        <v>52</v>
      </c>
      <c r="C177" s="27" t="s">
        <v>69</v>
      </c>
      <c r="D177" s="27" t="s">
        <v>65</v>
      </c>
      <c r="E177" s="28">
        <v>33.0</v>
      </c>
      <c r="F177" s="3"/>
    </row>
    <row r="178">
      <c r="A178" s="29" t="s">
        <v>77</v>
      </c>
      <c r="B178" s="27" t="s">
        <v>53</v>
      </c>
      <c r="C178" s="27" t="s">
        <v>70</v>
      </c>
      <c r="D178" s="27" t="s">
        <v>65</v>
      </c>
      <c r="E178" s="28">
        <v>33.0</v>
      </c>
      <c r="F178" s="3"/>
    </row>
    <row r="179">
      <c r="A179" s="29" t="s">
        <v>77</v>
      </c>
      <c r="B179" s="27" t="s">
        <v>53</v>
      </c>
      <c r="C179" s="27" t="s">
        <v>71</v>
      </c>
      <c r="D179" s="27" t="s">
        <v>65</v>
      </c>
      <c r="E179" s="28">
        <v>33.0</v>
      </c>
      <c r="F179" s="3"/>
    </row>
    <row r="180">
      <c r="A180" s="29" t="s">
        <v>77</v>
      </c>
      <c r="B180" s="27" t="s">
        <v>52</v>
      </c>
      <c r="C180" s="27" t="s">
        <v>69</v>
      </c>
      <c r="D180" s="27" t="s">
        <v>66</v>
      </c>
      <c r="E180" s="28">
        <v>60.0</v>
      </c>
      <c r="F180" s="3"/>
    </row>
    <row r="181">
      <c r="A181" s="29" t="s">
        <v>77</v>
      </c>
      <c r="B181" s="27" t="s">
        <v>53</v>
      </c>
      <c r="C181" s="27" t="s">
        <v>71</v>
      </c>
      <c r="D181" s="27" t="s">
        <v>66</v>
      </c>
      <c r="E181" s="28">
        <v>33.0</v>
      </c>
      <c r="F181" s="3"/>
    </row>
    <row r="182">
      <c r="A182" s="29" t="s">
        <v>77</v>
      </c>
      <c r="B182" s="6" t="s">
        <v>68</v>
      </c>
      <c r="C182" s="27" t="s">
        <v>60</v>
      </c>
      <c r="D182" s="27" t="s">
        <v>66</v>
      </c>
      <c r="E182" s="28">
        <v>67.0</v>
      </c>
      <c r="F182" s="3"/>
    </row>
    <row r="183">
      <c r="A183" s="29" t="s">
        <v>77</v>
      </c>
      <c r="B183" s="6" t="s">
        <v>54</v>
      </c>
      <c r="C183" s="27" t="s">
        <v>69</v>
      </c>
      <c r="D183" s="27" t="s">
        <v>66</v>
      </c>
      <c r="E183" s="28">
        <v>33.0</v>
      </c>
      <c r="F183" s="3"/>
    </row>
    <row r="184">
      <c r="A184" s="29" t="s">
        <v>77</v>
      </c>
      <c r="B184" s="27" t="s">
        <v>53</v>
      </c>
      <c r="C184" s="27" t="s">
        <v>69</v>
      </c>
      <c r="D184" s="27" t="s">
        <v>65</v>
      </c>
      <c r="E184" s="28">
        <v>33.0</v>
      </c>
      <c r="F184" s="3"/>
    </row>
    <row r="185">
      <c r="A185" s="29" t="s">
        <v>77</v>
      </c>
      <c r="B185" s="6" t="s">
        <v>51</v>
      </c>
      <c r="C185" s="27" t="s">
        <v>71</v>
      </c>
      <c r="D185" s="27" t="s">
        <v>65</v>
      </c>
      <c r="E185" s="28">
        <v>7.0</v>
      </c>
      <c r="F185" s="3"/>
    </row>
    <row r="186">
      <c r="A186" s="29" t="s">
        <v>78</v>
      </c>
      <c r="B186" s="6" t="s">
        <v>51</v>
      </c>
      <c r="C186" s="27" t="s">
        <v>67</v>
      </c>
      <c r="D186" s="27" t="s">
        <v>65</v>
      </c>
      <c r="E186" s="28">
        <v>17.0</v>
      </c>
      <c r="F186" s="3"/>
    </row>
    <row r="187">
      <c r="A187" s="29" t="s">
        <v>78</v>
      </c>
      <c r="B187" s="6" t="s">
        <v>51</v>
      </c>
      <c r="C187" s="27" t="s">
        <v>70</v>
      </c>
      <c r="D187" s="27" t="s">
        <v>65</v>
      </c>
      <c r="E187" s="28">
        <v>7.0</v>
      </c>
      <c r="F187" s="3"/>
    </row>
    <row r="188">
      <c r="A188" s="29" t="s">
        <v>78</v>
      </c>
      <c r="B188" s="6" t="s">
        <v>51</v>
      </c>
      <c r="C188" s="27" t="s">
        <v>59</v>
      </c>
      <c r="D188" s="27" t="s">
        <v>66</v>
      </c>
      <c r="E188" s="28">
        <v>17.0</v>
      </c>
      <c r="F188" s="3"/>
    </row>
    <row r="189">
      <c r="A189" s="29" t="s">
        <v>78</v>
      </c>
      <c r="B189" s="27" t="s">
        <v>53</v>
      </c>
      <c r="C189" s="27" t="s">
        <v>60</v>
      </c>
      <c r="D189" s="27" t="s">
        <v>65</v>
      </c>
      <c r="E189" s="28">
        <v>33.0</v>
      </c>
      <c r="F189" s="3"/>
    </row>
    <row r="190">
      <c r="A190" s="29" t="s">
        <v>78</v>
      </c>
      <c r="B190" s="6" t="s">
        <v>51</v>
      </c>
      <c r="C190" s="27" t="s">
        <v>71</v>
      </c>
      <c r="D190" s="27" t="s">
        <v>65</v>
      </c>
      <c r="E190" s="28">
        <v>7.0</v>
      </c>
      <c r="F190" s="3"/>
    </row>
    <row r="191">
      <c r="A191" s="29" t="s">
        <v>78</v>
      </c>
      <c r="B191" s="6" t="s">
        <v>51</v>
      </c>
      <c r="C191" s="27" t="s">
        <v>67</v>
      </c>
      <c r="D191" s="27" t="s">
        <v>66</v>
      </c>
      <c r="E191" s="28">
        <v>7.0</v>
      </c>
      <c r="F191" s="3"/>
    </row>
    <row r="192">
      <c r="A192" s="29" t="s">
        <v>78</v>
      </c>
      <c r="B192" s="27" t="s">
        <v>53</v>
      </c>
      <c r="C192" s="27" t="s">
        <v>60</v>
      </c>
      <c r="D192" s="27" t="s">
        <v>66</v>
      </c>
      <c r="E192" s="28">
        <v>33.0</v>
      </c>
      <c r="F192" s="3"/>
    </row>
    <row r="193">
      <c r="A193" s="29" t="s">
        <v>79</v>
      </c>
      <c r="B193" s="6" t="s">
        <v>51</v>
      </c>
      <c r="C193" s="27" t="s">
        <v>71</v>
      </c>
      <c r="D193" s="27" t="s">
        <v>66</v>
      </c>
      <c r="E193" s="28">
        <v>7.0</v>
      </c>
      <c r="F193" s="3"/>
    </row>
    <row r="194">
      <c r="A194" s="29" t="s">
        <v>80</v>
      </c>
      <c r="B194" s="6" t="s">
        <v>51</v>
      </c>
      <c r="C194" s="27" t="s">
        <v>61</v>
      </c>
      <c r="D194" s="27" t="s">
        <v>66</v>
      </c>
      <c r="E194" s="28">
        <v>7.0</v>
      </c>
      <c r="F194" s="3"/>
    </row>
    <row r="195">
      <c r="A195" s="29" t="s">
        <v>80</v>
      </c>
      <c r="B195" s="27" t="s">
        <v>53</v>
      </c>
      <c r="C195" s="27" t="s">
        <v>71</v>
      </c>
      <c r="D195" s="27" t="s">
        <v>66</v>
      </c>
      <c r="E195" s="28">
        <v>33.0</v>
      </c>
      <c r="F195" s="3"/>
    </row>
    <row r="196">
      <c r="A196" s="29" t="s">
        <v>80</v>
      </c>
      <c r="B196" s="6" t="s">
        <v>51</v>
      </c>
      <c r="C196" s="27" t="s">
        <v>69</v>
      </c>
      <c r="D196" s="27" t="s">
        <v>66</v>
      </c>
      <c r="E196" s="28">
        <v>7.0</v>
      </c>
      <c r="F196" s="3"/>
    </row>
    <row r="197">
      <c r="A197" s="29" t="s">
        <v>81</v>
      </c>
      <c r="B197" s="6" t="s">
        <v>51</v>
      </c>
      <c r="C197" s="27" t="s">
        <v>70</v>
      </c>
      <c r="D197" s="27" t="s">
        <v>66</v>
      </c>
      <c r="E197" s="28">
        <v>7.0</v>
      </c>
      <c r="F197" s="3"/>
    </row>
    <row r="198">
      <c r="A198" s="29" t="s">
        <v>81</v>
      </c>
      <c r="B198" s="6" t="s">
        <v>51</v>
      </c>
      <c r="C198" s="27" t="s">
        <v>69</v>
      </c>
      <c r="D198" s="27" t="s">
        <v>65</v>
      </c>
      <c r="E198" s="28">
        <v>7.0</v>
      </c>
      <c r="F198" s="3"/>
    </row>
    <row r="199">
      <c r="A199" s="29" t="s">
        <v>81</v>
      </c>
      <c r="B199" s="27" t="s">
        <v>53</v>
      </c>
      <c r="C199" s="27" t="s">
        <v>69</v>
      </c>
      <c r="D199" s="27" t="s">
        <v>65</v>
      </c>
      <c r="E199" s="28">
        <v>33.0</v>
      </c>
      <c r="F199" s="3"/>
    </row>
    <row r="200">
      <c r="A200" s="29" t="s">
        <v>82</v>
      </c>
      <c r="B200" s="27" t="s">
        <v>54</v>
      </c>
      <c r="C200" s="27" t="s">
        <v>60</v>
      </c>
      <c r="D200" s="27" t="s">
        <v>65</v>
      </c>
      <c r="E200" s="28">
        <v>40.0</v>
      </c>
      <c r="F200" s="3"/>
    </row>
    <row r="201">
      <c r="A201" s="29" t="s">
        <v>83</v>
      </c>
      <c r="B201" s="27" t="s">
        <v>53</v>
      </c>
      <c r="C201" s="27" t="s">
        <v>60</v>
      </c>
      <c r="D201" s="27" t="s">
        <v>66</v>
      </c>
      <c r="E201" s="28">
        <v>33.0</v>
      </c>
      <c r="F201" s="3"/>
    </row>
    <row r="202">
      <c r="A202" s="29" t="s">
        <v>83</v>
      </c>
      <c r="B202" s="27" t="s">
        <v>54</v>
      </c>
      <c r="C202" s="27" t="s">
        <v>61</v>
      </c>
      <c r="D202" s="27" t="s">
        <v>65</v>
      </c>
      <c r="E202" s="28">
        <v>40.0</v>
      </c>
      <c r="F202" s="3"/>
    </row>
    <row r="203">
      <c r="A203" s="29" t="s">
        <v>84</v>
      </c>
      <c r="B203" s="6" t="s">
        <v>54</v>
      </c>
      <c r="C203" s="27" t="s">
        <v>69</v>
      </c>
      <c r="D203" s="27" t="s">
        <v>66</v>
      </c>
      <c r="E203" s="28">
        <v>33.0</v>
      </c>
      <c r="F203" s="3"/>
    </row>
    <row r="204">
      <c r="A204" s="29" t="s">
        <v>84</v>
      </c>
      <c r="B204" s="6" t="s">
        <v>54</v>
      </c>
      <c r="C204" s="27" t="s">
        <v>69</v>
      </c>
      <c r="D204" s="27" t="s">
        <v>65</v>
      </c>
      <c r="E204" s="28">
        <v>33.0</v>
      </c>
      <c r="F204" s="3"/>
    </row>
    <row r="205">
      <c r="A205" s="29" t="s">
        <v>84</v>
      </c>
      <c r="B205" s="6" t="s">
        <v>54</v>
      </c>
      <c r="C205" s="27" t="s">
        <v>60</v>
      </c>
      <c r="D205" s="27" t="s">
        <v>65</v>
      </c>
      <c r="E205" s="28">
        <v>33.0</v>
      </c>
      <c r="F205" s="3"/>
    </row>
    <row r="206">
      <c r="A206" s="29" t="s">
        <v>84</v>
      </c>
      <c r="B206" s="27" t="s">
        <v>52</v>
      </c>
      <c r="C206" s="27" t="s">
        <v>67</v>
      </c>
      <c r="D206" s="27" t="s">
        <v>66</v>
      </c>
      <c r="E206" s="28">
        <v>60.0</v>
      </c>
      <c r="F206" s="3"/>
    </row>
    <row r="207">
      <c r="A207" s="29" t="s">
        <v>84</v>
      </c>
      <c r="B207" s="27" t="s">
        <v>53</v>
      </c>
      <c r="C207" s="27" t="s">
        <v>59</v>
      </c>
      <c r="D207" s="27" t="s">
        <v>65</v>
      </c>
      <c r="E207" s="28">
        <v>33.0</v>
      </c>
      <c r="F207" s="3"/>
    </row>
    <row r="208">
      <c r="A208" s="29" t="s">
        <v>84</v>
      </c>
      <c r="B208" s="27" t="s">
        <v>52</v>
      </c>
      <c r="C208" s="27" t="s">
        <v>60</v>
      </c>
      <c r="D208" s="27" t="s">
        <v>66</v>
      </c>
      <c r="E208" s="28">
        <v>60.0</v>
      </c>
      <c r="F208" s="3"/>
    </row>
    <row r="209">
      <c r="A209" s="29" t="s">
        <v>85</v>
      </c>
      <c r="B209" s="6" t="s">
        <v>51</v>
      </c>
      <c r="C209" s="27" t="s">
        <v>67</v>
      </c>
      <c r="D209" s="27" t="s">
        <v>66</v>
      </c>
      <c r="E209" s="28">
        <v>17.0</v>
      </c>
      <c r="F209" s="3"/>
    </row>
    <row r="210">
      <c r="A210" s="29" t="s">
        <v>85</v>
      </c>
      <c r="B210" s="27" t="s">
        <v>53</v>
      </c>
      <c r="C210" s="27" t="s">
        <v>69</v>
      </c>
      <c r="D210" s="27" t="s">
        <v>66</v>
      </c>
      <c r="E210" s="28">
        <v>33.0</v>
      </c>
      <c r="F210" s="3"/>
    </row>
    <row r="211">
      <c r="A211" s="29" t="s">
        <v>85</v>
      </c>
      <c r="B211" s="27" t="s">
        <v>52</v>
      </c>
      <c r="C211" s="27" t="s">
        <v>71</v>
      </c>
      <c r="D211" s="27" t="s">
        <v>65</v>
      </c>
      <c r="E211" s="28">
        <v>60.0</v>
      </c>
      <c r="F211" s="3"/>
    </row>
    <row r="212">
      <c r="A212" s="29" t="s">
        <v>85</v>
      </c>
      <c r="B212" s="27" t="s">
        <v>52</v>
      </c>
      <c r="C212" s="27" t="s">
        <v>67</v>
      </c>
      <c r="D212" s="27" t="s">
        <v>65</v>
      </c>
      <c r="E212" s="28">
        <v>60.0</v>
      </c>
      <c r="F212" s="3"/>
    </row>
    <row r="213">
      <c r="A213" s="29" t="s">
        <v>86</v>
      </c>
      <c r="B213" s="6" t="s">
        <v>51</v>
      </c>
      <c r="C213" s="27" t="s">
        <v>69</v>
      </c>
      <c r="D213" s="27" t="s">
        <v>65</v>
      </c>
      <c r="E213" s="28">
        <v>17.0</v>
      </c>
      <c r="F213" s="3"/>
    </row>
    <row r="214">
      <c r="A214" s="29" t="s">
        <v>86</v>
      </c>
      <c r="B214" s="6" t="s">
        <v>51</v>
      </c>
      <c r="C214" s="27" t="s">
        <v>60</v>
      </c>
      <c r="D214" s="27" t="s">
        <v>65</v>
      </c>
      <c r="E214" s="28">
        <v>17.0</v>
      </c>
      <c r="F214" s="3"/>
    </row>
    <row r="215">
      <c r="A215" s="29" t="s">
        <v>86</v>
      </c>
      <c r="B215" s="27" t="s">
        <v>53</v>
      </c>
      <c r="C215" s="27" t="s">
        <v>71</v>
      </c>
      <c r="D215" s="27" t="s">
        <v>66</v>
      </c>
      <c r="E215" s="28">
        <v>33.0</v>
      </c>
      <c r="F215" s="3"/>
    </row>
    <row r="216">
      <c r="A216" s="29" t="s">
        <v>87</v>
      </c>
      <c r="B216" s="6" t="s">
        <v>68</v>
      </c>
      <c r="C216" s="27" t="s">
        <v>69</v>
      </c>
      <c r="D216" s="27" t="s">
        <v>65</v>
      </c>
      <c r="E216" s="28">
        <v>67.0</v>
      </c>
      <c r="F216" s="3"/>
    </row>
    <row r="217">
      <c r="A217" s="29" t="s">
        <v>87</v>
      </c>
      <c r="B217" s="27" t="s">
        <v>52</v>
      </c>
      <c r="C217" s="27" t="s">
        <v>59</v>
      </c>
      <c r="D217" s="27" t="s">
        <v>66</v>
      </c>
      <c r="E217" s="28">
        <v>60.0</v>
      </c>
      <c r="F217" s="3"/>
    </row>
    <row r="218">
      <c r="A218" s="29" t="s">
        <v>87</v>
      </c>
      <c r="B218" s="27" t="s">
        <v>52</v>
      </c>
      <c r="C218" s="27" t="s">
        <v>69</v>
      </c>
      <c r="D218" s="27" t="s">
        <v>65</v>
      </c>
      <c r="E218" s="28">
        <v>60.0</v>
      </c>
      <c r="F218" s="3"/>
    </row>
    <row r="219">
      <c r="A219" s="29" t="s">
        <v>87</v>
      </c>
      <c r="B219" s="6" t="s">
        <v>68</v>
      </c>
      <c r="C219" s="27" t="s">
        <v>69</v>
      </c>
      <c r="D219" s="27" t="s">
        <v>65</v>
      </c>
      <c r="E219" s="28">
        <v>67.0</v>
      </c>
      <c r="F219" s="3"/>
    </row>
    <row r="220">
      <c r="A220" s="29" t="s">
        <v>88</v>
      </c>
      <c r="B220" s="27" t="s">
        <v>53</v>
      </c>
      <c r="C220" s="27" t="s">
        <v>71</v>
      </c>
      <c r="D220" s="27" t="s">
        <v>65</v>
      </c>
      <c r="E220" s="28">
        <v>33.0</v>
      </c>
      <c r="F220" s="3"/>
    </row>
    <row r="221">
      <c r="A221" s="29" t="s">
        <v>88</v>
      </c>
      <c r="B221" s="6" t="s">
        <v>54</v>
      </c>
      <c r="C221" s="27" t="s">
        <v>70</v>
      </c>
      <c r="D221" s="27" t="s">
        <v>65</v>
      </c>
      <c r="E221" s="28">
        <v>33.0</v>
      </c>
      <c r="F221" s="3"/>
    </row>
    <row r="222">
      <c r="A222" s="29" t="s">
        <v>88</v>
      </c>
      <c r="B222" s="27" t="s">
        <v>53</v>
      </c>
      <c r="C222" s="27" t="s">
        <v>69</v>
      </c>
      <c r="D222" s="27" t="s">
        <v>65</v>
      </c>
      <c r="E222" s="28">
        <v>33.0</v>
      </c>
      <c r="F222" s="3"/>
    </row>
    <row r="223">
      <c r="A223" s="29" t="s">
        <v>88</v>
      </c>
      <c r="B223" s="6" t="s">
        <v>54</v>
      </c>
      <c r="C223" s="27" t="s">
        <v>60</v>
      </c>
      <c r="D223" s="27" t="s">
        <v>65</v>
      </c>
      <c r="E223" s="28">
        <v>33.0</v>
      </c>
      <c r="F223" s="3"/>
    </row>
    <row r="224">
      <c r="A224" s="29" t="s">
        <v>88</v>
      </c>
      <c r="B224" s="6" t="s">
        <v>54</v>
      </c>
      <c r="C224" s="27" t="s">
        <v>67</v>
      </c>
      <c r="D224" s="27" t="s">
        <v>65</v>
      </c>
      <c r="E224" s="28">
        <v>33.0</v>
      </c>
      <c r="F224" s="3"/>
    </row>
    <row r="225">
      <c r="A225" s="29" t="s">
        <v>88</v>
      </c>
      <c r="B225" s="27" t="s">
        <v>53</v>
      </c>
      <c r="C225" s="27" t="s">
        <v>59</v>
      </c>
      <c r="D225" s="27" t="s">
        <v>65</v>
      </c>
      <c r="E225" s="28">
        <v>33.0</v>
      </c>
      <c r="F225" s="3"/>
    </row>
    <row r="226">
      <c r="A226" s="29" t="s">
        <v>88</v>
      </c>
      <c r="B226" s="6" t="s">
        <v>52</v>
      </c>
      <c r="C226" s="27" t="s">
        <v>70</v>
      </c>
      <c r="D226" s="27" t="s">
        <v>65</v>
      </c>
      <c r="E226" s="28">
        <v>40.0</v>
      </c>
      <c r="F226" s="3"/>
    </row>
    <row r="227">
      <c r="A227" s="29" t="s">
        <v>89</v>
      </c>
      <c r="B227" s="27" t="s">
        <v>53</v>
      </c>
      <c r="C227" s="27" t="s">
        <v>59</v>
      </c>
      <c r="D227" s="27" t="s">
        <v>65</v>
      </c>
      <c r="E227" s="28">
        <v>33.0</v>
      </c>
      <c r="F227" s="3"/>
    </row>
    <row r="228">
      <c r="A228" s="29" t="s">
        <v>89</v>
      </c>
      <c r="B228" s="27" t="s">
        <v>53</v>
      </c>
      <c r="C228" s="27" t="s">
        <v>67</v>
      </c>
      <c r="D228" s="27" t="s">
        <v>65</v>
      </c>
      <c r="E228" s="28">
        <v>33.0</v>
      </c>
      <c r="F228" s="3"/>
    </row>
    <row r="229">
      <c r="A229" s="29" t="s">
        <v>90</v>
      </c>
      <c r="B229" s="6" t="s">
        <v>52</v>
      </c>
      <c r="C229" s="27" t="s">
        <v>67</v>
      </c>
      <c r="D229" s="27" t="s">
        <v>65</v>
      </c>
      <c r="E229" s="28">
        <v>40.0</v>
      </c>
      <c r="F229" s="3"/>
    </row>
    <row r="230">
      <c r="A230" s="29" t="s">
        <v>90</v>
      </c>
      <c r="B230" s="27" t="s">
        <v>53</v>
      </c>
      <c r="C230" s="27" t="s">
        <v>71</v>
      </c>
      <c r="D230" s="27" t="s">
        <v>66</v>
      </c>
      <c r="E230" s="28">
        <v>33.0</v>
      </c>
      <c r="F230" s="3"/>
    </row>
    <row r="231">
      <c r="A231" s="29" t="s">
        <v>90</v>
      </c>
      <c r="B231" s="27" t="s">
        <v>53</v>
      </c>
      <c r="C231" s="27" t="s">
        <v>69</v>
      </c>
      <c r="D231" s="27" t="s">
        <v>66</v>
      </c>
      <c r="E231" s="28">
        <v>33.0</v>
      </c>
      <c r="F231" s="3"/>
    </row>
    <row r="232">
      <c r="A232" s="29" t="s">
        <v>90</v>
      </c>
      <c r="B232" s="6" t="s">
        <v>51</v>
      </c>
      <c r="C232" s="27" t="s">
        <v>59</v>
      </c>
      <c r="D232" s="27" t="s">
        <v>66</v>
      </c>
      <c r="E232" s="28">
        <v>17.0</v>
      </c>
      <c r="F232" s="3"/>
    </row>
    <row r="233">
      <c r="A233" s="29" t="s">
        <v>90</v>
      </c>
      <c r="B233" s="27" t="s">
        <v>53</v>
      </c>
      <c r="C233" s="27" t="s">
        <v>69</v>
      </c>
      <c r="D233" s="27" t="s">
        <v>65</v>
      </c>
      <c r="E233" s="28">
        <v>33.0</v>
      </c>
      <c r="F233" s="3"/>
    </row>
    <row r="234">
      <c r="A234" s="29" t="s">
        <v>91</v>
      </c>
      <c r="B234" s="6" t="s">
        <v>52</v>
      </c>
      <c r="C234" s="27" t="s">
        <v>59</v>
      </c>
      <c r="D234" s="27" t="s">
        <v>65</v>
      </c>
      <c r="E234" s="28">
        <v>40.0</v>
      </c>
      <c r="F234" s="3"/>
    </row>
    <row r="235">
      <c r="A235" s="29" t="s">
        <v>91</v>
      </c>
      <c r="B235" s="6" t="s">
        <v>52</v>
      </c>
      <c r="C235" s="27" t="s">
        <v>67</v>
      </c>
      <c r="D235" s="27" t="s">
        <v>66</v>
      </c>
      <c r="E235" s="28">
        <v>40.0</v>
      </c>
      <c r="F235" s="3"/>
    </row>
    <row r="236">
      <c r="A236" s="29" t="s">
        <v>91</v>
      </c>
      <c r="B236" s="27" t="s">
        <v>53</v>
      </c>
      <c r="C236" s="27" t="s">
        <v>60</v>
      </c>
      <c r="D236" s="27" t="s">
        <v>65</v>
      </c>
      <c r="E236" s="28">
        <v>33.0</v>
      </c>
      <c r="F236" s="3"/>
    </row>
    <row r="237">
      <c r="A237" s="29" t="s">
        <v>91</v>
      </c>
      <c r="B237" s="6" t="s">
        <v>52</v>
      </c>
      <c r="C237" s="27" t="s">
        <v>60</v>
      </c>
      <c r="D237" s="27" t="s">
        <v>65</v>
      </c>
      <c r="E237" s="28">
        <v>40.0</v>
      </c>
      <c r="F237" s="3"/>
    </row>
    <row r="238">
      <c r="A238" s="29" t="s">
        <v>91</v>
      </c>
      <c r="B238" s="6" t="s">
        <v>51</v>
      </c>
      <c r="C238" s="27" t="s">
        <v>71</v>
      </c>
      <c r="D238" s="27" t="s">
        <v>65</v>
      </c>
      <c r="E238" s="28">
        <v>17.0</v>
      </c>
      <c r="F238" s="3"/>
    </row>
    <row r="239">
      <c r="A239" s="29" t="s">
        <v>91</v>
      </c>
      <c r="B239" s="6" t="s">
        <v>51</v>
      </c>
      <c r="C239" s="27" t="s">
        <v>69</v>
      </c>
      <c r="D239" s="27" t="s">
        <v>66</v>
      </c>
      <c r="E239" s="28">
        <v>17.0</v>
      </c>
      <c r="F239" s="3"/>
    </row>
    <row r="240">
      <c r="A240" s="29" t="s">
        <v>91</v>
      </c>
      <c r="B240" s="6" t="s">
        <v>52</v>
      </c>
      <c r="C240" s="27" t="s">
        <v>70</v>
      </c>
      <c r="D240" s="27" t="s">
        <v>65</v>
      </c>
      <c r="E240" s="28">
        <v>40.0</v>
      </c>
      <c r="F240" s="3"/>
    </row>
    <row r="241">
      <c r="A241" s="29" t="s">
        <v>91</v>
      </c>
      <c r="B241" s="6" t="s">
        <v>52</v>
      </c>
      <c r="C241" s="27" t="s">
        <v>69</v>
      </c>
      <c r="D241" s="27" t="s">
        <v>66</v>
      </c>
      <c r="E241" s="28">
        <v>40.0</v>
      </c>
      <c r="F241" s="3"/>
    </row>
  </sheetData>
  <mergeCells count="1">
    <mergeCell ref="A14:E14"/>
  </mergeCells>
  <drawing r:id="rId1"/>
</worksheet>
</file>