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d8\Documents\GitHub\CSE5694-IROBOT\data\"/>
    </mc:Choice>
  </mc:AlternateContent>
  <xr:revisionPtr revIDLastSave="0" documentId="13_ncr:1_{D62BCD3D-E599-44FB-A4D3-E16C6D1DB5D3}" xr6:coauthVersionLast="47" xr6:coauthVersionMax="47" xr10:uidLastSave="{00000000-0000-0000-0000-000000000000}"/>
  <bookViews>
    <workbookView xWindow="10260" yWindow="0" windowWidth="10260" windowHeight="13080" firstSheet="3" activeTab="4" xr2:uid="{2045D9ED-1D34-4492-8544-ADF3239C2D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5" l="1"/>
  <c r="J5" i="5"/>
  <c r="I5" i="5"/>
  <c r="I6" i="5" a="1"/>
  <c r="I6" i="5" s="1"/>
  <c r="K6" i="5" a="1"/>
  <c r="K6" i="5" s="1"/>
  <c r="J6" i="5" a="1"/>
  <c r="J6" i="5" s="1"/>
  <c r="I3" i="5"/>
  <c r="I4" i="5"/>
  <c r="J4" i="5"/>
  <c r="J3" i="5"/>
  <c r="K3" i="5"/>
  <c r="K4" i="5"/>
  <c r="L4" i="5"/>
  <c r="L3" i="5"/>
  <c r="K9" i="5"/>
  <c r="J9" i="5"/>
  <c r="I9" i="5"/>
  <c r="K9" i="4"/>
  <c r="J9" i="4"/>
  <c r="I9" i="4"/>
  <c r="K6" i="4" a="1"/>
  <c r="K6" i="4" s="1"/>
  <c r="J6" i="4" a="1"/>
  <c r="J6" i="4" s="1"/>
  <c r="I6" i="4" a="1"/>
  <c r="I6" i="4" s="1"/>
  <c r="K5" i="4"/>
  <c r="J5" i="4"/>
  <c r="I5" i="4"/>
  <c r="M4" i="4"/>
  <c r="L4" i="4"/>
  <c r="K4" i="4"/>
  <c r="J4" i="4"/>
  <c r="I4" i="4"/>
  <c r="M3" i="4"/>
  <c r="L3" i="4"/>
  <c r="K3" i="4"/>
  <c r="J3" i="4"/>
  <c r="I3" i="4"/>
  <c r="AB15" i="3"/>
  <c r="AH12" i="3"/>
  <c r="AH11" i="3"/>
  <c r="AM10" i="3"/>
  <c r="AM12" i="3" s="1"/>
  <c r="AL10" i="3"/>
  <c r="AK10" i="3"/>
  <c r="AN10" i="3" s="1"/>
  <c r="AH10" i="3"/>
  <c r="Y10" i="3"/>
  <c r="X10" i="3"/>
  <c r="W10" i="3"/>
  <c r="Z10" i="3" s="1"/>
  <c r="K10" i="3"/>
  <c r="J10" i="3"/>
  <c r="I10" i="3"/>
  <c r="L10" i="3" s="1"/>
  <c r="AH9" i="3"/>
  <c r="AL6" i="3" s="1"/>
  <c r="AH8" i="3"/>
  <c r="AL7" i="3" s="1" a="1"/>
  <c r="AL7" i="3" s="1"/>
  <c r="AK7" i="3" a="1"/>
  <c r="AK7" i="3" s="1"/>
  <c r="AH7" i="3"/>
  <c r="X6" i="3"/>
  <c r="AM6" i="3"/>
  <c r="AK6" i="3"/>
  <c r="Y6" i="3"/>
  <c r="K6" i="3"/>
  <c r="J6" i="3"/>
  <c r="AN5" i="3"/>
  <c r="AM5" i="3"/>
  <c r="AL5" i="3"/>
  <c r="AK5" i="3"/>
  <c r="AA5" i="3"/>
  <c r="Z5" i="3"/>
  <c r="Y5" i="3"/>
  <c r="X5" i="3"/>
  <c r="W5" i="3"/>
  <c r="L5" i="3"/>
  <c r="K5" i="3"/>
  <c r="J5" i="3"/>
  <c r="I5" i="3"/>
  <c r="AN4" i="3"/>
  <c r="AM4" i="3"/>
  <c r="AL4" i="3"/>
  <c r="AK4" i="3"/>
  <c r="Z4" i="3"/>
  <c r="Y4" i="3"/>
  <c r="X4" i="3"/>
  <c r="W4" i="3"/>
  <c r="X7" i="3" a="1"/>
  <c r="X7" i="3" s="1"/>
  <c r="M4" i="3"/>
  <c r="L4" i="3"/>
  <c r="K4" i="3"/>
  <c r="J4" i="3"/>
  <c r="I4" i="3"/>
  <c r="K7" i="3" a="1"/>
  <c r="K7" i="3" s="1"/>
  <c r="AA4" i="3"/>
  <c r="I6" i="3"/>
  <c r="K4" i="2"/>
  <c r="W5" i="2"/>
  <c r="W4" i="2"/>
  <c r="F75" i="2"/>
  <c r="F74" i="2"/>
  <c r="F73" i="2"/>
  <c r="F72" i="2"/>
  <c r="F71" i="2"/>
  <c r="F70" i="2"/>
  <c r="F69" i="2"/>
  <c r="F68" i="2"/>
  <c r="F67" i="2"/>
  <c r="F66" i="2"/>
  <c r="T65" i="2"/>
  <c r="F65" i="2"/>
  <c r="T64" i="2"/>
  <c r="F64" i="2"/>
  <c r="T63" i="2"/>
  <c r="F63" i="2"/>
  <c r="K6" i="2" s="1"/>
  <c r="T62" i="2"/>
  <c r="F62" i="2"/>
  <c r="T61" i="2"/>
  <c r="F61" i="2"/>
  <c r="T60" i="2"/>
  <c r="F60" i="2"/>
  <c r="T59" i="2"/>
  <c r="F59" i="2"/>
  <c r="T58" i="2"/>
  <c r="F58" i="2"/>
  <c r="T57" i="2"/>
  <c r="F57" i="2"/>
  <c r="T56" i="2"/>
  <c r="F56" i="2"/>
  <c r="T55" i="2"/>
  <c r="F55" i="2"/>
  <c r="T54" i="2"/>
  <c r="F54" i="2"/>
  <c r="T53" i="2"/>
  <c r="F53" i="2"/>
  <c r="T52" i="2"/>
  <c r="F52" i="2"/>
  <c r="T51" i="2"/>
  <c r="T50" i="2"/>
  <c r="T49" i="2"/>
  <c r="T48" i="2"/>
  <c r="T47" i="2"/>
  <c r="F47" i="2"/>
  <c r="T46" i="2"/>
  <c r="F46" i="2"/>
  <c r="T45" i="2"/>
  <c r="F45" i="2"/>
  <c r="T44" i="2"/>
  <c r="F44" i="2"/>
  <c r="T43" i="2"/>
  <c r="F43" i="2"/>
  <c r="T42" i="2"/>
  <c r="F42" i="2"/>
  <c r="T41" i="2"/>
  <c r="F41" i="2"/>
  <c r="T40" i="2"/>
  <c r="F40" i="2"/>
  <c r="T39" i="2"/>
  <c r="F39" i="2"/>
  <c r="T38" i="2"/>
  <c r="F38" i="2"/>
  <c r="T37" i="2"/>
  <c r="F37" i="2"/>
  <c r="T36" i="2"/>
  <c r="F36" i="2"/>
  <c r="T35" i="2"/>
  <c r="F35" i="2"/>
  <c r="T34" i="2"/>
  <c r="F34" i="2"/>
  <c r="T33" i="2"/>
  <c r="F33" i="2"/>
  <c r="T32" i="2"/>
  <c r="F32" i="2"/>
  <c r="T31" i="2"/>
  <c r="F31" i="2"/>
  <c r="T30" i="2"/>
  <c r="F30" i="2"/>
  <c r="T29" i="2"/>
  <c r="F29" i="2"/>
  <c r="T28" i="2"/>
  <c r="F28" i="2"/>
  <c r="T27" i="2"/>
  <c r="F27" i="2"/>
  <c r="T26" i="2"/>
  <c r="F26" i="2"/>
  <c r="T25" i="2"/>
  <c r="F25" i="2"/>
  <c r="T24" i="2"/>
  <c r="F24" i="2"/>
  <c r="T23" i="2"/>
  <c r="F23" i="2"/>
  <c r="T22" i="2"/>
  <c r="F22" i="2"/>
  <c r="T21" i="2"/>
  <c r="F21" i="2"/>
  <c r="T20" i="2"/>
  <c r="F20" i="2"/>
  <c r="T19" i="2"/>
  <c r="F19" i="2"/>
  <c r="T18" i="2"/>
  <c r="F18" i="2"/>
  <c r="T17" i="2"/>
  <c r="F17" i="2"/>
  <c r="T16" i="2"/>
  <c r="F16" i="2"/>
  <c r="AB15" i="2"/>
  <c r="T15" i="2"/>
  <c r="F15" i="2"/>
  <c r="T14" i="2"/>
  <c r="F14" i="2"/>
  <c r="T13" i="2"/>
  <c r="F13" i="2"/>
  <c r="AH12" i="2"/>
  <c r="T12" i="2"/>
  <c r="F12" i="2"/>
  <c r="AH11" i="2"/>
  <c r="T11" i="2"/>
  <c r="F11" i="2"/>
  <c r="AM10" i="2"/>
  <c r="AL10" i="2"/>
  <c r="AK10" i="2"/>
  <c r="AN10" i="2" s="1"/>
  <c r="AH10" i="2"/>
  <c r="Y10" i="2"/>
  <c r="X10" i="2"/>
  <c r="W10" i="2"/>
  <c r="Z10" i="2" s="1"/>
  <c r="T10" i="2"/>
  <c r="K10" i="2"/>
  <c r="K12" i="2" s="1"/>
  <c r="J10" i="2"/>
  <c r="I10" i="2"/>
  <c r="L10" i="2" s="1"/>
  <c r="F10" i="2"/>
  <c r="I7" i="2" s="1" a="1"/>
  <c r="I7" i="2" s="1"/>
  <c r="AH9" i="2"/>
  <c r="AL6" i="2" s="1"/>
  <c r="T9" i="2"/>
  <c r="F9" i="2"/>
  <c r="AH8" i="2"/>
  <c r="T8" i="2"/>
  <c r="F8" i="2"/>
  <c r="AH7" i="2"/>
  <c r="AO4" i="2" s="1"/>
  <c r="X7" i="2" a="1"/>
  <c r="X7" i="2" s="1"/>
  <c r="T7" i="2"/>
  <c r="F7" i="2"/>
  <c r="J6" i="2" s="1"/>
  <c r="AM6" i="2"/>
  <c r="AK6" i="2"/>
  <c r="Y6" i="2"/>
  <c r="X6" i="2"/>
  <c r="W6" i="2"/>
  <c r="T6" i="2"/>
  <c r="F6" i="2"/>
  <c r="AN5" i="2"/>
  <c r="AM5" i="2"/>
  <c r="AL5" i="2"/>
  <c r="AK5" i="2"/>
  <c r="Z5" i="2"/>
  <c r="Y5" i="2"/>
  <c r="X5" i="2"/>
  <c r="T5" i="2"/>
  <c r="AA5" i="2" s="1"/>
  <c r="L5" i="2"/>
  <c r="K5" i="2"/>
  <c r="J5" i="2"/>
  <c r="I5" i="2"/>
  <c r="F5" i="2"/>
  <c r="AN4" i="2"/>
  <c r="AM4" i="2"/>
  <c r="AL4" i="2"/>
  <c r="AK4" i="2"/>
  <c r="Z4" i="2"/>
  <c r="Y4" i="2"/>
  <c r="X4" i="2"/>
  <c r="T4" i="2"/>
  <c r="L4" i="2"/>
  <c r="J4" i="2"/>
  <c r="I4" i="2"/>
  <c r="F4" i="2"/>
  <c r="K7" i="2" s="1" a="1"/>
  <c r="K7" i="2" s="1"/>
  <c r="T3" i="2"/>
  <c r="W7" i="2" s="1" a="1"/>
  <c r="W7" i="2" s="1"/>
  <c r="F3" i="2"/>
  <c r="M5" i="2" s="1"/>
  <c r="I7" i="1" a="1"/>
  <c r="I7" i="1" s="1"/>
  <c r="H7" i="1" a="1"/>
  <c r="H7" i="1" s="1"/>
  <c r="I6" i="1"/>
  <c r="H6" i="1"/>
  <c r="K4" i="1"/>
  <c r="AG7" i="1" a="1"/>
  <c r="AG7" i="1" s="1"/>
  <c r="AF7" i="1" a="1"/>
  <c r="AF7" i="1" s="1"/>
  <c r="AG6" i="1"/>
  <c r="AF6" i="1"/>
  <c r="U7" i="1" a="1"/>
  <c r="U7" i="1" s="1"/>
  <c r="T7" i="1" a="1"/>
  <c r="T7" i="1" s="1"/>
  <c r="U6" i="1"/>
  <c r="T6" i="1"/>
  <c r="T4" i="1"/>
  <c r="U4" i="1"/>
  <c r="I5" i="1"/>
  <c r="I4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AC12" i="1"/>
  <c r="AC11" i="1"/>
  <c r="AC10" i="1"/>
  <c r="AC9" i="1"/>
  <c r="AC8" i="1"/>
  <c r="AC7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E47" i="1"/>
  <c r="E46" i="1"/>
  <c r="E45" i="1"/>
  <c r="E44" i="1"/>
  <c r="E43" i="1"/>
  <c r="E42" i="1"/>
  <c r="E41" i="1"/>
  <c r="E40" i="1"/>
  <c r="E39" i="1"/>
  <c r="E38" i="1"/>
  <c r="E37" i="1"/>
  <c r="E28" i="1"/>
  <c r="E29" i="1"/>
  <c r="E30" i="1"/>
  <c r="E31" i="1"/>
  <c r="E32" i="1"/>
  <c r="E33" i="1"/>
  <c r="E34" i="1"/>
  <c r="E35" i="1"/>
  <c r="E36" i="1"/>
  <c r="E18" i="1"/>
  <c r="E3" i="1"/>
  <c r="E19" i="1"/>
  <c r="E20" i="1"/>
  <c r="E21" i="1"/>
  <c r="E22" i="1"/>
  <c r="E23" i="1"/>
  <c r="E24" i="1"/>
  <c r="E25" i="1"/>
  <c r="E26" i="1"/>
  <c r="E27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H4" i="1"/>
  <c r="I10" i="1"/>
  <c r="H10" i="1"/>
  <c r="AG10" i="1"/>
  <c r="AF10" i="1"/>
  <c r="U10" i="1"/>
  <c r="T10" i="1"/>
  <c r="T5" i="1"/>
  <c r="AH5" i="1"/>
  <c r="AG5" i="1"/>
  <c r="AF5" i="1"/>
  <c r="AG4" i="1"/>
  <c r="AF4" i="1"/>
  <c r="V5" i="1"/>
  <c r="U5" i="1"/>
  <c r="V4" i="1"/>
  <c r="H5" i="1"/>
  <c r="J5" i="1"/>
  <c r="J4" i="1"/>
  <c r="H4" i="1"/>
  <c r="L9" i="5" l="1"/>
  <c r="I11" i="5" s="1"/>
  <c r="L9" i="4"/>
  <c r="I11" i="4" s="1"/>
  <c r="I12" i="3"/>
  <c r="J12" i="3"/>
  <c r="K12" i="3"/>
  <c r="X12" i="3"/>
  <c r="Y12" i="3"/>
  <c r="AL12" i="3"/>
  <c r="W12" i="3"/>
  <c r="W7" i="3" a="1"/>
  <c r="W7" i="3" s="1"/>
  <c r="M5" i="3"/>
  <c r="AM7" i="3" a="1"/>
  <c r="AM7" i="3" s="1"/>
  <c r="AO4" i="3"/>
  <c r="I7" i="3" a="1"/>
  <c r="I7" i="3" s="1"/>
  <c r="J7" i="3" a="1"/>
  <c r="J7" i="3" s="1"/>
  <c r="AO5" i="3"/>
  <c r="W6" i="3"/>
  <c r="Y7" i="3" a="1"/>
  <c r="Y7" i="3" s="1"/>
  <c r="AK12" i="3"/>
  <c r="X12" i="2"/>
  <c r="AL12" i="2"/>
  <c r="AM12" i="2"/>
  <c r="Y12" i="2"/>
  <c r="J12" i="2"/>
  <c r="I12" i="2"/>
  <c r="AK7" i="2" a="1"/>
  <c r="AK7" i="2" s="1"/>
  <c r="AL7" i="2" a="1"/>
  <c r="AL7" i="2" s="1"/>
  <c r="AA4" i="2"/>
  <c r="W12" i="2"/>
  <c r="J7" i="2" a="1"/>
  <c r="J7" i="2" s="1"/>
  <c r="AM7" i="2" a="1"/>
  <c r="AM7" i="2" s="1"/>
  <c r="AO5" i="2"/>
  <c r="I6" i="2"/>
  <c r="AK12" i="2"/>
  <c r="Y7" i="2" a="1"/>
  <c r="Y7" i="2" s="1"/>
  <c r="M4" i="2"/>
  <c r="W5" i="1"/>
  <c r="AI5" i="1"/>
  <c r="W4" i="1"/>
  <c r="K5" i="1"/>
  <c r="AI4" i="1"/>
  <c r="AH10" i="1"/>
  <c r="AG12" i="1" s="1"/>
  <c r="V10" i="1"/>
  <c r="T12" i="1" s="1"/>
  <c r="J10" i="1"/>
  <c r="H12" i="1" s="1"/>
  <c r="K11" i="5" l="1"/>
  <c r="J11" i="5"/>
  <c r="K11" i="4"/>
  <c r="J11" i="4"/>
  <c r="AF12" i="1"/>
  <c r="I12" i="1"/>
  <c r="U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<sst xmlns="http://schemas.openxmlformats.org/spreadsheetml/2006/main" count="178" uniqueCount="18">
  <si>
    <t>Round#</t>
  </si>
  <si>
    <t xml:space="preserve"> wall</t>
  </si>
  <si>
    <t>door</t>
  </si>
  <si>
    <t>angle</t>
  </si>
  <si>
    <t>bump</t>
  </si>
  <si>
    <t>mean</t>
  </si>
  <si>
    <t>variance</t>
  </si>
  <si>
    <t>wall</t>
  </si>
  <si>
    <t>Y</t>
  </si>
  <si>
    <t>count</t>
  </si>
  <si>
    <t>ratio</t>
  </si>
  <si>
    <t>angle diff</t>
  </si>
  <si>
    <t>angle-diff</t>
  </si>
  <si>
    <t>angle diff mean</t>
  </si>
  <si>
    <t>angle diff std-var</t>
  </si>
  <si>
    <t>No Bump</t>
  </si>
  <si>
    <t>Bump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</si>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</sst>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E5D-7921-40E0-82C3-5F9921718C05}">
  <dimension ref="A2:AI75"/>
  <sheetViews>
    <sheetView workbookViewId="0">
      <selection activeCell="AF12" sqref="AF12"/>
    </sheetView>
  </sheetViews>
  <sheetFormatPr defaultRowHeight="14.25" x14ac:dyDescent="0.45"/>
  <cols>
    <col min="19" max="19" width="17.86328125" customWidth="1"/>
    <col min="31" max="31" width="16.796875" customWidth="1"/>
  </cols>
  <sheetData>
    <row r="2" spans="1:35" x14ac:dyDescent="0.45">
      <c r="A2" t="s">
        <v>0</v>
      </c>
      <c r="B2" t="s">
        <v>1</v>
      </c>
      <c r="C2" t="s">
        <v>2</v>
      </c>
      <c r="D2" t="s">
        <v>3</v>
      </c>
      <c r="M2" t="s">
        <v>0</v>
      </c>
      <c r="N2" t="s">
        <v>1</v>
      </c>
      <c r="O2" t="s">
        <v>2</v>
      </c>
      <c r="P2" t="s">
        <v>3</v>
      </c>
      <c r="Q2" t="s">
        <v>11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35" x14ac:dyDescent="0.45">
      <c r="A3">
        <v>1</v>
      </c>
      <c r="B3">
        <v>473</v>
      </c>
      <c r="D3">
        <v>90</v>
      </c>
      <c r="E3">
        <f>D3-D3</f>
        <v>0</v>
      </c>
      <c r="H3" t="s">
        <v>7</v>
      </c>
      <c r="I3" t="s">
        <v>2</v>
      </c>
      <c r="J3" t="s">
        <v>3</v>
      </c>
      <c r="M3">
        <v>1</v>
      </c>
      <c r="N3">
        <v>473</v>
      </c>
      <c r="P3">
        <v>90</v>
      </c>
      <c r="Q3">
        <f>P3-P3</f>
        <v>0</v>
      </c>
      <c r="T3" t="s">
        <v>7</v>
      </c>
      <c r="U3" t="s">
        <v>2</v>
      </c>
      <c r="V3" t="s">
        <v>3</v>
      </c>
      <c r="W3" t="s">
        <v>12</v>
      </c>
      <c r="Y3">
        <v>4.5</v>
      </c>
      <c r="Z3">
        <v>468</v>
      </c>
      <c r="AF3" t="s">
        <v>7</v>
      </c>
      <c r="AG3" t="s">
        <v>2</v>
      </c>
      <c r="AH3" t="s">
        <v>3</v>
      </c>
    </row>
    <row r="4" spans="1:35" x14ac:dyDescent="0.45">
      <c r="B4">
        <v>539</v>
      </c>
      <c r="D4">
        <v>91</v>
      </c>
      <c r="E4">
        <f>D4-D3</f>
        <v>1</v>
      </c>
      <c r="G4" t="s">
        <v>5</v>
      </c>
      <c r="H4">
        <f>AVERAGE(B3:B101)</f>
        <v>405.41463414634148</v>
      </c>
      <c r="I4">
        <f>AVERAGE(C3:C101)</f>
        <v>172.125</v>
      </c>
      <c r="J4">
        <f>AVERAGE(D3:D101)</f>
        <v>93.472463768115944</v>
      </c>
      <c r="K4">
        <f>AVERAGE(E3:E101)</f>
        <v>1.505797101449277</v>
      </c>
      <c r="N4">
        <v>539</v>
      </c>
      <c r="P4">
        <v>91</v>
      </c>
      <c r="Q4">
        <f>P4-P3</f>
        <v>1</v>
      </c>
      <c r="S4" t="s">
        <v>5</v>
      </c>
      <c r="T4">
        <f>AVERAGE(N3:N101)</f>
        <v>324.70270270270271</v>
      </c>
      <c r="U4">
        <f>AVERAGE(O3:O101)</f>
        <v>134.57692307692307</v>
      </c>
      <c r="V4">
        <f>AVERAGE(P3:P101)</f>
        <v>93.806349206349225</v>
      </c>
      <c r="W4">
        <f>AVERAGE(Q3:Q101)</f>
        <v>1.642857142857145</v>
      </c>
      <c r="Z4">
        <v>2028</v>
      </c>
      <c r="AE4" t="s">
        <v>5</v>
      </c>
      <c r="AF4">
        <f>AVERAGE(Z3:Z101)</f>
        <v>1152</v>
      </c>
      <c r="AG4">
        <f>AVERAGE(AA3:AA101)</f>
        <v>334.83333333333331</v>
      </c>
      <c r="AH4">
        <f>AVERAGE(AB3:AB101)</f>
        <v>89.966666666666683</v>
      </c>
      <c r="AI4">
        <f>AVERAGE(AC3:AC101)</f>
        <v>6.6666666666662877E-2</v>
      </c>
    </row>
    <row r="5" spans="1:35" x14ac:dyDescent="0.45">
      <c r="B5">
        <v>469</v>
      </c>
      <c r="D5">
        <v>92</v>
      </c>
      <c r="E5">
        <f>D5-D3</f>
        <v>2</v>
      </c>
      <c r="G5" t="s">
        <v>6</v>
      </c>
      <c r="H5">
        <f>_xlfn.STDEV.S(B3:B101)</f>
        <v>391.14153292700558</v>
      </c>
      <c r="I5">
        <f>_xlfn.STDEV.S(C3:C101)</f>
        <v>97.201735680772899</v>
      </c>
      <c r="J5">
        <f>_xlfn.STDEV.S(D3:D101)</f>
        <v>3.0747493469325371</v>
      </c>
      <c r="K5">
        <f>_xlfn.STDEV.S(E3:E101)</f>
        <v>1.6660877084788843</v>
      </c>
      <c r="N5">
        <v>469</v>
      </c>
      <c r="P5">
        <v>92</v>
      </c>
      <c r="Q5">
        <f>P5-P3</f>
        <v>2</v>
      </c>
      <c r="S5" t="s">
        <v>6</v>
      </c>
      <c r="T5">
        <f>_xlfn.STDEV.S(N3:N101)</f>
        <v>200.98505539589877</v>
      </c>
      <c r="U5">
        <f>_xlfn.STDEV.S(O3:O101)</f>
        <v>54.86359308461163</v>
      </c>
      <c r="V5">
        <f>_xlfn.STDEV.S(P3:P101)</f>
        <v>2.9919177696929098</v>
      </c>
      <c r="W5">
        <f>_xlfn.STDEV.S(Q3:Q101)</f>
        <v>1.6462777453232322</v>
      </c>
      <c r="AA5">
        <v>314</v>
      </c>
      <c r="AE5" t="s">
        <v>6</v>
      </c>
      <c r="AF5">
        <f>_xlfn.STDEV.S(Z3:Z101)</f>
        <v>855.34710303283703</v>
      </c>
      <c r="AG5">
        <f>_xlfn.STDEV.S(AA3:AA101)</f>
        <v>66.547476786627115</v>
      </c>
      <c r="AH5">
        <f>_xlfn.STDEV.S(AB3:AB101)</f>
        <v>1.1927559124425537</v>
      </c>
      <c r="AI5">
        <f>_xlfn.STDEV.S(AC3:AC101)</f>
        <v>1.1927559124425537</v>
      </c>
    </row>
    <row r="6" spans="1:35" x14ac:dyDescent="0.45">
      <c r="B6">
        <v>494</v>
      </c>
      <c r="D6">
        <v>92</v>
      </c>
      <c r="E6">
        <f>D6-D3</f>
        <v>2</v>
      </c>
      <c r="G6" t="s">
        <v>13</v>
      </c>
      <c r="H6">
        <f>AVERAGEIF(B3:B103,"&gt;0",E3:E103)</f>
        <v>1.4871794871794894</v>
      </c>
      <c r="I6">
        <f>AVERAGEIF(C3:C103,"&gt;0",E3:E103)</f>
        <v>1.5300000000000011</v>
      </c>
      <c r="N6">
        <v>494</v>
      </c>
      <c r="P6">
        <v>92</v>
      </c>
      <c r="Q6">
        <f>P6-P3</f>
        <v>2</v>
      </c>
      <c r="S6" t="s">
        <v>13</v>
      </c>
      <c r="T6">
        <f>AVERAGEIF(N3:N103,"&gt;0",Q3:Q103)</f>
        <v>1.6081081081081103</v>
      </c>
      <c r="U6">
        <f>AVERAGEIF(O3:O103,"&gt;0",Q3:Q103)</f>
        <v>1.6923076923076945</v>
      </c>
      <c r="AA6">
        <v>456</v>
      </c>
      <c r="AE6" t="s">
        <v>13</v>
      </c>
      <c r="AF6">
        <f>AVERAGEIF(Z3:Z103,"&gt;0",AC3:AC103)</f>
        <v>-0.75</v>
      </c>
      <c r="AG6">
        <f>AVERAGEIF(AA3:AA103,"&gt;0",AC3:AC103)</f>
        <v>0.47499999999999432</v>
      </c>
    </row>
    <row r="7" spans="1:35" x14ac:dyDescent="0.45">
      <c r="C7">
        <v>208</v>
      </c>
      <c r="D7">
        <v>92.2</v>
      </c>
      <c r="E7">
        <f>D7-D3</f>
        <v>2.2000000000000028</v>
      </c>
      <c r="G7" t="s">
        <v>14</v>
      </c>
      <c r="H7" cm="1">
        <f t="array" ref="H7">_xlfn.STDEV.S(IF(B3:B103,"&gt;0",E3:E103))</f>
        <v>1.2690347325989055</v>
      </c>
      <c r="I7" cm="1">
        <f t="array" ref="I7">_xlfn.STDEV.S(IF(C3:C103,"&gt;0",E4:E104))</f>
        <v>1.4498919617568979</v>
      </c>
      <c r="O7">
        <v>208</v>
      </c>
      <c r="P7">
        <v>92.2</v>
      </c>
      <c r="Q7">
        <f>P7-P3</f>
        <v>2.2000000000000028</v>
      </c>
      <c r="S7" t="s">
        <v>14</v>
      </c>
      <c r="T7" cm="1">
        <f t="array" ref="T7">_xlfn.STDEV.S(IF(N3:N103,"&gt;0",Q3:Q103))</f>
        <v>1.2279160304262586</v>
      </c>
      <c r="U7" cm="1">
        <f t="array" ref="U7">_xlfn.STDEV.S(IF(O3:O103,"&gt;0",Q4:Q104))</f>
        <v>1.3785316643260508</v>
      </c>
      <c r="Y7">
        <v>6</v>
      </c>
      <c r="Z7">
        <v>370</v>
      </c>
      <c r="AB7">
        <v>89.9</v>
      </c>
      <c r="AC7">
        <f>AB7-AB7</f>
        <v>0</v>
      </c>
      <c r="AE7" t="s">
        <v>14</v>
      </c>
      <c r="AF7" cm="1">
        <f t="array" ref="AF7">_xlfn.STDEV.S(IF(Z3:Z103,"&gt;0",AC3:AC103))</f>
        <v>0.22483288945057453</v>
      </c>
      <c r="AG7" cm="1">
        <f t="array" ref="AG7">_xlfn.STDEV.S(IF(AA3:AA103,"&gt;0",AC4:AC104))</f>
        <v>0.17364416383137948</v>
      </c>
    </row>
    <row r="8" spans="1:35" x14ac:dyDescent="0.45">
      <c r="C8">
        <v>229</v>
      </c>
      <c r="D8">
        <v>92</v>
      </c>
      <c r="E8">
        <f>D8-D3</f>
        <v>2</v>
      </c>
      <c r="O8">
        <v>229</v>
      </c>
      <c r="P8">
        <v>92</v>
      </c>
      <c r="Q8">
        <f>P8-P3</f>
        <v>2</v>
      </c>
      <c r="Z8">
        <v>1742</v>
      </c>
      <c r="AB8">
        <v>88.4</v>
      </c>
      <c r="AC8">
        <f>AB8-AB7</f>
        <v>-1.5</v>
      </c>
    </row>
    <row r="9" spans="1:35" x14ac:dyDescent="0.45">
      <c r="C9">
        <v>228</v>
      </c>
      <c r="D9">
        <v>92.4</v>
      </c>
      <c r="E9">
        <f>D9-D3</f>
        <v>2.4000000000000057</v>
      </c>
      <c r="O9">
        <v>228</v>
      </c>
      <c r="P9">
        <v>92.4</v>
      </c>
      <c r="Q9">
        <f>P9-P3</f>
        <v>2.4000000000000057</v>
      </c>
      <c r="AA9">
        <v>257</v>
      </c>
      <c r="AB9">
        <v>89.1</v>
      </c>
      <c r="AC9">
        <f>AB9-AB7</f>
        <v>-0.80000000000001137</v>
      </c>
    </row>
    <row r="10" spans="1:35" x14ac:dyDescent="0.45">
      <c r="C10">
        <v>242</v>
      </c>
      <c r="D10">
        <v>93.2</v>
      </c>
      <c r="E10">
        <f>D10-D3</f>
        <v>3.2000000000000028</v>
      </c>
      <c r="G10" t="s">
        <v>9</v>
      </c>
      <c r="H10">
        <f>COUNTIF(B3:B101, "&gt;0")</f>
        <v>41</v>
      </c>
      <c r="I10">
        <f>COUNTIF(C3:C101, "&gt;0")</f>
        <v>32</v>
      </c>
      <c r="J10">
        <f>H10+I10</f>
        <v>73</v>
      </c>
      <c r="O10">
        <v>242</v>
      </c>
      <c r="P10">
        <v>93.2</v>
      </c>
      <c r="Q10">
        <f>P10-P3</f>
        <v>3.2000000000000028</v>
      </c>
      <c r="S10" t="s">
        <v>9</v>
      </c>
      <c r="T10">
        <f>COUNTIF(N3:N101, "&gt;0")</f>
        <v>37</v>
      </c>
      <c r="U10">
        <f>COUNTIF(O3:O101, "&gt;0")</f>
        <v>26</v>
      </c>
      <c r="V10">
        <f>T10+U10</f>
        <v>63</v>
      </c>
      <c r="AA10">
        <v>307</v>
      </c>
      <c r="AB10">
        <v>89.8</v>
      </c>
      <c r="AC10">
        <f>AB10-AB7</f>
        <v>-0.10000000000000853</v>
      </c>
      <c r="AE10" t="s">
        <v>9</v>
      </c>
      <c r="AF10">
        <f>COUNTIF(Z3:Z101, "&gt;0")</f>
        <v>4</v>
      </c>
      <c r="AG10">
        <f>COUNTIF(AA3:AA101, "&gt;0")</f>
        <v>6</v>
      </c>
      <c r="AH10">
        <f>AF10+AG10</f>
        <v>10</v>
      </c>
    </row>
    <row r="11" spans="1:35" x14ac:dyDescent="0.45">
      <c r="B11">
        <v>485</v>
      </c>
      <c r="D11">
        <v>93.5</v>
      </c>
      <c r="E11">
        <f>D11-D3</f>
        <v>3.5</v>
      </c>
      <c r="N11">
        <v>485</v>
      </c>
      <c r="P11">
        <v>93.5</v>
      </c>
      <c r="Q11">
        <f>P11-P3</f>
        <v>3.5</v>
      </c>
      <c r="AA11">
        <v>328</v>
      </c>
      <c r="AB11">
        <v>90.9</v>
      </c>
      <c r="AC11">
        <f>AB11-AB7</f>
        <v>1</v>
      </c>
    </row>
    <row r="12" spans="1:35" x14ac:dyDescent="0.45">
      <c r="B12">
        <v>484</v>
      </c>
      <c r="D12">
        <v>94</v>
      </c>
      <c r="E12">
        <f>D12-D3</f>
        <v>4</v>
      </c>
      <c r="G12" t="s">
        <v>10</v>
      </c>
      <c r="H12">
        <f>H10/J10</f>
        <v>0.56164383561643838</v>
      </c>
      <c r="I12">
        <f>I10/J10</f>
        <v>0.43835616438356162</v>
      </c>
      <c r="N12">
        <v>484</v>
      </c>
      <c r="P12">
        <v>94</v>
      </c>
      <c r="Q12">
        <f>P12-P3</f>
        <v>4</v>
      </c>
      <c r="S12" t="s">
        <v>10</v>
      </c>
      <c r="T12">
        <f>T10/V10</f>
        <v>0.58730158730158732</v>
      </c>
      <c r="U12">
        <f>U10/V10</f>
        <v>0.41269841269841268</v>
      </c>
      <c r="AA12">
        <v>347</v>
      </c>
      <c r="AB12">
        <v>91.7</v>
      </c>
      <c r="AC12">
        <f>AB12-AB7</f>
        <v>1.7999999999999972</v>
      </c>
      <c r="AE12" t="s">
        <v>10</v>
      </c>
      <c r="AF12">
        <f>AF10/AH10</f>
        <v>0.4</v>
      </c>
      <c r="AG12">
        <f>AG10/AH10</f>
        <v>0.6</v>
      </c>
    </row>
    <row r="13" spans="1:35" x14ac:dyDescent="0.45">
      <c r="B13">
        <v>384</v>
      </c>
      <c r="D13">
        <v>94.5</v>
      </c>
      <c r="E13">
        <f>D13-D3</f>
        <v>4.5</v>
      </c>
      <c r="N13">
        <v>384</v>
      </c>
      <c r="P13">
        <v>94.5</v>
      </c>
      <c r="Q13">
        <f>P13-P3</f>
        <v>4.5</v>
      </c>
    </row>
    <row r="14" spans="1:35" x14ac:dyDescent="0.45">
      <c r="B14">
        <v>326</v>
      </c>
      <c r="D14">
        <v>93.4</v>
      </c>
      <c r="E14">
        <f>D14-D3</f>
        <v>3.4000000000000057</v>
      </c>
      <c r="N14">
        <v>326</v>
      </c>
      <c r="P14">
        <v>93.4</v>
      </c>
      <c r="Q14">
        <f>P14-P3</f>
        <v>3.4000000000000057</v>
      </c>
    </row>
    <row r="15" spans="1:35" x14ac:dyDescent="0.45">
      <c r="B15">
        <v>300</v>
      </c>
      <c r="D15">
        <v>93.2</v>
      </c>
      <c r="E15">
        <f>D15-D3</f>
        <v>3.2000000000000028</v>
      </c>
      <c r="N15">
        <v>300</v>
      </c>
      <c r="P15">
        <v>93.2</v>
      </c>
      <c r="Q15">
        <f>P15-P3</f>
        <v>3.2000000000000028</v>
      </c>
    </row>
    <row r="16" spans="1:35" x14ac:dyDescent="0.45">
      <c r="B16">
        <v>276</v>
      </c>
      <c r="D16">
        <v>93.2</v>
      </c>
      <c r="E16">
        <f>D16-D3</f>
        <v>3.2000000000000028</v>
      </c>
      <c r="N16">
        <v>276</v>
      </c>
      <c r="P16">
        <v>93.2</v>
      </c>
      <c r="Q16">
        <f>P16-P3</f>
        <v>3.2000000000000028</v>
      </c>
    </row>
    <row r="17" spans="1:17" x14ac:dyDescent="0.45">
      <c r="B17">
        <v>254</v>
      </c>
      <c r="D17">
        <v>93.2</v>
      </c>
      <c r="E17">
        <f>D17-D3</f>
        <v>3.2000000000000028</v>
      </c>
      <c r="N17">
        <v>254</v>
      </c>
      <c r="P17">
        <v>93.2</v>
      </c>
      <c r="Q17">
        <f>P17-P3</f>
        <v>3.2000000000000028</v>
      </c>
    </row>
    <row r="18" spans="1:17" x14ac:dyDescent="0.45">
      <c r="A18">
        <v>2</v>
      </c>
      <c r="B18">
        <v>344</v>
      </c>
      <c r="D18">
        <v>96.8</v>
      </c>
      <c r="E18">
        <f>D18-D18</f>
        <v>0</v>
      </c>
      <c r="M18">
        <v>2</v>
      </c>
      <c r="N18">
        <v>344</v>
      </c>
      <c r="P18">
        <v>96.8</v>
      </c>
      <c r="Q18">
        <f>P18-P18</f>
        <v>0</v>
      </c>
    </row>
    <row r="19" spans="1:17" x14ac:dyDescent="0.45">
      <c r="B19">
        <v>312</v>
      </c>
      <c r="D19">
        <v>97</v>
      </c>
      <c r="E19">
        <f>D19-D18</f>
        <v>0.20000000000000284</v>
      </c>
      <c r="N19">
        <v>312</v>
      </c>
      <c r="P19">
        <v>97</v>
      </c>
      <c r="Q19">
        <f>P19-P18</f>
        <v>0.20000000000000284</v>
      </c>
    </row>
    <row r="20" spans="1:17" x14ac:dyDescent="0.45">
      <c r="B20">
        <v>263</v>
      </c>
      <c r="D20">
        <v>98.5</v>
      </c>
      <c r="E20">
        <f>D20-D18</f>
        <v>1.7000000000000028</v>
      </c>
      <c r="N20">
        <v>263</v>
      </c>
      <c r="P20">
        <v>98.5</v>
      </c>
      <c r="Q20">
        <f>P20-P18</f>
        <v>1.7000000000000028</v>
      </c>
    </row>
    <row r="21" spans="1:17" x14ac:dyDescent="0.45">
      <c r="B21">
        <v>190</v>
      </c>
      <c r="D21">
        <v>98.9</v>
      </c>
      <c r="E21">
        <f>D21-D18</f>
        <v>2.1000000000000085</v>
      </c>
      <c r="N21">
        <v>190</v>
      </c>
      <c r="P21">
        <v>98.9</v>
      </c>
      <c r="Q21">
        <f>P21-P18</f>
        <v>2.1000000000000085</v>
      </c>
    </row>
    <row r="22" spans="1:17" x14ac:dyDescent="0.45">
      <c r="B22">
        <v>95</v>
      </c>
      <c r="D22">
        <v>98.5</v>
      </c>
      <c r="E22">
        <f>D22-D18</f>
        <v>1.7000000000000028</v>
      </c>
      <c r="N22">
        <v>95</v>
      </c>
      <c r="P22">
        <v>98.5</v>
      </c>
      <c r="Q22">
        <f>P22-P18</f>
        <v>1.7000000000000028</v>
      </c>
    </row>
    <row r="23" spans="1:17" x14ac:dyDescent="0.45">
      <c r="C23">
        <v>149</v>
      </c>
      <c r="D23">
        <v>99.2</v>
      </c>
      <c r="E23">
        <f>D23-D18</f>
        <v>2.4000000000000057</v>
      </c>
      <c r="O23">
        <v>149</v>
      </c>
      <c r="P23">
        <v>99.2</v>
      </c>
      <c r="Q23">
        <f>P23-P18</f>
        <v>2.4000000000000057</v>
      </c>
    </row>
    <row r="24" spans="1:17" x14ac:dyDescent="0.45">
      <c r="C24">
        <v>84</v>
      </c>
      <c r="D24">
        <v>98.4</v>
      </c>
      <c r="E24">
        <f>D24-D18</f>
        <v>1.6000000000000085</v>
      </c>
      <c r="O24">
        <v>84</v>
      </c>
      <c r="P24">
        <v>98.4</v>
      </c>
      <c r="Q24">
        <f>P24-P18</f>
        <v>1.6000000000000085</v>
      </c>
    </row>
    <row r="25" spans="1:17" x14ac:dyDescent="0.45">
      <c r="C25">
        <v>83</v>
      </c>
      <c r="D25">
        <v>98.7</v>
      </c>
      <c r="E25">
        <f>D25-D18</f>
        <v>1.9000000000000057</v>
      </c>
      <c r="O25">
        <v>83</v>
      </c>
      <c r="P25">
        <v>98.7</v>
      </c>
      <c r="Q25">
        <f>P25-P18</f>
        <v>1.9000000000000057</v>
      </c>
    </row>
    <row r="26" spans="1:17" x14ac:dyDescent="0.45">
      <c r="C26">
        <v>82</v>
      </c>
      <c r="D26">
        <v>97.2</v>
      </c>
      <c r="E26">
        <f>D26-D18</f>
        <v>0.40000000000000568</v>
      </c>
      <c r="O26">
        <v>82</v>
      </c>
      <c r="P26">
        <v>97.2</v>
      </c>
      <c r="Q26">
        <f>P26-P18</f>
        <v>0.40000000000000568</v>
      </c>
    </row>
    <row r="27" spans="1:17" x14ac:dyDescent="0.45">
      <c r="C27">
        <v>74</v>
      </c>
      <c r="D27">
        <v>98.8</v>
      </c>
      <c r="E27">
        <f>D27-D18</f>
        <v>2</v>
      </c>
      <c r="O27">
        <v>74</v>
      </c>
      <c r="P27">
        <v>98.8</v>
      </c>
      <c r="Q27">
        <f>P27-P18</f>
        <v>2</v>
      </c>
    </row>
    <row r="28" spans="1:17" x14ac:dyDescent="0.45">
      <c r="A28">
        <v>3</v>
      </c>
      <c r="B28">
        <v>367</v>
      </c>
      <c r="D28">
        <v>89</v>
      </c>
      <c r="E28">
        <f>D28-D28</f>
        <v>0</v>
      </c>
      <c r="M28">
        <v>3</v>
      </c>
      <c r="N28">
        <v>367</v>
      </c>
      <c r="P28">
        <v>89</v>
      </c>
      <c r="Q28">
        <f>P28-P28</f>
        <v>0</v>
      </c>
    </row>
    <row r="29" spans="1:17" x14ac:dyDescent="0.45">
      <c r="B29">
        <v>354</v>
      </c>
      <c r="D29">
        <v>90.5</v>
      </c>
      <c r="E29">
        <f>D29-D28</f>
        <v>1.5</v>
      </c>
      <c r="N29">
        <v>354</v>
      </c>
      <c r="P29">
        <v>90.5</v>
      </c>
      <c r="Q29">
        <f>P29-P28</f>
        <v>1.5</v>
      </c>
    </row>
    <row r="30" spans="1:17" x14ac:dyDescent="0.45">
      <c r="B30">
        <v>491</v>
      </c>
      <c r="D30">
        <v>91.3</v>
      </c>
      <c r="E30">
        <f>D30-D28</f>
        <v>2.2999999999999972</v>
      </c>
      <c r="N30">
        <v>491</v>
      </c>
      <c r="P30">
        <v>91.3</v>
      </c>
      <c r="Q30">
        <f>P30-P28</f>
        <v>2.2999999999999972</v>
      </c>
    </row>
    <row r="31" spans="1:17" x14ac:dyDescent="0.45">
      <c r="C31">
        <v>172</v>
      </c>
      <c r="D31">
        <v>91.2</v>
      </c>
      <c r="E31">
        <f>D31-D28</f>
        <v>2.2000000000000028</v>
      </c>
      <c r="O31">
        <v>172</v>
      </c>
      <c r="P31">
        <v>91.2</v>
      </c>
      <c r="Q31">
        <f>P31-P28</f>
        <v>2.2000000000000028</v>
      </c>
    </row>
    <row r="32" spans="1:17" x14ac:dyDescent="0.45">
      <c r="C32">
        <v>175</v>
      </c>
      <c r="D32">
        <v>91.2</v>
      </c>
      <c r="E32">
        <f>D32-D28</f>
        <v>2.2000000000000028</v>
      </c>
      <c r="O32">
        <v>175</v>
      </c>
      <c r="P32">
        <v>91.2</v>
      </c>
      <c r="Q32">
        <f>P32-P28</f>
        <v>2.2000000000000028</v>
      </c>
    </row>
    <row r="33" spans="1:17" x14ac:dyDescent="0.45">
      <c r="C33">
        <v>174</v>
      </c>
      <c r="D33">
        <v>92</v>
      </c>
      <c r="E33">
        <f>D33-D28</f>
        <v>3</v>
      </c>
      <c r="O33">
        <v>174</v>
      </c>
      <c r="P33">
        <v>92</v>
      </c>
      <c r="Q33">
        <f>P33-P28</f>
        <v>3</v>
      </c>
    </row>
    <row r="34" spans="1:17" x14ac:dyDescent="0.45">
      <c r="C34">
        <v>145</v>
      </c>
      <c r="D34">
        <v>92.7</v>
      </c>
      <c r="E34">
        <f>D34-D28</f>
        <v>3.7000000000000028</v>
      </c>
      <c r="O34">
        <v>145</v>
      </c>
      <c r="P34">
        <v>92.7</v>
      </c>
      <c r="Q34">
        <f>P34-P28</f>
        <v>3.7000000000000028</v>
      </c>
    </row>
    <row r="35" spans="1:17" x14ac:dyDescent="0.45">
      <c r="B35">
        <v>206</v>
      </c>
      <c r="D35">
        <v>92.6</v>
      </c>
      <c r="E35">
        <f>D35-D28</f>
        <v>3.5999999999999943</v>
      </c>
      <c r="N35">
        <v>206</v>
      </c>
      <c r="P35">
        <v>92.6</v>
      </c>
      <c r="Q35">
        <f>P35-P28</f>
        <v>3.5999999999999943</v>
      </c>
    </row>
    <row r="36" spans="1:17" x14ac:dyDescent="0.45">
      <c r="B36">
        <v>150</v>
      </c>
      <c r="D36">
        <v>92.9</v>
      </c>
      <c r="E36">
        <f>D36-D28</f>
        <v>3.9000000000000057</v>
      </c>
      <c r="N36">
        <v>150</v>
      </c>
      <c r="P36">
        <v>92.9</v>
      </c>
      <c r="Q36">
        <f>P36-P28</f>
        <v>3.9000000000000057</v>
      </c>
    </row>
    <row r="37" spans="1:17" x14ac:dyDescent="0.45">
      <c r="A37">
        <v>4</v>
      </c>
      <c r="B37">
        <v>378</v>
      </c>
      <c r="D37">
        <v>88.8</v>
      </c>
      <c r="E37">
        <f t="shared" ref="E37" si="0">D37-D37</f>
        <v>0</v>
      </c>
      <c r="M37">
        <v>4</v>
      </c>
      <c r="N37">
        <v>378</v>
      </c>
      <c r="P37">
        <v>88.8</v>
      </c>
      <c r="Q37">
        <f t="shared" ref="Q37" si="1">P37-P37</f>
        <v>0</v>
      </c>
    </row>
    <row r="38" spans="1:17" x14ac:dyDescent="0.45">
      <c r="B38">
        <v>401</v>
      </c>
      <c r="D38">
        <v>89.4</v>
      </c>
      <c r="E38">
        <f t="shared" ref="E38" si="2">D38-D37</f>
        <v>0.60000000000000853</v>
      </c>
      <c r="N38">
        <v>401</v>
      </c>
      <c r="P38">
        <v>89.4</v>
      </c>
      <c r="Q38">
        <f t="shared" ref="Q38" si="3">P38-P37</f>
        <v>0.60000000000000853</v>
      </c>
    </row>
    <row r="39" spans="1:17" x14ac:dyDescent="0.45">
      <c r="B39">
        <v>375</v>
      </c>
      <c r="D39">
        <v>91</v>
      </c>
      <c r="E39">
        <f t="shared" ref="E39" si="4">D39-D37</f>
        <v>2.2000000000000028</v>
      </c>
      <c r="N39">
        <v>375</v>
      </c>
      <c r="P39">
        <v>91</v>
      </c>
      <c r="Q39">
        <f t="shared" ref="Q39" si="5">P39-P37</f>
        <v>2.2000000000000028</v>
      </c>
    </row>
    <row r="40" spans="1:17" x14ac:dyDescent="0.45">
      <c r="B40">
        <v>299</v>
      </c>
      <c r="D40">
        <v>91.7</v>
      </c>
      <c r="E40">
        <f t="shared" ref="E40" si="6">D40-D37</f>
        <v>2.9000000000000057</v>
      </c>
      <c r="N40">
        <v>299</v>
      </c>
      <c r="P40">
        <v>91.7</v>
      </c>
      <c r="Q40">
        <f t="shared" ref="Q40" si="7">P40-P37</f>
        <v>2.9000000000000057</v>
      </c>
    </row>
    <row r="41" spans="1:17" x14ac:dyDescent="0.45">
      <c r="B41">
        <v>192</v>
      </c>
      <c r="D41">
        <v>92</v>
      </c>
      <c r="E41">
        <f t="shared" ref="E41" si="8">D41-D37</f>
        <v>3.2000000000000028</v>
      </c>
      <c r="N41">
        <v>192</v>
      </c>
      <c r="P41">
        <v>92</v>
      </c>
      <c r="Q41">
        <f t="shared" ref="Q41" si="9">P41-P37</f>
        <v>3.2000000000000028</v>
      </c>
    </row>
    <row r="42" spans="1:17" x14ac:dyDescent="0.45">
      <c r="B42">
        <v>154</v>
      </c>
      <c r="D42">
        <v>91.7</v>
      </c>
      <c r="E42">
        <f t="shared" ref="E42" si="10">D42-D37</f>
        <v>2.9000000000000057</v>
      </c>
      <c r="N42">
        <v>154</v>
      </c>
      <c r="P42">
        <v>91.7</v>
      </c>
      <c r="Q42">
        <f t="shared" ref="Q42" si="11">P42-P37</f>
        <v>2.9000000000000057</v>
      </c>
    </row>
    <row r="43" spans="1:17" x14ac:dyDescent="0.45">
      <c r="C43">
        <v>113</v>
      </c>
      <c r="D43">
        <v>92.6</v>
      </c>
      <c r="E43">
        <f t="shared" ref="E43" si="12">D43-D37</f>
        <v>3.7999999999999972</v>
      </c>
      <c r="O43">
        <v>113</v>
      </c>
      <c r="P43">
        <v>92.6</v>
      </c>
      <c r="Q43">
        <f t="shared" ref="Q43" si="13">P43-P37</f>
        <v>3.7999999999999972</v>
      </c>
    </row>
    <row r="44" spans="1:17" x14ac:dyDescent="0.45">
      <c r="C44">
        <v>91</v>
      </c>
      <c r="D44">
        <v>92.8</v>
      </c>
      <c r="E44">
        <f t="shared" ref="E44" si="14">D44-D37</f>
        <v>4</v>
      </c>
      <c r="O44">
        <v>91</v>
      </c>
      <c r="P44">
        <v>92.8</v>
      </c>
      <c r="Q44">
        <f t="shared" ref="Q44" si="15">P44-P37</f>
        <v>4</v>
      </c>
    </row>
    <row r="45" spans="1:17" x14ac:dyDescent="0.45">
      <c r="C45">
        <v>81</v>
      </c>
      <c r="D45">
        <v>92.9</v>
      </c>
      <c r="E45">
        <f t="shared" ref="E45" si="16">D45-D37</f>
        <v>4.1000000000000085</v>
      </c>
      <c r="O45">
        <v>81</v>
      </c>
      <c r="P45">
        <v>92.9</v>
      </c>
      <c r="Q45">
        <f t="shared" ref="Q45" si="17">P45-P37</f>
        <v>4.1000000000000085</v>
      </c>
    </row>
    <row r="46" spans="1:17" x14ac:dyDescent="0.45">
      <c r="C46">
        <v>87</v>
      </c>
      <c r="D46">
        <v>93.7</v>
      </c>
      <c r="E46">
        <f t="shared" ref="E46" si="18">D46-D46</f>
        <v>0</v>
      </c>
      <c r="O46">
        <v>87</v>
      </c>
      <c r="P46">
        <v>93.7</v>
      </c>
      <c r="Q46">
        <f t="shared" ref="Q46" si="19">P46-P46</f>
        <v>0</v>
      </c>
    </row>
    <row r="47" spans="1:17" x14ac:dyDescent="0.45">
      <c r="C47">
        <v>77</v>
      </c>
      <c r="D47">
        <v>93.8</v>
      </c>
      <c r="E47">
        <f t="shared" ref="E47" si="20">D47-D46</f>
        <v>9.9999999999994316E-2</v>
      </c>
      <c r="O47">
        <v>77</v>
      </c>
      <c r="P47">
        <v>93.8</v>
      </c>
      <c r="Q47">
        <f t="shared" ref="Q47" si="21">P47-P46</f>
        <v>9.9999999999994316E-2</v>
      </c>
    </row>
    <row r="48" spans="1:17" x14ac:dyDescent="0.45">
      <c r="A48">
        <v>4.5</v>
      </c>
      <c r="B48">
        <v>468</v>
      </c>
      <c r="M48">
        <v>5</v>
      </c>
      <c r="N48">
        <v>1225</v>
      </c>
      <c r="P48">
        <v>91.6</v>
      </c>
      <c r="Q48">
        <f t="shared" ref="Q48" si="22">P48-P48</f>
        <v>0</v>
      </c>
    </row>
    <row r="49" spans="1:17" x14ac:dyDescent="0.45">
      <c r="B49">
        <v>2028</v>
      </c>
      <c r="O49">
        <v>171</v>
      </c>
      <c r="P49">
        <v>91.6</v>
      </c>
      <c r="Q49">
        <f t="shared" ref="Q49" si="23">P49-P48</f>
        <v>0</v>
      </c>
    </row>
    <row r="50" spans="1:17" x14ac:dyDescent="0.45">
      <c r="C50">
        <v>314</v>
      </c>
      <c r="O50">
        <v>172</v>
      </c>
      <c r="P50">
        <v>91.4</v>
      </c>
      <c r="Q50">
        <f t="shared" ref="Q50" si="24">P50-P48</f>
        <v>-0.19999999999998863</v>
      </c>
    </row>
    <row r="51" spans="1:17" x14ac:dyDescent="0.45">
      <c r="C51">
        <v>456</v>
      </c>
      <c r="F51" t="s">
        <v>8</v>
      </c>
      <c r="O51">
        <v>165</v>
      </c>
      <c r="P51">
        <v>91.9</v>
      </c>
      <c r="Q51">
        <f t="shared" ref="Q51" si="25">P51-P48</f>
        <v>0.30000000000001137</v>
      </c>
    </row>
    <row r="52" spans="1:17" x14ac:dyDescent="0.45">
      <c r="A52">
        <v>5</v>
      </c>
      <c r="B52">
        <v>1225</v>
      </c>
      <c r="D52">
        <v>91.6</v>
      </c>
      <c r="E52">
        <f t="shared" ref="E52" si="26">D52-D52</f>
        <v>0</v>
      </c>
      <c r="O52">
        <v>144</v>
      </c>
      <c r="P52">
        <v>93.3</v>
      </c>
      <c r="Q52">
        <f t="shared" ref="Q52" si="27">P52-P48</f>
        <v>1.7000000000000028</v>
      </c>
    </row>
    <row r="53" spans="1:17" x14ac:dyDescent="0.45">
      <c r="C53">
        <v>171</v>
      </c>
      <c r="D53">
        <v>91.6</v>
      </c>
      <c r="E53">
        <f t="shared" ref="E53" si="28">D53-D52</f>
        <v>0</v>
      </c>
      <c r="N53">
        <v>198</v>
      </c>
      <c r="P53">
        <v>94.1</v>
      </c>
      <c r="Q53">
        <f t="shared" ref="Q53" si="29">P53-P48</f>
        <v>2.5</v>
      </c>
    </row>
    <row r="54" spans="1:17" x14ac:dyDescent="0.45">
      <c r="C54">
        <v>172</v>
      </c>
      <c r="D54">
        <v>91.4</v>
      </c>
      <c r="E54">
        <f t="shared" ref="E54" si="30">D54-D52</f>
        <v>-0.19999999999998863</v>
      </c>
      <c r="N54">
        <v>128</v>
      </c>
      <c r="P54">
        <v>94.7</v>
      </c>
      <c r="Q54">
        <f t="shared" ref="Q54" si="31">P54-P48</f>
        <v>3.1000000000000085</v>
      </c>
    </row>
    <row r="55" spans="1:17" x14ac:dyDescent="0.45">
      <c r="C55">
        <v>165</v>
      </c>
      <c r="D55">
        <v>91.9</v>
      </c>
      <c r="E55">
        <f t="shared" ref="E55" si="32">D55-D52</f>
        <v>0.30000000000001137</v>
      </c>
      <c r="N55">
        <v>147</v>
      </c>
      <c r="P55">
        <v>90.4</v>
      </c>
      <c r="Q55">
        <f t="shared" ref="Q55" si="33">P55-P48</f>
        <v>-1.1999999999999886</v>
      </c>
    </row>
    <row r="56" spans="1:17" x14ac:dyDescent="0.45">
      <c r="C56">
        <v>144</v>
      </c>
      <c r="D56">
        <v>93.3</v>
      </c>
      <c r="E56">
        <f t="shared" ref="E56" si="34">D56-D52</f>
        <v>1.7000000000000028</v>
      </c>
      <c r="N56">
        <v>160</v>
      </c>
      <c r="P56">
        <v>90.7</v>
      </c>
      <c r="Q56">
        <f t="shared" ref="Q56" si="35">P56-P48</f>
        <v>-0.89999999999999147</v>
      </c>
    </row>
    <row r="57" spans="1:17" x14ac:dyDescent="0.45">
      <c r="B57">
        <v>198</v>
      </c>
      <c r="D57">
        <v>94.1</v>
      </c>
      <c r="E57">
        <f t="shared" ref="E57" si="36">D57-D52</f>
        <v>2.5</v>
      </c>
      <c r="N57">
        <v>166</v>
      </c>
      <c r="P57">
        <v>92.3</v>
      </c>
      <c r="Q57">
        <f t="shared" ref="Q57:Q58" si="37">P57-P57</f>
        <v>0</v>
      </c>
    </row>
    <row r="58" spans="1:17" x14ac:dyDescent="0.45">
      <c r="B58">
        <v>128</v>
      </c>
      <c r="D58">
        <v>94.7</v>
      </c>
      <c r="E58">
        <f t="shared" ref="E58" si="38">D58-D52</f>
        <v>3.1000000000000085</v>
      </c>
      <c r="M58">
        <v>7</v>
      </c>
      <c r="N58">
        <v>252</v>
      </c>
      <c r="P58">
        <v>98</v>
      </c>
      <c r="Q58">
        <f t="shared" si="37"/>
        <v>0</v>
      </c>
    </row>
    <row r="59" spans="1:17" x14ac:dyDescent="0.45">
      <c r="B59">
        <v>147</v>
      </c>
      <c r="D59">
        <v>90.4</v>
      </c>
      <c r="E59">
        <f t="shared" ref="E59" si="39">D59-D52</f>
        <v>-1.1999999999999886</v>
      </c>
      <c r="N59">
        <v>169</v>
      </c>
      <c r="P59">
        <v>98.5</v>
      </c>
      <c r="Q59">
        <f t="shared" ref="Q59" si="40">P59-P58</f>
        <v>0.5</v>
      </c>
    </row>
    <row r="60" spans="1:17" x14ac:dyDescent="0.45">
      <c r="B60">
        <v>160</v>
      </c>
      <c r="D60">
        <v>90.7</v>
      </c>
      <c r="E60">
        <f t="shared" ref="E60" si="41">D60-D52</f>
        <v>-0.89999999999999147</v>
      </c>
      <c r="N60">
        <v>454</v>
      </c>
      <c r="P60">
        <v>98.7</v>
      </c>
      <c r="Q60">
        <f t="shared" ref="Q60" si="42">P60-P58</f>
        <v>0.70000000000000284</v>
      </c>
    </row>
    <row r="61" spans="1:17" x14ac:dyDescent="0.45">
      <c r="B61">
        <v>166</v>
      </c>
      <c r="D61">
        <v>92.3</v>
      </c>
      <c r="E61">
        <f t="shared" ref="E61:E62" si="43">D61-D61</f>
        <v>0</v>
      </c>
      <c r="O61">
        <v>105</v>
      </c>
      <c r="P61">
        <v>97.6</v>
      </c>
      <c r="Q61">
        <f t="shared" ref="Q61" si="44">P61-P58</f>
        <v>-0.40000000000000568</v>
      </c>
    </row>
    <row r="62" spans="1:17" x14ac:dyDescent="0.45">
      <c r="A62">
        <v>6</v>
      </c>
      <c r="B62">
        <v>370</v>
      </c>
      <c r="D62">
        <v>89.9</v>
      </c>
      <c r="E62">
        <f t="shared" si="43"/>
        <v>0</v>
      </c>
      <c r="F62" t="s">
        <v>8</v>
      </c>
      <c r="O62">
        <v>96</v>
      </c>
      <c r="P62">
        <v>97.8</v>
      </c>
      <c r="Q62">
        <f t="shared" ref="Q62" si="45">P62-P58</f>
        <v>-0.20000000000000284</v>
      </c>
    </row>
    <row r="63" spans="1:17" x14ac:dyDescent="0.45">
      <c r="B63">
        <v>1742</v>
      </c>
      <c r="D63">
        <v>88.4</v>
      </c>
      <c r="E63">
        <f t="shared" ref="E63" si="46">D63-D62</f>
        <v>-1.5</v>
      </c>
      <c r="O63">
        <v>89</v>
      </c>
      <c r="P63">
        <v>98.5</v>
      </c>
      <c r="Q63">
        <f t="shared" ref="Q63" si="47">P63-P58</f>
        <v>0.5</v>
      </c>
    </row>
    <row r="64" spans="1:17" x14ac:dyDescent="0.45">
      <c r="C64">
        <v>257</v>
      </c>
      <c r="D64">
        <v>89.1</v>
      </c>
      <c r="E64">
        <f t="shared" ref="E64" si="48">D64-D62</f>
        <v>-0.80000000000001137</v>
      </c>
      <c r="O64">
        <v>63</v>
      </c>
      <c r="P64">
        <v>99.1</v>
      </c>
      <c r="Q64">
        <f t="shared" ref="Q64" si="49">P64-P58</f>
        <v>1.0999999999999943</v>
      </c>
    </row>
    <row r="65" spans="1:17" x14ac:dyDescent="0.45">
      <c r="C65">
        <v>307</v>
      </c>
      <c r="D65">
        <v>89.8</v>
      </c>
      <c r="E65">
        <f t="shared" ref="E65" si="50">D65-D62</f>
        <v>-0.10000000000000853</v>
      </c>
      <c r="N65">
        <v>60</v>
      </c>
      <c r="P65">
        <v>94</v>
      </c>
      <c r="Q65">
        <f t="shared" ref="Q65" si="51">P65-P58</f>
        <v>-4</v>
      </c>
    </row>
    <row r="66" spans="1:17" x14ac:dyDescent="0.45">
      <c r="C66">
        <v>328</v>
      </c>
      <c r="D66">
        <v>90.9</v>
      </c>
      <c r="E66">
        <f t="shared" ref="E66" si="52">D66-D62</f>
        <v>1</v>
      </c>
    </row>
    <row r="67" spans="1:17" x14ac:dyDescent="0.45">
      <c r="C67">
        <v>347</v>
      </c>
      <c r="D67">
        <v>91.7</v>
      </c>
      <c r="E67">
        <f t="shared" ref="E67" si="53">D67-D62</f>
        <v>1.7999999999999972</v>
      </c>
    </row>
    <row r="68" spans="1:17" x14ac:dyDescent="0.45">
      <c r="A68">
        <v>7</v>
      </c>
      <c r="B68">
        <v>252</v>
      </c>
      <c r="D68">
        <v>98</v>
      </c>
      <c r="E68">
        <f t="shared" ref="E68" si="54">D68-D68</f>
        <v>0</v>
      </c>
    </row>
    <row r="69" spans="1:17" x14ac:dyDescent="0.45">
      <c r="B69">
        <v>169</v>
      </c>
      <c r="D69">
        <v>98.5</v>
      </c>
      <c r="E69">
        <f t="shared" ref="E69" si="55">D69-D68</f>
        <v>0.5</v>
      </c>
    </row>
    <row r="70" spans="1:17" x14ac:dyDescent="0.45">
      <c r="B70">
        <v>454</v>
      </c>
      <c r="D70">
        <v>98.7</v>
      </c>
      <c r="E70">
        <f t="shared" ref="E70" si="56">D70-D68</f>
        <v>0.70000000000000284</v>
      </c>
    </row>
    <row r="71" spans="1:17" x14ac:dyDescent="0.45">
      <c r="C71">
        <v>105</v>
      </c>
      <c r="D71">
        <v>97.6</v>
      </c>
      <c r="E71">
        <f t="shared" ref="E71" si="57">D71-D68</f>
        <v>-0.40000000000000568</v>
      </c>
    </row>
    <row r="72" spans="1:17" x14ac:dyDescent="0.45">
      <c r="C72">
        <v>96</v>
      </c>
      <c r="D72">
        <v>97.8</v>
      </c>
      <c r="E72">
        <f t="shared" ref="E72" si="58">D72-D68</f>
        <v>-0.20000000000000284</v>
      </c>
    </row>
    <row r="73" spans="1:17" x14ac:dyDescent="0.45">
      <c r="C73">
        <v>89</v>
      </c>
      <c r="D73">
        <v>98.5</v>
      </c>
      <c r="E73">
        <f t="shared" ref="E73" si="59">D73-D68</f>
        <v>0.5</v>
      </c>
    </row>
    <row r="74" spans="1:17" x14ac:dyDescent="0.45">
      <c r="C74">
        <v>63</v>
      </c>
      <c r="D74">
        <v>99.1</v>
      </c>
      <c r="E74">
        <f t="shared" ref="E74" si="60">D74-D68</f>
        <v>1.0999999999999943</v>
      </c>
    </row>
    <row r="75" spans="1:17" x14ac:dyDescent="0.45">
      <c r="B75">
        <v>60</v>
      </c>
      <c r="D75">
        <v>94</v>
      </c>
      <c r="E75">
        <f t="shared" ref="E75" si="61">D75-D68</f>
        <v>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4527-9ED5-4B83-80C6-970553B8B4D9}">
  <dimension ref="A1:AO75"/>
  <sheetViews>
    <sheetView zoomScale="85" zoomScaleNormal="85" workbookViewId="0">
      <selection activeCell="I5" sqref="I5"/>
    </sheetView>
  </sheetViews>
  <sheetFormatPr defaultRowHeight="14.25" x14ac:dyDescent="0.45"/>
  <cols>
    <col min="8" max="8" width="16.19921875" customWidth="1"/>
    <col min="22" max="22" width="17.86328125" customWidth="1"/>
    <col min="36" max="36" width="16.796875" customWidth="1"/>
  </cols>
  <sheetData>
    <row r="1" spans="1:41" x14ac:dyDescent="0.45">
      <c r="O1" s="2" t="s">
        <v>15</v>
      </c>
      <c r="P1" s="2"/>
      <c r="Q1" s="2"/>
      <c r="R1" s="2"/>
      <c r="S1" s="2"/>
      <c r="T1" s="2"/>
      <c r="AC1" s="2" t="s">
        <v>16</v>
      </c>
      <c r="AD1" s="2"/>
      <c r="AE1" s="2"/>
      <c r="AF1" s="2"/>
      <c r="AG1" s="2"/>
      <c r="AH1" s="2"/>
    </row>
    <row r="2" spans="1:41" x14ac:dyDescent="0.45">
      <c r="A2" t="s">
        <v>0</v>
      </c>
      <c r="B2" t="s">
        <v>1</v>
      </c>
      <c r="C2" t="s">
        <v>2</v>
      </c>
      <c r="D2" t="s">
        <v>17</v>
      </c>
      <c r="E2" t="s">
        <v>3</v>
      </c>
      <c r="O2" t="s">
        <v>0</v>
      </c>
      <c r="P2" t="s">
        <v>1</v>
      </c>
      <c r="Q2" t="s">
        <v>2</v>
      </c>
      <c r="R2" t="s">
        <v>17</v>
      </c>
      <c r="S2" t="s">
        <v>3</v>
      </c>
      <c r="T2" t="s">
        <v>11</v>
      </c>
      <c r="AC2" t="s">
        <v>0</v>
      </c>
      <c r="AD2" t="s">
        <v>1</v>
      </c>
      <c r="AE2" t="s">
        <v>2</v>
      </c>
      <c r="AF2" t="s">
        <v>17</v>
      </c>
      <c r="AG2" t="s">
        <v>3</v>
      </c>
      <c r="AH2" t="s">
        <v>11</v>
      </c>
    </row>
    <row r="3" spans="1:41" x14ac:dyDescent="0.45">
      <c r="A3">
        <v>1</v>
      </c>
      <c r="B3">
        <v>473</v>
      </c>
      <c r="E3">
        <v>90</v>
      </c>
      <c r="F3">
        <f>E3-E3</f>
        <v>0</v>
      </c>
      <c r="I3" t="s">
        <v>7</v>
      </c>
      <c r="J3" t="s">
        <v>2</v>
      </c>
      <c r="K3" t="s">
        <v>17</v>
      </c>
      <c r="L3" t="s">
        <v>3</v>
      </c>
      <c r="O3">
        <v>1</v>
      </c>
      <c r="P3">
        <v>473</v>
      </c>
      <c r="S3">
        <v>90</v>
      </c>
      <c r="T3">
        <f>S3-S3</f>
        <v>0</v>
      </c>
      <c r="W3" t="s">
        <v>7</v>
      </c>
      <c r="X3" t="s">
        <v>2</v>
      </c>
      <c r="Y3" t="s">
        <v>17</v>
      </c>
      <c r="Z3" t="s">
        <v>3</v>
      </c>
      <c r="AA3" t="s">
        <v>12</v>
      </c>
      <c r="AC3">
        <v>4.5</v>
      </c>
      <c r="AD3">
        <v>468</v>
      </c>
      <c r="AK3" t="s">
        <v>7</v>
      </c>
      <c r="AL3" t="s">
        <v>2</v>
      </c>
      <c r="AM3" t="s">
        <v>17</v>
      </c>
      <c r="AN3" t="s">
        <v>3</v>
      </c>
    </row>
    <row r="4" spans="1:41" x14ac:dyDescent="0.45">
      <c r="B4">
        <v>539</v>
      </c>
      <c r="E4">
        <v>91</v>
      </c>
      <c r="F4">
        <f>E4-E3</f>
        <v>1</v>
      </c>
      <c r="H4" t="s">
        <v>5</v>
      </c>
      <c r="I4">
        <f>AVERAGE(B3:B101)</f>
        <v>305.9736842105263</v>
      </c>
      <c r="J4">
        <f>AVERAGE(C3:C101)</f>
        <v>172.125</v>
      </c>
      <c r="K4">
        <f>AVERAGE(D3:D101)</f>
        <v>1665</v>
      </c>
      <c r="L4">
        <f>AVERAGE(E3:E101)</f>
        <v>93.472463768115944</v>
      </c>
      <c r="M4">
        <f>AVERAGE(F3:F101)</f>
        <v>1.505797101449277</v>
      </c>
      <c r="P4">
        <v>539</v>
      </c>
      <c r="S4">
        <v>91</v>
      </c>
      <c r="T4">
        <f>S4-S3</f>
        <v>1</v>
      </c>
      <c r="V4" t="s">
        <v>5</v>
      </c>
      <c r="W4">
        <f>AVERAGE(P3:P101)</f>
        <v>299.69444444444446</v>
      </c>
      <c r="X4">
        <f>AVERAGE(Q3:Q101)</f>
        <v>134.57692307692307</v>
      </c>
      <c r="Y4">
        <f>AVERAGE(R3:R101)</f>
        <v>1225</v>
      </c>
      <c r="Z4">
        <f>AVERAGE(S3:S101)</f>
        <v>93.806349206349225</v>
      </c>
      <c r="AA4">
        <f>AVERAGE(T3:T101)</f>
        <v>1.642857142857145</v>
      </c>
      <c r="AF4">
        <v>2028</v>
      </c>
      <c r="AJ4" t="s">
        <v>5</v>
      </c>
      <c r="AK4">
        <f>AVERAGE(AD3:AD101)</f>
        <v>419</v>
      </c>
      <c r="AL4">
        <f>AVERAGE(AE3:AE101)</f>
        <v>334.83333333333331</v>
      </c>
      <c r="AM4">
        <f>AVERAGE(AF3:AF101)</f>
        <v>1885</v>
      </c>
      <c r="AN4">
        <f>AVERAGE(AG3:AG101)</f>
        <v>89.966666666666683</v>
      </c>
      <c r="AO4">
        <f>AVERAGE(AH3:AH101)</f>
        <v>6.6666666666662877E-2</v>
      </c>
    </row>
    <row r="5" spans="1:41" x14ac:dyDescent="0.45">
      <c r="B5">
        <v>469</v>
      </c>
      <c r="E5">
        <v>92</v>
      </c>
      <c r="F5">
        <f>E5-E3</f>
        <v>2</v>
      </c>
      <c r="H5" t="s">
        <v>6</v>
      </c>
      <c r="I5">
        <f>_xlfn.STDEV.S(B3:B101)</f>
        <v>132.8422122023587</v>
      </c>
      <c r="J5">
        <f>_xlfn.STDEV.S(C3:C101)</f>
        <v>97.201735680772899</v>
      </c>
      <c r="K5">
        <f>_xlfn.STDEV.S(D3:D101)</f>
        <v>407</v>
      </c>
      <c r="L5">
        <f>_xlfn.STDEV.S(E3:E101)</f>
        <v>3.0747493469325371</v>
      </c>
      <c r="M5">
        <f>_xlfn.STDEV.S(F3:F101)</f>
        <v>1.6660877084788843</v>
      </c>
      <c r="P5">
        <v>469</v>
      </c>
      <c r="S5">
        <v>92</v>
      </c>
      <c r="T5">
        <f>S5-S3</f>
        <v>2</v>
      </c>
      <c r="V5" t="s">
        <v>6</v>
      </c>
      <c r="W5">
        <f>_xlfn.STDEV.S(P3:P101)</f>
        <v>133.22050881247216</v>
      </c>
      <c r="X5">
        <f>_xlfn.STDEV.S(Q3:Q101)</f>
        <v>54.86359308461163</v>
      </c>
      <c r="Y5" t="e">
        <f>_xlfn.STDEV.S(R3:R101)</f>
        <v>#DIV/0!</v>
      </c>
      <c r="Z5">
        <f>_xlfn.STDEV.S(S3:S101)</f>
        <v>2.9919177696929098</v>
      </c>
      <c r="AA5">
        <f>_xlfn.STDEV.S(T3:T101)</f>
        <v>1.6462777453232322</v>
      </c>
      <c r="AE5">
        <v>314</v>
      </c>
      <c r="AJ5" t="s">
        <v>6</v>
      </c>
      <c r="AK5">
        <f>_xlfn.STDEV.S(AD3:AD101)</f>
        <v>69.296464556281663</v>
      </c>
      <c r="AL5">
        <f>_xlfn.STDEV.S(AE3:AE101)</f>
        <v>66.547476786627115</v>
      </c>
      <c r="AM5">
        <f>_xlfn.STDEV.S(AF3:AF101)</f>
        <v>202.23253941935261</v>
      </c>
      <c r="AN5">
        <f>_xlfn.STDEV.S(AG3:AG101)</f>
        <v>1.1927559124425537</v>
      </c>
      <c r="AO5">
        <f>_xlfn.STDEV.S(AH3:AH101)</f>
        <v>1.1927559124425537</v>
      </c>
    </row>
    <row r="6" spans="1:41" x14ac:dyDescent="0.45">
      <c r="B6">
        <v>494</v>
      </c>
      <c r="E6">
        <v>92</v>
      </c>
      <c r="F6">
        <f>E6-E3</f>
        <v>2</v>
      </c>
      <c r="H6" t="s">
        <v>13</v>
      </c>
      <c r="I6">
        <f>AVERAGEIF(B3:B103,"&gt;0",F3:F103)</f>
        <v>1.6081081081081103</v>
      </c>
      <c r="J6">
        <f>AVERAGEIF(C3:C103,"&gt;0",F3:F103)</f>
        <v>1.5300000000000011</v>
      </c>
      <c r="K6">
        <f>AVERAGEIF(D3:D103,"&gt;0",F3:F103)</f>
        <v>-0.75</v>
      </c>
      <c r="P6">
        <v>494</v>
      </c>
      <c r="S6">
        <v>92</v>
      </c>
      <c r="T6">
        <f>S6-S3</f>
        <v>2</v>
      </c>
      <c r="V6" t="s">
        <v>13</v>
      </c>
      <c r="W6">
        <f>AVERAGEIF(P3:P103,"&gt;0",T3:T103)</f>
        <v>1.6527777777777801</v>
      </c>
      <c r="X6">
        <f>AVERAGEIF(Q3:Q103,"&gt;0",T3:T103)</f>
        <v>1.6923076923076945</v>
      </c>
      <c r="Y6">
        <f>AVERAGEIF(R3:R103,"&gt;0",T3:T103)</f>
        <v>0</v>
      </c>
      <c r="AE6">
        <v>456</v>
      </c>
      <c r="AJ6" t="s">
        <v>13</v>
      </c>
      <c r="AK6">
        <f>AVERAGEIF(AD3:AD103,"&gt;0",AH3:AH103)</f>
        <v>0</v>
      </c>
      <c r="AL6">
        <f>AVERAGEIF(AE3:AE103,"&gt;0",AH3:AH103)</f>
        <v>0.47499999999999432</v>
      </c>
      <c r="AM6">
        <f>AVERAGEIF(AF3:AF103,"&gt;0",AH3:AH103)</f>
        <v>-1.5</v>
      </c>
    </row>
    <row r="7" spans="1:41" x14ac:dyDescent="0.45">
      <c r="C7">
        <v>208</v>
      </c>
      <c r="E7">
        <v>92.2</v>
      </c>
      <c r="F7">
        <f>E7-E3</f>
        <v>2.2000000000000028</v>
      </c>
      <c r="H7" t="s">
        <v>14</v>
      </c>
      <c r="I7" cm="1">
        <f t="array" ref="I7">_xlfn.STDEV.S(IF(B3:B103,"&gt;0",F3:F103))</f>
        <v>1.2768949954843938</v>
      </c>
      <c r="J7" cm="1">
        <f t="array" ref="J7">_xlfn.STDEV.S(IF(C3:C103,"&gt;0",F4:F104))</f>
        <v>1.4498919617568979</v>
      </c>
      <c r="K7" cm="1">
        <f t="array" ref="K7">_xlfn.STDEV.S(IF(D3:D103,"&gt;0",F4:F104))</f>
        <v>1.5489003041916061</v>
      </c>
      <c r="Q7">
        <v>208</v>
      </c>
      <c r="S7">
        <v>92.2</v>
      </c>
      <c r="T7">
        <f>S7-S3</f>
        <v>2.2000000000000028</v>
      </c>
      <c r="V7" t="s">
        <v>14</v>
      </c>
      <c r="W7" cm="1">
        <f t="array" ref="W7">_xlfn.STDEV.S(IF(P3:P103,"&gt;0",T3:T103))</f>
        <v>1.2212658943143331</v>
      </c>
      <c r="X7" cm="1">
        <f t="array" ref="X7">_xlfn.STDEV.S(IF(Q3:Q103,"&gt;0",T4:T104))</f>
        <v>1.3785316643260508</v>
      </c>
      <c r="Y7" t="e" cm="1">
        <f t="array" ref="Y7">_xlfn.STDEV.S(IF(R3:R103,"&gt;0",T3:T104))</f>
        <v>#N/A</v>
      </c>
      <c r="AC7">
        <v>6</v>
      </c>
      <c r="AD7">
        <v>370</v>
      </c>
      <c r="AG7">
        <v>89.9</v>
      </c>
      <c r="AH7">
        <f>AG7-AG7</f>
        <v>0</v>
      </c>
      <c r="AJ7" t="s">
        <v>14</v>
      </c>
      <c r="AK7" cm="1">
        <f t="array" ref="AK7">_xlfn.STDEV.S(IF(AD3:AD103,"&gt;0",AH3:AH103))</f>
        <v>0.26989007282980987</v>
      </c>
      <c r="AL7" cm="1">
        <f t="array" ref="AL7">_xlfn.STDEV.S(IF(AE3:AE103,"&gt;0",AH4:AH104))</f>
        <v>0.17364416383137948</v>
      </c>
      <c r="AM7" t="e" cm="1">
        <f t="array" ref="AM7">_xlfn.STDEV.S(IF(AF3:AF103,"&gt;0",AH3:AH104))</f>
        <v>#N/A</v>
      </c>
    </row>
    <row r="8" spans="1:41" x14ac:dyDescent="0.45">
      <c r="C8">
        <v>229</v>
      </c>
      <c r="E8">
        <v>92</v>
      </c>
      <c r="F8">
        <f>E8-E3</f>
        <v>2</v>
      </c>
      <c r="Q8">
        <v>229</v>
      </c>
      <c r="S8">
        <v>92</v>
      </c>
      <c r="T8">
        <f>S8-S3</f>
        <v>2</v>
      </c>
      <c r="AF8">
        <v>1742</v>
      </c>
      <c r="AG8">
        <v>88.4</v>
      </c>
      <c r="AH8">
        <f>AG8-AG7</f>
        <v>-1.5</v>
      </c>
    </row>
    <row r="9" spans="1:41" x14ac:dyDescent="0.45">
      <c r="C9">
        <v>228</v>
      </c>
      <c r="E9">
        <v>92.4</v>
      </c>
      <c r="F9">
        <f>E9-E3</f>
        <v>2.4000000000000057</v>
      </c>
      <c r="Q9">
        <v>228</v>
      </c>
      <c r="S9">
        <v>92.4</v>
      </c>
      <c r="T9">
        <f>S9-S3</f>
        <v>2.4000000000000057</v>
      </c>
      <c r="AE9">
        <v>257</v>
      </c>
      <c r="AG9">
        <v>89.1</v>
      </c>
      <c r="AH9">
        <f>AG9-AG7</f>
        <v>-0.80000000000001137</v>
      </c>
    </row>
    <row r="10" spans="1:41" x14ac:dyDescent="0.45">
      <c r="C10">
        <v>242</v>
      </c>
      <c r="E10">
        <v>93.2</v>
      </c>
      <c r="F10">
        <f>E10-E3</f>
        <v>3.2000000000000028</v>
      </c>
      <c r="H10" t="s">
        <v>9</v>
      </c>
      <c r="I10">
        <f>COUNTIF(B3:B101, "&gt;0")</f>
        <v>38</v>
      </c>
      <c r="J10">
        <f>COUNTIF(C3:C101, "&gt;0")</f>
        <v>32</v>
      </c>
      <c r="K10">
        <f>COUNTIF(D3:D101, "&gt;0")</f>
        <v>3</v>
      </c>
      <c r="L10">
        <f>I10+J10+K10</f>
        <v>73</v>
      </c>
      <c r="Q10">
        <v>242</v>
      </c>
      <c r="S10">
        <v>93.2</v>
      </c>
      <c r="T10">
        <f>S10-S3</f>
        <v>3.2000000000000028</v>
      </c>
      <c r="V10" t="s">
        <v>9</v>
      </c>
      <c r="W10">
        <f>COUNTIF(P3:P101, "&gt;0")</f>
        <v>36</v>
      </c>
      <c r="X10">
        <f>COUNTIF(Q3:Q101, "&gt;0")</f>
        <v>26</v>
      </c>
      <c r="Y10">
        <f>COUNTIF(R3:R101, "&gt;0")</f>
        <v>1</v>
      </c>
      <c r="Z10">
        <f>W10+X10</f>
        <v>62</v>
      </c>
      <c r="AE10">
        <v>307</v>
      </c>
      <c r="AG10">
        <v>89.8</v>
      </c>
      <c r="AH10">
        <f>AG10-AG7</f>
        <v>-0.10000000000000853</v>
      </c>
      <c r="AJ10" t="s">
        <v>9</v>
      </c>
      <c r="AK10">
        <f>COUNTIF(AD3:AD101, "&gt;0")</f>
        <v>2</v>
      </c>
      <c r="AL10">
        <f>COUNTIF(AE3:AE101, "&gt;0")</f>
        <v>6</v>
      </c>
      <c r="AM10">
        <f>COUNTIF(AF3:AF101, "&gt;0")</f>
        <v>2</v>
      </c>
      <c r="AN10">
        <f>AK10+AL10</f>
        <v>8</v>
      </c>
    </row>
    <row r="11" spans="1:41" x14ac:dyDescent="0.45">
      <c r="B11">
        <v>485</v>
      </c>
      <c r="E11">
        <v>93.5</v>
      </c>
      <c r="F11">
        <f>E11-E3</f>
        <v>3.5</v>
      </c>
      <c r="P11">
        <v>485</v>
      </c>
      <c r="S11">
        <v>93.5</v>
      </c>
      <c r="T11">
        <f>S11-S3</f>
        <v>3.5</v>
      </c>
      <c r="AE11">
        <v>328</v>
      </c>
      <c r="AG11">
        <v>90.9</v>
      </c>
      <c r="AH11">
        <f>AG11-AG7</f>
        <v>1</v>
      </c>
    </row>
    <row r="12" spans="1:41" x14ac:dyDescent="0.45">
      <c r="B12">
        <v>484</v>
      </c>
      <c r="E12">
        <v>94</v>
      </c>
      <c r="F12">
        <f>E12-E3</f>
        <v>4</v>
      </c>
      <c r="H12" t="s">
        <v>10</v>
      </c>
      <c r="I12">
        <f>I10/L10</f>
        <v>0.52054794520547942</v>
      </c>
      <c r="J12">
        <f>J10/L10</f>
        <v>0.43835616438356162</v>
      </c>
      <c r="K12">
        <f>K10/L10</f>
        <v>4.1095890410958902E-2</v>
      </c>
      <c r="P12">
        <v>484</v>
      </c>
      <c r="S12">
        <v>94</v>
      </c>
      <c r="T12">
        <f>S12-S3</f>
        <v>4</v>
      </c>
      <c r="V12" t="s">
        <v>10</v>
      </c>
      <c r="W12">
        <f>W10/Z10</f>
        <v>0.58064516129032262</v>
      </c>
      <c r="X12">
        <f>X10/Z10</f>
        <v>0.41935483870967744</v>
      </c>
      <c r="Y12">
        <f>Y10/Z10</f>
        <v>1.6129032258064516E-2</v>
      </c>
      <c r="AE12">
        <v>347</v>
      </c>
      <c r="AG12">
        <v>91.7</v>
      </c>
      <c r="AH12">
        <f>AG12-AG7</f>
        <v>1.7999999999999972</v>
      </c>
      <c r="AJ12" t="s">
        <v>10</v>
      </c>
      <c r="AK12">
        <f>AK10/AN10</f>
        <v>0.25</v>
      </c>
      <c r="AL12">
        <f>AL10/AN10</f>
        <v>0.75</v>
      </c>
      <c r="AM12">
        <f>AM10/AN10</f>
        <v>0.25</v>
      </c>
    </row>
    <row r="13" spans="1:41" x14ac:dyDescent="0.45">
      <c r="B13">
        <v>384</v>
      </c>
      <c r="E13">
        <v>94.5</v>
      </c>
      <c r="F13">
        <f>E13-E3</f>
        <v>4.5</v>
      </c>
      <c r="P13">
        <v>384</v>
      </c>
      <c r="S13">
        <v>94.5</v>
      </c>
      <c r="T13">
        <f>S13-S3</f>
        <v>4.5</v>
      </c>
    </row>
    <row r="14" spans="1:41" x14ac:dyDescent="0.45">
      <c r="B14">
        <v>326</v>
      </c>
      <c r="E14">
        <v>93.4</v>
      </c>
      <c r="F14">
        <f>E14-E3</f>
        <v>3.4000000000000057</v>
      </c>
      <c r="P14">
        <v>326</v>
      </c>
      <c r="S14">
        <v>93.4</v>
      </c>
      <c r="T14">
        <f>S14-S3</f>
        <v>3.4000000000000057</v>
      </c>
    </row>
    <row r="15" spans="1:41" x14ac:dyDescent="0.45">
      <c r="B15">
        <v>300</v>
      </c>
      <c r="E15">
        <v>93.2</v>
      </c>
      <c r="F15">
        <f>E15-E3</f>
        <v>3.2000000000000028</v>
      </c>
      <c r="P15">
        <v>300</v>
      </c>
      <c r="S15">
        <v>93.2</v>
      </c>
      <c r="T15">
        <f>S15-S3</f>
        <v>3.2000000000000028</v>
      </c>
      <c r="AB15" t="e">
        <f>#REF!+Z15</f>
        <v>#REF!</v>
      </c>
    </row>
    <row r="16" spans="1:41" x14ac:dyDescent="0.45">
      <c r="B16">
        <v>276</v>
      </c>
      <c r="E16">
        <v>93.2</v>
      </c>
      <c r="F16">
        <f>E16-E3</f>
        <v>3.2000000000000028</v>
      </c>
      <c r="P16">
        <v>276</v>
      </c>
      <c r="S16">
        <v>93.2</v>
      </c>
      <c r="T16">
        <f>S16-S3</f>
        <v>3.2000000000000028</v>
      </c>
    </row>
    <row r="17" spans="1:20" x14ac:dyDescent="0.45">
      <c r="B17">
        <v>254</v>
      </c>
      <c r="E17">
        <v>93.2</v>
      </c>
      <c r="F17">
        <f>E17-E3</f>
        <v>3.2000000000000028</v>
      </c>
      <c r="P17">
        <v>254</v>
      </c>
      <c r="S17">
        <v>93.2</v>
      </c>
      <c r="T17">
        <f>S17-S3</f>
        <v>3.2000000000000028</v>
      </c>
    </row>
    <row r="18" spans="1:20" x14ac:dyDescent="0.45">
      <c r="A18">
        <v>2</v>
      </c>
      <c r="B18">
        <v>344</v>
      </c>
      <c r="E18">
        <v>96.8</v>
      </c>
      <c r="F18">
        <f>E18-E18</f>
        <v>0</v>
      </c>
      <c r="O18">
        <v>2</v>
      </c>
      <c r="P18">
        <v>344</v>
      </c>
      <c r="S18">
        <v>96.8</v>
      </c>
      <c r="T18">
        <f>S18-S18</f>
        <v>0</v>
      </c>
    </row>
    <row r="19" spans="1:20" x14ac:dyDescent="0.45">
      <c r="B19">
        <v>312</v>
      </c>
      <c r="E19">
        <v>97</v>
      </c>
      <c r="F19">
        <f>E19-E18</f>
        <v>0.20000000000000284</v>
      </c>
      <c r="P19">
        <v>312</v>
      </c>
      <c r="S19">
        <v>97</v>
      </c>
      <c r="T19">
        <f>S19-S18</f>
        <v>0.20000000000000284</v>
      </c>
    </row>
    <row r="20" spans="1:20" x14ac:dyDescent="0.45">
      <c r="B20">
        <v>263</v>
      </c>
      <c r="E20">
        <v>98.5</v>
      </c>
      <c r="F20">
        <f>E20-E18</f>
        <v>1.7000000000000028</v>
      </c>
      <c r="P20">
        <v>263</v>
      </c>
      <c r="S20">
        <v>98.5</v>
      </c>
      <c r="T20">
        <f>S20-S18</f>
        <v>1.7000000000000028</v>
      </c>
    </row>
    <row r="21" spans="1:20" x14ac:dyDescent="0.45">
      <c r="B21">
        <v>190</v>
      </c>
      <c r="E21">
        <v>98.9</v>
      </c>
      <c r="F21">
        <f>E21-E18</f>
        <v>2.1000000000000085</v>
      </c>
      <c r="P21">
        <v>190</v>
      </c>
      <c r="S21">
        <v>98.9</v>
      </c>
      <c r="T21">
        <f>S21-S18</f>
        <v>2.1000000000000085</v>
      </c>
    </row>
    <row r="22" spans="1:20" x14ac:dyDescent="0.45">
      <c r="B22">
        <v>95</v>
      </c>
      <c r="E22">
        <v>98.5</v>
      </c>
      <c r="F22">
        <f>E22-E18</f>
        <v>1.7000000000000028</v>
      </c>
      <c r="P22">
        <v>95</v>
      </c>
      <c r="S22">
        <v>98.5</v>
      </c>
      <c r="T22">
        <f>S22-S18</f>
        <v>1.7000000000000028</v>
      </c>
    </row>
    <row r="23" spans="1:20" x14ac:dyDescent="0.45">
      <c r="C23">
        <v>149</v>
      </c>
      <c r="E23">
        <v>99.2</v>
      </c>
      <c r="F23">
        <f>E23-E18</f>
        <v>2.4000000000000057</v>
      </c>
      <c r="Q23">
        <v>149</v>
      </c>
      <c r="S23">
        <v>99.2</v>
      </c>
      <c r="T23">
        <f>S23-S18</f>
        <v>2.4000000000000057</v>
      </c>
    </row>
    <row r="24" spans="1:20" x14ac:dyDescent="0.45">
      <c r="C24">
        <v>84</v>
      </c>
      <c r="E24">
        <v>98.4</v>
      </c>
      <c r="F24">
        <f>E24-E18</f>
        <v>1.6000000000000085</v>
      </c>
      <c r="Q24">
        <v>84</v>
      </c>
      <c r="S24">
        <v>98.4</v>
      </c>
      <c r="T24">
        <f>S24-S18</f>
        <v>1.6000000000000085</v>
      </c>
    </row>
    <row r="25" spans="1:20" x14ac:dyDescent="0.45">
      <c r="C25">
        <v>83</v>
      </c>
      <c r="E25">
        <v>98.7</v>
      </c>
      <c r="F25">
        <f>E25-E18</f>
        <v>1.9000000000000057</v>
      </c>
      <c r="Q25">
        <v>83</v>
      </c>
      <c r="S25">
        <v>98.7</v>
      </c>
      <c r="T25">
        <f>S25-S18</f>
        <v>1.9000000000000057</v>
      </c>
    </row>
    <row r="26" spans="1:20" x14ac:dyDescent="0.45">
      <c r="C26">
        <v>82</v>
      </c>
      <c r="E26">
        <v>97.2</v>
      </c>
      <c r="F26">
        <f>E26-E18</f>
        <v>0.40000000000000568</v>
      </c>
      <c r="Q26">
        <v>82</v>
      </c>
      <c r="S26">
        <v>97.2</v>
      </c>
      <c r="T26">
        <f>S26-S18</f>
        <v>0.40000000000000568</v>
      </c>
    </row>
    <row r="27" spans="1:20" x14ac:dyDescent="0.45">
      <c r="C27">
        <v>74</v>
      </c>
      <c r="E27">
        <v>98.8</v>
      </c>
      <c r="F27">
        <f>E27-E18</f>
        <v>2</v>
      </c>
      <c r="Q27">
        <v>74</v>
      </c>
      <c r="S27">
        <v>98.8</v>
      </c>
      <c r="T27">
        <f>S27-S18</f>
        <v>2</v>
      </c>
    </row>
    <row r="28" spans="1:20" x14ac:dyDescent="0.45">
      <c r="A28">
        <v>3</v>
      </c>
      <c r="B28">
        <v>367</v>
      </c>
      <c r="E28">
        <v>89</v>
      </c>
      <c r="F28">
        <f>E28-E28</f>
        <v>0</v>
      </c>
      <c r="O28">
        <v>3</v>
      </c>
      <c r="P28">
        <v>367</v>
      </c>
      <c r="S28">
        <v>89</v>
      </c>
      <c r="T28">
        <f>S28-S28</f>
        <v>0</v>
      </c>
    </row>
    <row r="29" spans="1:20" x14ac:dyDescent="0.45">
      <c r="B29">
        <v>354</v>
      </c>
      <c r="E29">
        <v>90.5</v>
      </c>
      <c r="F29">
        <f>E29-E28</f>
        <v>1.5</v>
      </c>
      <c r="P29">
        <v>354</v>
      </c>
      <c r="S29">
        <v>90.5</v>
      </c>
      <c r="T29">
        <f>S29-S28</f>
        <v>1.5</v>
      </c>
    </row>
    <row r="30" spans="1:20" x14ac:dyDescent="0.45">
      <c r="B30">
        <v>491</v>
      </c>
      <c r="E30">
        <v>91.3</v>
      </c>
      <c r="F30">
        <f>E30-E28</f>
        <v>2.2999999999999972</v>
      </c>
      <c r="P30">
        <v>491</v>
      </c>
      <c r="S30">
        <v>91.3</v>
      </c>
      <c r="T30">
        <f>S30-S28</f>
        <v>2.2999999999999972</v>
      </c>
    </row>
    <row r="31" spans="1:20" x14ac:dyDescent="0.45">
      <c r="C31">
        <v>172</v>
      </c>
      <c r="E31">
        <v>91.2</v>
      </c>
      <c r="F31">
        <f>E31-E28</f>
        <v>2.2000000000000028</v>
      </c>
      <c r="Q31">
        <v>172</v>
      </c>
      <c r="S31">
        <v>91.2</v>
      </c>
      <c r="T31">
        <f>S31-S28</f>
        <v>2.2000000000000028</v>
      </c>
    </row>
    <row r="32" spans="1:20" x14ac:dyDescent="0.45">
      <c r="C32">
        <v>175</v>
      </c>
      <c r="E32">
        <v>91.2</v>
      </c>
      <c r="F32">
        <f>E32-E28</f>
        <v>2.2000000000000028</v>
      </c>
      <c r="Q32">
        <v>175</v>
      </c>
      <c r="S32">
        <v>91.2</v>
      </c>
      <c r="T32">
        <f>S32-S28</f>
        <v>2.2000000000000028</v>
      </c>
    </row>
    <row r="33" spans="1:20" x14ac:dyDescent="0.45">
      <c r="C33">
        <v>174</v>
      </c>
      <c r="E33">
        <v>92</v>
      </c>
      <c r="F33">
        <f>E33-E28</f>
        <v>3</v>
      </c>
      <c r="Q33">
        <v>174</v>
      </c>
      <c r="S33">
        <v>92</v>
      </c>
      <c r="T33">
        <f>S33-S28</f>
        <v>3</v>
      </c>
    </row>
    <row r="34" spans="1:20" x14ac:dyDescent="0.45">
      <c r="C34">
        <v>145</v>
      </c>
      <c r="E34">
        <v>92.7</v>
      </c>
      <c r="F34">
        <f>E34-E28</f>
        <v>3.7000000000000028</v>
      </c>
      <c r="Q34">
        <v>145</v>
      </c>
      <c r="S34">
        <v>92.7</v>
      </c>
      <c r="T34">
        <f>S34-S28</f>
        <v>3.7000000000000028</v>
      </c>
    </row>
    <row r="35" spans="1:20" x14ac:dyDescent="0.45">
      <c r="B35">
        <v>206</v>
      </c>
      <c r="E35">
        <v>92.6</v>
      </c>
      <c r="F35">
        <f>E35-E28</f>
        <v>3.5999999999999943</v>
      </c>
      <c r="P35">
        <v>206</v>
      </c>
      <c r="S35">
        <v>92.6</v>
      </c>
      <c r="T35">
        <f>S35-S28</f>
        <v>3.5999999999999943</v>
      </c>
    </row>
    <row r="36" spans="1:20" x14ac:dyDescent="0.45">
      <c r="B36">
        <v>150</v>
      </c>
      <c r="E36">
        <v>92.9</v>
      </c>
      <c r="F36">
        <f>E36-E28</f>
        <v>3.9000000000000057</v>
      </c>
      <c r="P36">
        <v>150</v>
      </c>
      <c r="S36">
        <v>92.9</v>
      </c>
      <c r="T36">
        <f>S36-S28</f>
        <v>3.9000000000000057</v>
      </c>
    </row>
    <row r="37" spans="1:20" x14ac:dyDescent="0.45">
      <c r="A37">
        <v>4</v>
      </c>
      <c r="B37">
        <v>378</v>
      </c>
      <c r="E37">
        <v>88.8</v>
      </c>
      <c r="F37">
        <f t="shared" ref="F37" si="0">E37-E37</f>
        <v>0</v>
      </c>
      <c r="O37">
        <v>4</v>
      </c>
      <c r="P37">
        <v>378</v>
      </c>
      <c r="S37">
        <v>88.8</v>
      </c>
      <c r="T37">
        <f t="shared" ref="T37" si="1">S37-S37</f>
        <v>0</v>
      </c>
    </row>
    <row r="38" spans="1:20" x14ac:dyDescent="0.45">
      <c r="B38">
        <v>401</v>
      </c>
      <c r="E38">
        <v>89.4</v>
      </c>
      <c r="F38">
        <f t="shared" ref="F38" si="2">E38-E37</f>
        <v>0.60000000000000853</v>
      </c>
      <c r="P38">
        <v>401</v>
      </c>
      <c r="S38">
        <v>89.4</v>
      </c>
      <c r="T38">
        <f t="shared" ref="T38" si="3">S38-S37</f>
        <v>0.60000000000000853</v>
      </c>
    </row>
    <row r="39" spans="1:20" x14ac:dyDescent="0.45">
      <c r="B39">
        <v>375</v>
      </c>
      <c r="E39">
        <v>91</v>
      </c>
      <c r="F39">
        <f t="shared" ref="F39" si="4">E39-E37</f>
        <v>2.2000000000000028</v>
      </c>
      <c r="P39">
        <v>375</v>
      </c>
      <c r="S39">
        <v>91</v>
      </c>
      <c r="T39">
        <f t="shared" ref="T39" si="5">S39-S37</f>
        <v>2.2000000000000028</v>
      </c>
    </row>
    <row r="40" spans="1:20" x14ac:dyDescent="0.45">
      <c r="B40">
        <v>299</v>
      </c>
      <c r="E40">
        <v>91.7</v>
      </c>
      <c r="F40">
        <f t="shared" ref="F40" si="6">E40-E37</f>
        <v>2.9000000000000057</v>
      </c>
      <c r="P40">
        <v>299</v>
      </c>
      <c r="S40">
        <v>91.7</v>
      </c>
      <c r="T40">
        <f t="shared" ref="T40" si="7">S40-S37</f>
        <v>2.9000000000000057</v>
      </c>
    </row>
    <row r="41" spans="1:20" x14ac:dyDescent="0.45">
      <c r="B41">
        <v>192</v>
      </c>
      <c r="E41">
        <v>92</v>
      </c>
      <c r="F41">
        <f t="shared" ref="F41" si="8">E41-E37</f>
        <v>3.2000000000000028</v>
      </c>
      <c r="P41">
        <v>192</v>
      </c>
      <c r="S41">
        <v>92</v>
      </c>
      <c r="T41">
        <f t="shared" ref="T41" si="9">S41-S37</f>
        <v>3.2000000000000028</v>
      </c>
    </row>
    <row r="42" spans="1:20" x14ac:dyDescent="0.45">
      <c r="B42">
        <v>154</v>
      </c>
      <c r="E42">
        <v>91.7</v>
      </c>
      <c r="F42">
        <f t="shared" ref="F42" si="10">E42-E37</f>
        <v>2.9000000000000057</v>
      </c>
      <c r="P42">
        <v>154</v>
      </c>
      <c r="S42">
        <v>91.7</v>
      </c>
      <c r="T42">
        <f t="shared" ref="T42" si="11">S42-S37</f>
        <v>2.9000000000000057</v>
      </c>
    </row>
    <row r="43" spans="1:20" x14ac:dyDescent="0.45">
      <c r="C43">
        <v>113</v>
      </c>
      <c r="E43">
        <v>92.6</v>
      </c>
      <c r="F43">
        <f t="shared" ref="F43" si="12">E43-E37</f>
        <v>3.7999999999999972</v>
      </c>
      <c r="Q43">
        <v>113</v>
      </c>
      <c r="S43">
        <v>92.6</v>
      </c>
      <c r="T43">
        <f t="shared" ref="T43" si="13">S43-S37</f>
        <v>3.7999999999999972</v>
      </c>
    </row>
    <row r="44" spans="1:20" x14ac:dyDescent="0.45">
      <c r="C44">
        <v>91</v>
      </c>
      <c r="E44">
        <v>92.8</v>
      </c>
      <c r="F44">
        <f t="shared" ref="F44" si="14">E44-E37</f>
        <v>4</v>
      </c>
      <c r="Q44">
        <v>91</v>
      </c>
      <c r="S44">
        <v>92.8</v>
      </c>
      <c r="T44">
        <f t="shared" ref="T44" si="15">S44-S37</f>
        <v>4</v>
      </c>
    </row>
    <row r="45" spans="1:20" x14ac:dyDescent="0.45">
      <c r="C45">
        <v>81</v>
      </c>
      <c r="E45">
        <v>92.9</v>
      </c>
      <c r="F45">
        <f t="shared" ref="F45" si="16">E45-E37</f>
        <v>4.1000000000000085</v>
      </c>
      <c r="Q45">
        <v>81</v>
      </c>
      <c r="S45">
        <v>92.9</v>
      </c>
      <c r="T45">
        <f t="shared" ref="T45" si="17">S45-S37</f>
        <v>4.1000000000000085</v>
      </c>
    </row>
    <row r="46" spans="1:20" x14ac:dyDescent="0.45">
      <c r="C46">
        <v>87</v>
      </c>
      <c r="E46">
        <v>93.7</v>
      </c>
      <c r="F46">
        <f t="shared" ref="F46" si="18">E46-E46</f>
        <v>0</v>
      </c>
      <c r="Q46">
        <v>87</v>
      </c>
      <c r="S46">
        <v>93.7</v>
      </c>
      <c r="T46">
        <f t="shared" ref="T46" si="19">S46-S46</f>
        <v>0</v>
      </c>
    </row>
    <row r="47" spans="1:20" x14ac:dyDescent="0.45">
      <c r="C47">
        <v>77</v>
      </c>
      <c r="E47">
        <v>93.8</v>
      </c>
      <c r="F47">
        <f t="shared" ref="F47" si="20">E47-E46</f>
        <v>9.9999999999994316E-2</v>
      </c>
      <c r="Q47">
        <v>77</v>
      </c>
      <c r="S47">
        <v>93.8</v>
      </c>
      <c r="T47">
        <f t="shared" ref="T47" si="21">S47-S46</f>
        <v>9.9999999999994316E-2</v>
      </c>
    </row>
    <row r="48" spans="1:20" x14ac:dyDescent="0.45">
      <c r="A48">
        <v>4.5</v>
      </c>
      <c r="B48">
        <v>468</v>
      </c>
      <c r="O48">
        <v>5</v>
      </c>
      <c r="R48">
        <v>1225</v>
      </c>
      <c r="S48">
        <v>91.6</v>
      </c>
      <c r="T48">
        <f t="shared" ref="T48" si="22">S48-S48</f>
        <v>0</v>
      </c>
    </row>
    <row r="49" spans="1:20" x14ac:dyDescent="0.45">
      <c r="D49">
        <v>2028</v>
      </c>
      <c r="Q49">
        <v>171</v>
      </c>
      <c r="S49">
        <v>91.6</v>
      </c>
      <c r="T49">
        <f t="shared" ref="T49" si="23">S49-S48</f>
        <v>0</v>
      </c>
    </row>
    <row r="50" spans="1:20" x14ac:dyDescent="0.45">
      <c r="C50">
        <v>314</v>
      </c>
      <c r="Q50">
        <v>172</v>
      </c>
      <c r="S50">
        <v>91.4</v>
      </c>
      <c r="T50">
        <f t="shared" ref="T50" si="24">S50-S48</f>
        <v>-0.19999999999998863</v>
      </c>
    </row>
    <row r="51" spans="1:20" x14ac:dyDescent="0.45">
      <c r="C51">
        <v>456</v>
      </c>
      <c r="G51" t="s">
        <v>8</v>
      </c>
      <c r="Q51">
        <v>165</v>
      </c>
      <c r="S51">
        <v>91.9</v>
      </c>
      <c r="T51">
        <f t="shared" ref="T51" si="25">S51-S48</f>
        <v>0.30000000000001137</v>
      </c>
    </row>
    <row r="52" spans="1:20" x14ac:dyDescent="0.45">
      <c r="A52">
        <v>5</v>
      </c>
      <c r="D52">
        <v>1225</v>
      </c>
      <c r="E52">
        <v>91.6</v>
      </c>
      <c r="F52">
        <f t="shared" ref="F52" si="26">E52-E52</f>
        <v>0</v>
      </c>
      <c r="Q52">
        <v>144</v>
      </c>
      <c r="S52">
        <v>93.3</v>
      </c>
      <c r="T52">
        <f t="shared" ref="T52" si="27">S52-S48</f>
        <v>1.7000000000000028</v>
      </c>
    </row>
    <row r="53" spans="1:20" x14ac:dyDescent="0.45">
      <c r="C53">
        <v>171</v>
      </c>
      <c r="E53">
        <v>91.6</v>
      </c>
      <c r="F53">
        <f t="shared" ref="F53" si="28">E53-E52</f>
        <v>0</v>
      </c>
      <c r="P53">
        <v>198</v>
      </c>
      <c r="S53">
        <v>94.1</v>
      </c>
      <c r="T53">
        <f t="shared" ref="T53" si="29">S53-S48</f>
        <v>2.5</v>
      </c>
    </row>
    <row r="54" spans="1:20" x14ac:dyDescent="0.45">
      <c r="C54">
        <v>172</v>
      </c>
      <c r="E54">
        <v>91.4</v>
      </c>
      <c r="F54">
        <f t="shared" ref="F54" si="30">E54-E52</f>
        <v>-0.19999999999998863</v>
      </c>
      <c r="P54">
        <v>128</v>
      </c>
      <c r="S54">
        <v>94.7</v>
      </c>
      <c r="T54">
        <f t="shared" ref="T54" si="31">S54-S48</f>
        <v>3.1000000000000085</v>
      </c>
    </row>
    <row r="55" spans="1:20" x14ac:dyDescent="0.45">
      <c r="C55">
        <v>165</v>
      </c>
      <c r="E55">
        <v>91.9</v>
      </c>
      <c r="F55">
        <f t="shared" ref="F55" si="32">E55-E52</f>
        <v>0.30000000000001137</v>
      </c>
      <c r="P55">
        <v>147</v>
      </c>
      <c r="S55">
        <v>90.4</v>
      </c>
      <c r="T55">
        <f t="shared" ref="T55" si="33">S55-S48</f>
        <v>-1.1999999999999886</v>
      </c>
    </row>
    <row r="56" spans="1:20" x14ac:dyDescent="0.45">
      <c r="C56">
        <v>144</v>
      </c>
      <c r="E56">
        <v>93.3</v>
      </c>
      <c r="F56">
        <f t="shared" ref="F56" si="34">E56-E52</f>
        <v>1.7000000000000028</v>
      </c>
      <c r="P56">
        <v>160</v>
      </c>
      <c r="S56">
        <v>90.7</v>
      </c>
      <c r="T56">
        <f t="shared" ref="T56" si="35">S56-S48</f>
        <v>-0.89999999999999147</v>
      </c>
    </row>
    <row r="57" spans="1:20" x14ac:dyDescent="0.45">
      <c r="B57">
        <v>198</v>
      </c>
      <c r="E57">
        <v>94.1</v>
      </c>
      <c r="F57">
        <f t="shared" ref="F57" si="36">E57-E52</f>
        <v>2.5</v>
      </c>
      <c r="P57">
        <v>166</v>
      </c>
      <c r="S57">
        <v>92.3</v>
      </c>
      <c r="T57">
        <f t="shared" ref="T57:T58" si="37">S57-S57</f>
        <v>0</v>
      </c>
    </row>
    <row r="58" spans="1:20" x14ac:dyDescent="0.45">
      <c r="B58">
        <v>128</v>
      </c>
      <c r="E58">
        <v>94.7</v>
      </c>
      <c r="F58">
        <f t="shared" ref="F58" si="38">E58-E52</f>
        <v>3.1000000000000085</v>
      </c>
      <c r="O58">
        <v>7</v>
      </c>
      <c r="P58">
        <v>252</v>
      </c>
      <c r="S58">
        <v>98</v>
      </c>
      <c r="T58">
        <f t="shared" si="37"/>
        <v>0</v>
      </c>
    </row>
    <row r="59" spans="1:20" x14ac:dyDescent="0.45">
      <c r="B59">
        <v>147</v>
      </c>
      <c r="E59">
        <v>90.4</v>
      </c>
      <c r="F59">
        <f t="shared" ref="F59" si="39">E59-E52</f>
        <v>-1.1999999999999886</v>
      </c>
      <c r="P59">
        <v>169</v>
      </c>
      <c r="S59">
        <v>98.5</v>
      </c>
      <c r="T59">
        <f t="shared" ref="T59" si="40">S59-S58</f>
        <v>0.5</v>
      </c>
    </row>
    <row r="60" spans="1:20" x14ac:dyDescent="0.45">
      <c r="B60">
        <v>160</v>
      </c>
      <c r="E60">
        <v>90.7</v>
      </c>
      <c r="F60">
        <f t="shared" ref="F60" si="41">E60-E52</f>
        <v>-0.89999999999999147</v>
      </c>
      <c r="P60">
        <v>454</v>
      </c>
      <c r="S60">
        <v>98.7</v>
      </c>
      <c r="T60">
        <f t="shared" ref="T60" si="42">S60-S58</f>
        <v>0.70000000000000284</v>
      </c>
    </row>
    <row r="61" spans="1:20" x14ac:dyDescent="0.45">
      <c r="B61">
        <v>166</v>
      </c>
      <c r="E61">
        <v>92.3</v>
      </c>
      <c r="F61">
        <f t="shared" ref="F61:F62" si="43">E61-E61</f>
        <v>0</v>
      </c>
      <c r="Q61">
        <v>105</v>
      </c>
      <c r="S61">
        <v>97.6</v>
      </c>
      <c r="T61">
        <f t="shared" ref="T61" si="44">S61-S58</f>
        <v>-0.40000000000000568</v>
      </c>
    </row>
    <row r="62" spans="1:20" x14ac:dyDescent="0.45">
      <c r="A62">
        <v>6</v>
      </c>
      <c r="B62">
        <v>370</v>
      </c>
      <c r="E62">
        <v>89.9</v>
      </c>
      <c r="F62">
        <f t="shared" si="43"/>
        <v>0</v>
      </c>
      <c r="G62" t="s">
        <v>8</v>
      </c>
      <c r="Q62">
        <v>96</v>
      </c>
      <c r="S62">
        <v>97.8</v>
      </c>
      <c r="T62">
        <f t="shared" ref="T62" si="45">S62-S58</f>
        <v>-0.20000000000000284</v>
      </c>
    </row>
    <row r="63" spans="1:20" x14ac:dyDescent="0.45">
      <c r="D63">
        <v>1742</v>
      </c>
      <c r="E63">
        <v>88.4</v>
      </c>
      <c r="F63">
        <f t="shared" ref="F63" si="46">E63-E62</f>
        <v>-1.5</v>
      </c>
      <c r="Q63">
        <v>89</v>
      </c>
      <c r="S63">
        <v>98.5</v>
      </c>
      <c r="T63">
        <f t="shared" ref="T63" si="47">S63-S58</f>
        <v>0.5</v>
      </c>
    </row>
    <row r="64" spans="1:20" x14ac:dyDescent="0.45">
      <c r="C64">
        <v>257</v>
      </c>
      <c r="E64">
        <v>89.1</v>
      </c>
      <c r="F64">
        <f t="shared" ref="F64" si="48">E64-E62</f>
        <v>-0.80000000000001137</v>
      </c>
      <c r="Q64">
        <v>63</v>
      </c>
      <c r="S64">
        <v>99.1</v>
      </c>
      <c r="T64">
        <f t="shared" ref="T64" si="49">S64-S58</f>
        <v>1.0999999999999943</v>
      </c>
    </row>
    <row r="65" spans="1:20" x14ac:dyDescent="0.45">
      <c r="C65">
        <v>307</v>
      </c>
      <c r="E65">
        <v>89.8</v>
      </c>
      <c r="F65">
        <f t="shared" ref="F65" si="50">E65-E62</f>
        <v>-0.10000000000000853</v>
      </c>
      <c r="P65">
        <v>60</v>
      </c>
      <c r="S65">
        <v>94</v>
      </c>
      <c r="T65">
        <f t="shared" ref="T65" si="51">S65-S58</f>
        <v>-4</v>
      </c>
    </row>
    <row r="66" spans="1:20" x14ac:dyDescent="0.45">
      <c r="C66">
        <v>328</v>
      </c>
      <c r="E66">
        <v>90.9</v>
      </c>
      <c r="F66">
        <f t="shared" ref="F66" si="52">E66-E62</f>
        <v>1</v>
      </c>
    </row>
    <row r="67" spans="1:20" x14ac:dyDescent="0.45">
      <c r="C67">
        <v>347</v>
      </c>
      <c r="E67">
        <v>91.7</v>
      </c>
      <c r="F67">
        <f t="shared" ref="F67" si="53">E67-E62</f>
        <v>1.7999999999999972</v>
      </c>
    </row>
    <row r="68" spans="1:20" x14ac:dyDescent="0.45">
      <c r="A68">
        <v>7</v>
      </c>
      <c r="B68">
        <v>252</v>
      </c>
      <c r="E68">
        <v>98</v>
      </c>
      <c r="F68">
        <f t="shared" ref="F68" si="54">E68-E68</f>
        <v>0</v>
      </c>
    </row>
    <row r="69" spans="1:20" x14ac:dyDescent="0.45">
      <c r="B69">
        <v>169</v>
      </c>
      <c r="E69">
        <v>98.5</v>
      </c>
      <c r="F69">
        <f t="shared" ref="F69" si="55">E69-E68</f>
        <v>0.5</v>
      </c>
    </row>
    <row r="70" spans="1:20" x14ac:dyDescent="0.45">
      <c r="B70">
        <v>454</v>
      </c>
      <c r="E70">
        <v>98.7</v>
      </c>
      <c r="F70">
        <f t="shared" ref="F70" si="56">E70-E68</f>
        <v>0.70000000000000284</v>
      </c>
    </row>
    <row r="71" spans="1:20" x14ac:dyDescent="0.45">
      <c r="C71">
        <v>105</v>
      </c>
      <c r="E71">
        <v>97.6</v>
      </c>
      <c r="F71">
        <f t="shared" ref="F71" si="57">E71-E68</f>
        <v>-0.40000000000000568</v>
      </c>
    </row>
    <row r="72" spans="1:20" x14ac:dyDescent="0.45">
      <c r="C72">
        <v>96</v>
      </c>
      <c r="E72">
        <v>97.8</v>
      </c>
      <c r="F72">
        <f t="shared" ref="F72" si="58">E72-E68</f>
        <v>-0.20000000000000284</v>
      </c>
    </row>
    <row r="73" spans="1:20" x14ac:dyDescent="0.45">
      <c r="C73">
        <v>89</v>
      </c>
      <c r="E73">
        <v>98.5</v>
      </c>
      <c r="F73">
        <f t="shared" ref="F73" si="59">E73-E68</f>
        <v>0.5</v>
      </c>
    </row>
    <row r="74" spans="1:20" x14ac:dyDescent="0.45">
      <c r="C74">
        <v>63</v>
      </c>
      <c r="E74">
        <v>99.1</v>
      </c>
      <c r="F74">
        <f t="shared" ref="F74" si="60">E74-E68</f>
        <v>1.0999999999999943</v>
      </c>
    </row>
    <row r="75" spans="1:20" x14ac:dyDescent="0.45">
      <c r="B75">
        <v>60</v>
      </c>
      <c r="E75">
        <v>94</v>
      </c>
      <c r="F75">
        <f t="shared" ref="F75" si="61">E75-E68</f>
        <v>-4</v>
      </c>
    </row>
  </sheetData>
  <mergeCells count="2">
    <mergeCell ref="O1:T1"/>
    <mergeCell ref="AC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9813-281D-45B0-8ECB-5C5C24B72480}">
  <dimension ref="A1:AO68"/>
  <sheetViews>
    <sheetView zoomScale="55" zoomScaleNormal="70" workbookViewId="0">
      <selection activeCell="A2" sqref="A2:M12"/>
    </sheetView>
  </sheetViews>
  <sheetFormatPr defaultRowHeight="14.25" x14ac:dyDescent="0.45"/>
  <sheetData>
    <row r="1" spans="1:41" x14ac:dyDescent="0.45">
      <c r="O1" s="2" t="s">
        <v>15</v>
      </c>
      <c r="P1" s="2"/>
      <c r="Q1" s="2"/>
      <c r="R1" s="2"/>
      <c r="S1" s="2"/>
      <c r="T1" s="2"/>
      <c r="AC1" s="2" t="s">
        <v>16</v>
      </c>
      <c r="AD1" s="2"/>
      <c r="AE1" s="2"/>
      <c r="AF1" s="2"/>
      <c r="AG1" s="2"/>
      <c r="AH1" s="2"/>
    </row>
    <row r="2" spans="1:41" x14ac:dyDescent="0.45">
      <c r="A2" t="s">
        <v>0</v>
      </c>
      <c r="B2" t="s">
        <v>1</v>
      </c>
      <c r="C2" t="s">
        <v>2</v>
      </c>
      <c r="D2" t="s">
        <v>17</v>
      </c>
      <c r="E2" t="s">
        <v>3</v>
      </c>
      <c r="O2" t="s">
        <v>0</v>
      </c>
      <c r="P2" t="s">
        <v>1</v>
      </c>
      <c r="Q2" t="s">
        <v>2</v>
      </c>
      <c r="R2" t="s">
        <v>17</v>
      </c>
      <c r="S2" t="s">
        <v>3</v>
      </c>
      <c r="T2" t="s">
        <v>11</v>
      </c>
      <c r="AC2" t="s">
        <v>0</v>
      </c>
      <c r="AD2" t="s">
        <v>1</v>
      </c>
      <c r="AE2" t="s">
        <v>2</v>
      </c>
      <c r="AF2" t="s">
        <v>17</v>
      </c>
      <c r="AG2" t="s">
        <v>3</v>
      </c>
      <c r="AH2" t="s">
        <v>11</v>
      </c>
    </row>
    <row r="3" spans="1:41" x14ac:dyDescent="0.45">
      <c r="A3">
        <v>1</v>
      </c>
      <c r="B3" s="1">
        <v>267</v>
      </c>
      <c r="F3" s="1">
        <v>0.20000000000000284</v>
      </c>
      <c r="I3" t="s">
        <v>7</v>
      </c>
      <c r="J3" t="s">
        <v>2</v>
      </c>
      <c r="K3" t="s">
        <v>17</v>
      </c>
      <c r="L3" t="s">
        <v>3</v>
      </c>
      <c r="O3">
        <v>1</v>
      </c>
      <c r="P3" s="1">
        <v>301</v>
      </c>
      <c r="T3" s="1">
        <v>9.9999999999994302E-2</v>
      </c>
      <c r="W3" t="s">
        <v>7</v>
      </c>
      <c r="X3" t="s">
        <v>2</v>
      </c>
      <c r="Y3" t="s">
        <v>17</v>
      </c>
      <c r="Z3" t="s">
        <v>3</v>
      </c>
      <c r="AA3" t="s">
        <v>12</v>
      </c>
      <c r="AC3">
        <v>4.5</v>
      </c>
      <c r="AD3">
        <v>468</v>
      </c>
      <c r="AK3" t="s">
        <v>7</v>
      </c>
      <c r="AL3" t="s">
        <v>2</v>
      </c>
      <c r="AM3" t="s">
        <v>17</v>
      </c>
      <c r="AN3" t="s">
        <v>3</v>
      </c>
    </row>
    <row r="4" spans="1:41" x14ac:dyDescent="0.45">
      <c r="B4" s="1">
        <v>290</v>
      </c>
      <c r="F4" s="1">
        <v>0</v>
      </c>
      <c r="H4" t="s">
        <v>5</v>
      </c>
      <c r="I4">
        <f>AVERAGE(B3:B101)</f>
        <v>300.81481481481484</v>
      </c>
      <c r="J4" t="e">
        <f>AVERAGE(C3:C101)</f>
        <v>#DIV/0!</v>
      </c>
      <c r="K4" t="e">
        <f>AVERAGE(D3:D101)</f>
        <v>#DIV/0!</v>
      </c>
      <c r="L4" t="e">
        <f>AVERAGE(E3:E101)</f>
        <v>#DIV/0!</v>
      </c>
      <c r="M4">
        <f>AVERAGE(F3:F101)</f>
        <v>-0.11111111111111321</v>
      </c>
      <c r="P4" s="1">
        <v>298</v>
      </c>
      <c r="T4" s="1">
        <v>0.59999999999999432</v>
      </c>
      <c r="V4" t="s">
        <v>5</v>
      </c>
      <c r="W4">
        <f>AVERAGE(P3:P101)</f>
        <v>293.18181818181819</v>
      </c>
      <c r="X4">
        <f>AVERAGE(Q3:Q101)</f>
        <v>185.77777777777777</v>
      </c>
      <c r="Y4">
        <f>AVERAGE(R3:R101)</f>
        <v>833.6</v>
      </c>
      <c r="Z4" t="e">
        <f>AVERAGE(S3:S101)</f>
        <v>#DIV/0!</v>
      </c>
      <c r="AA4">
        <f>AVERAGE(T3:T101)</f>
        <v>0.77187499999999787</v>
      </c>
      <c r="AF4">
        <v>2028</v>
      </c>
      <c r="AJ4" t="s">
        <v>5</v>
      </c>
      <c r="AK4">
        <f>AVERAGE(AD3:AD101)</f>
        <v>419</v>
      </c>
      <c r="AL4">
        <f>AVERAGE(AE3:AE101)</f>
        <v>334.83333333333331</v>
      </c>
      <c r="AM4">
        <f>AVERAGE(AF3:AF101)</f>
        <v>1885</v>
      </c>
      <c r="AN4">
        <f>AVERAGE(AG3:AG101)</f>
        <v>89.966666666666683</v>
      </c>
      <c r="AO4">
        <f>AVERAGE(AH3:AH101)</f>
        <v>6.6666666666662877E-2</v>
      </c>
    </row>
    <row r="5" spans="1:41" x14ac:dyDescent="0.45">
      <c r="B5" s="1">
        <v>296</v>
      </c>
      <c r="F5" s="1">
        <v>-0.10000000000000853</v>
      </c>
      <c r="H5" t="s">
        <v>6</v>
      </c>
      <c r="I5">
        <f>_xlfn.STDEV.S(B3:B101)</f>
        <v>14.207357349239963</v>
      </c>
      <c r="J5" t="e">
        <f>_xlfn.STDEV.S(C3:C101)</f>
        <v>#DIV/0!</v>
      </c>
      <c r="K5" t="e">
        <f>_xlfn.STDEV.S(D3:D101)</f>
        <v>#DIV/0!</v>
      </c>
      <c r="L5" t="e">
        <f>_xlfn.STDEV.S(E3:E101)</f>
        <v>#DIV/0!</v>
      </c>
      <c r="M5">
        <f>_xlfn.STDEV.S(F3:F101)</f>
        <v>0.27502913598567141</v>
      </c>
      <c r="Q5" s="1">
        <v>182</v>
      </c>
      <c r="T5" s="1">
        <v>0.5</v>
      </c>
      <c r="V5" t="s">
        <v>6</v>
      </c>
      <c r="W5">
        <f>_xlfn.STDEV.S(P3:P101)</f>
        <v>30.950987647628232</v>
      </c>
      <c r="X5">
        <f>_xlfn.STDEV.S(Q3:Q101)</f>
        <v>25.061232201891528</v>
      </c>
      <c r="Y5">
        <f>_xlfn.STDEV.S(R3:R101)</f>
        <v>288.115948881696</v>
      </c>
      <c r="Z5" t="e">
        <f>_xlfn.STDEV.S(S3:S101)</f>
        <v>#DIV/0!</v>
      </c>
      <c r="AA5">
        <f>_xlfn.STDEV.S(T3:T101)</f>
        <v>1.2664999713459748</v>
      </c>
      <c r="AE5">
        <v>314</v>
      </c>
      <c r="AJ5" t="s">
        <v>6</v>
      </c>
      <c r="AK5">
        <f>_xlfn.STDEV.S(AD3:AD101)</f>
        <v>69.296464556281663</v>
      </c>
      <c r="AL5">
        <f>_xlfn.STDEV.S(AE3:AE101)</f>
        <v>66.547476786627115</v>
      </c>
      <c r="AM5">
        <f>_xlfn.STDEV.S(AF3:AF101)</f>
        <v>202.23253941935261</v>
      </c>
      <c r="AN5">
        <f>_xlfn.STDEV.S(AG3:AG101)</f>
        <v>1.1927559124425537</v>
      </c>
      <c r="AO5">
        <f>_xlfn.STDEV.S(AH3:AH101)</f>
        <v>1.1927559124425537</v>
      </c>
    </row>
    <row r="6" spans="1:41" x14ac:dyDescent="0.45">
      <c r="B6" s="1">
        <v>288</v>
      </c>
      <c r="F6" s="1">
        <v>0</v>
      </c>
      <c r="H6" t="s">
        <v>13</v>
      </c>
      <c r="I6">
        <f>AVERAGEIF(B3:B103,"&gt;0",F3:F103)</f>
        <v>-0.11111111111111321</v>
      </c>
      <c r="J6" t="e">
        <f>AVERAGEIF(C3:C103,"&gt;0",F3:F103)</f>
        <v>#DIV/0!</v>
      </c>
      <c r="K6" t="e">
        <f>AVERAGEIF(D3:D103,"&gt;0",F3:F103)</f>
        <v>#DIV/0!</v>
      </c>
      <c r="Q6" s="1">
        <v>171</v>
      </c>
      <c r="T6" s="1">
        <v>0.40000000000000568</v>
      </c>
      <c r="V6" t="s">
        <v>13</v>
      </c>
      <c r="W6">
        <f>AVERAGEIF(P3:P103,"&gt;0",T3:T103)</f>
        <v>0.34444444444444067</v>
      </c>
      <c r="X6">
        <f>AVERAGEIF(Q3:Q103,"&gt;0",T3:T103)</f>
        <v>0.96111111111110936</v>
      </c>
      <c r="Y6">
        <f>AVERAGEIF(R3:R103,"&gt;0",T3:T103)</f>
        <v>0.85999999999999943</v>
      </c>
      <c r="AE6">
        <v>456</v>
      </c>
      <c r="AJ6" t="s">
        <v>13</v>
      </c>
      <c r="AK6">
        <f>AVERAGEIF(AD3:AD103,"&gt;0",AH3:AH103)</f>
        <v>0</v>
      </c>
      <c r="AL6">
        <f>AVERAGEIF(AE3:AE103,"&gt;0",AH3:AH103)</f>
        <v>0.47499999999999432</v>
      </c>
      <c r="AM6">
        <f>AVERAGEIF(AF3:AF103,"&gt;0",AH3:AH103)</f>
        <v>-1.5</v>
      </c>
    </row>
    <row r="7" spans="1:41" x14ac:dyDescent="0.45">
      <c r="B7" s="1">
        <v>320</v>
      </c>
      <c r="F7" s="1">
        <v>0</v>
      </c>
      <c r="H7" t="s">
        <v>14</v>
      </c>
      <c r="I7" cm="1">
        <f t="array" ref="I7">_xlfn.STDEV.S(IF(B3:B103,"&gt;0",F3:F103))</f>
        <v>0</v>
      </c>
      <c r="J7" cm="1">
        <f t="array" ref="J7">_xlfn.STDEV.S(IF(C3:C103,"&gt;0",F4:F104))</f>
        <v>0.14692221960568552</v>
      </c>
      <c r="K7" cm="1">
        <f t="array" ref="K7">_xlfn.STDEV.S(IF(D3:D103,"&gt;0",F4:F104))</f>
        <v>0.14692221960568552</v>
      </c>
      <c r="Q7" s="1">
        <v>183</v>
      </c>
      <c r="T7" s="1">
        <v>0.59999999999999432</v>
      </c>
      <c r="V7" t="s">
        <v>14</v>
      </c>
      <c r="W7" cm="1">
        <f t="array" ref="W7">_xlfn.STDEV.S(IF(P3:P103,"&gt;0",T3:T103))</f>
        <v>0.79814391425680098</v>
      </c>
      <c r="X7" cm="1">
        <f t="array" ref="X7">_xlfn.STDEV.S(IF(Q3:Q103,"&gt;0",T4:T104))</f>
        <v>0.42513934380563184</v>
      </c>
      <c r="Y7" t="e" cm="1">
        <f t="array" ref="Y7">_xlfn.STDEV.S(IF(R3:R103,"&gt;0",T3:T104))</f>
        <v>#N/A</v>
      </c>
      <c r="AC7">
        <v>6</v>
      </c>
      <c r="AD7">
        <v>370</v>
      </c>
      <c r="AG7">
        <v>89.9</v>
      </c>
      <c r="AH7">
        <f>AG7-AG7</f>
        <v>0</v>
      </c>
      <c r="AJ7" t="s">
        <v>14</v>
      </c>
      <c r="AK7" cm="1">
        <f t="array" ref="AK7">_xlfn.STDEV.S(IF(AD3:AD103,"&gt;0",AH3:AH103))</f>
        <v>0.26989007282980987</v>
      </c>
      <c r="AL7" cm="1">
        <f t="array" ref="AL7">_xlfn.STDEV.S(IF(AE3:AE103,"&gt;0",AH4:AH104))</f>
        <v>0.17364416383137948</v>
      </c>
      <c r="AM7" t="e" cm="1">
        <f t="array" ref="AM7">_xlfn.STDEV.S(IF(AF3:AF103,"&gt;0",AH3:AH104))</f>
        <v>#N/A</v>
      </c>
    </row>
    <row r="8" spans="1:41" x14ac:dyDescent="0.45">
      <c r="B8" s="1">
        <v>308</v>
      </c>
      <c r="F8" s="1">
        <v>0.19999999999998863</v>
      </c>
      <c r="Q8" s="1">
        <v>212</v>
      </c>
      <c r="T8" s="1">
        <v>2</v>
      </c>
      <c r="AF8">
        <v>1742</v>
      </c>
      <c r="AG8">
        <v>88.4</v>
      </c>
      <c r="AH8">
        <f>AG8-AG7</f>
        <v>-1.5</v>
      </c>
    </row>
    <row r="9" spans="1:41" x14ac:dyDescent="0.45">
      <c r="B9" s="1">
        <v>293</v>
      </c>
      <c r="F9" s="1">
        <v>9.9999999999994316E-2</v>
      </c>
      <c r="R9" s="1">
        <v>1214</v>
      </c>
      <c r="T9" s="1">
        <v>3.0999999999999943</v>
      </c>
      <c r="AE9">
        <v>257</v>
      </c>
      <c r="AG9">
        <v>89.1</v>
      </c>
      <c r="AH9">
        <f>AG9-AG7</f>
        <v>-0.80000000000001137</v>
      </c>
    </row>
    <row r="10" spans="1:41" x14ac:dyDescent="0.45">
      <c r="B10" s="1">
        <v>284</v>
      </c>
      <c r="F10" s="1">
        <v>-0.40000000000000568</v>
      </c>
      <c r="H10" t="s">
        <v>9</v>
      </c>
      <c r="I10">
        <f>COUNTIF(B3:B101, "&gt;0")</f>
        <v>27</v>
      </c>
      <c r="J10">
        <f>COUNTIF(C3:C101, "&gt;0")</f>
        <v>0</v>
      </c>
      <c r="K10">
        <f>COUNTIF(D3:D101, "&gt;0")</f>
        <v>0</v>
      </c>
      <c r="L10">
        <f>I10+J10+K10</f>
        <v>27</v>
      </c>
      <c r="P10" s="1">
        <v>309</v>
      </c>
      <c r="T10" s="1">
        <v>0.20000000000000284</v>
      </c>
      <c r="V10" t="s">
        <v>9</v>
      </c>
      <c r="W10">
        <f>COUNTIF(P3:P101, "&gt;0")</f>
        <v>11</v>
      </c>
      <c r="X10">
        <f>COUNTIF(Q3:Q101, "&gt;0")</f>
        <v>18</v>
      </c>
      <c r="Y10">
        <f>COUNTIF(R3:R101, "&gt;0")</f>
        <v>5</v>
      </c>
      <c r="Z10">
        <f>W10+X10</f>
        <v>29</v>
      </c>
      <c r="AE10">
        <v>307</v>
      </c>
      <c r="AG10">
        <v>89.8</v>
      </c>
      <c r="AH10">
        <f>AG10-AG7</f>
        <v>-0.10000000000000853</v>
      </c>
      <c r="AJ10" t="s">
        <v>9</v>
      </c>
      <c r="AK10">
        <f>COUNTIF(AD3:AD101, "&gt;0")</f>
        <v>2</v>
      </c>
      <c r="AL10">
        <f>COUNTIF(AE3:AE101, "&gt;0")</f>
        <v>6</v>
      </c>
      <c r="AM10">
        <f>COUNTIF(AF3:AF101, "&gt;0")</f>
        <v>2</v>
      </c>
      <c r="AN10">
        <f>AK10+AL10</f>
        <v>8</v>
      </c>
    </row>
    <row r="11" spans="1:41" x14ac:dyDescent="0.45">
      <c r="B11" s="1">
        <v>290</v>
      </c>
      <c r="F11" s="1">
        <v>0</v>
      </c>
      <c r="Q11" s="1">
        <v>210</v>
      </c>
      <c r="T11" s="1">
        <v>0</v>
      </c>
      <c r="AE11">
        <v>328</v>
      </c>
      <c r="AG11">
        <v>90.9</v>
      </c>
      <c r="AH11">
        <f>AG11-AG7</f>
        <v>1</v>
      </c>
    </row>
    <row r="12" spans="1:41" x14ac:dyDescent="0.45">
      <c r="B12" s="1">
        <v>319</v>
      </c>
      <c r="F12" s="1">
        <v>-0.29999999999999716</v>
      </c>
      <c r="H12" t="s">
        <v>10</v>
      </c>
      <c r="I12">
        <f>I10/L10</f>
        <v>1</v>
      </c>
      <c r="J12">
        <f>J10/L10</f>
        <v>0</v>
      </c>
      <c r="K12">
        <f>K10/L10</f>
        <v>0</v>
      </c>
      <c r="Q12" s="1">
        <v>192</v>
      </c>
      <c r="T12" s="1">
        <v>-1</v>
      </c>
      <c r="V12" t="s">
        <v>10</v>
      </c>
      <c r="W12">
        <f>W10/Z10</f>
        <v>0.37931034482758619</v>
      </c>
      <c r="X12">
        <f>X10/Z10</f>
        <v>0.62068965517241381</v>
      </c>
      <c r="Y12">
        <f>Y10/Z10</f>
        <v>0.17241379310344829</v>
      </c>
      <c r="AE12">
        <v>347</v>
      </c>
      <c r="AG12">
        <v>91.7</v>
      </c>
      <c r="AH12">
        <f>AG12-AG7</f>
        <v>1.7999999999999972</v>
      </c>
      <c r="AJ12" t="s">
        <v>10</v>
      </c>
      <c r="AK12">
        <f>AK10/AN10</f>
        <v>0.25</v>
      </c>
      <c r="AL12">
        <f>AL10/AN10</f>
        <v>0.75</v>
      </c>
      <c r="AM12">
        <f>AM10/AN10</f>
        <v>0.25</v>
      </c>
    </row>
    <row r="13" spans="1:41" x14ac:dyDescent="0.45">
      <c r="B13" s="1">
        <v>314</v>
      </c>
      <c r="F13" s="1">
        <v>-0.39999999999999147</v>
      </c>
      <c r="Q13" s="1">
        <v>220</v>
      </c>
      <c r="T13" s="1">
        <v>-0.20000000000000284</v>
      </c>
    </row>
    <row r="14" spans="1:41" x14ac:dyDescent="0.45">
      <c r="B14" s="1">
        <v>311</v>
      </c>
      <c r="F14" s="1">
        <v>0.29999999999999716</v>
      </c>
      <c r="Q14" s="1">
        <v>258</v>
      </c>
      <c r="T14" s="1">
        <v>-0.20000000000000284</v>
      </c>
    </row>
    <row r="15" spans="1:41" x14ac:dyDescent="0.45">
      <c r="B15" s="1">
        <v>311</v>
      </c>
      <c r="F15" s="1">
        <v>-0.40000000000000568</v>
      </c>
      <c r="R15" s="1">
        <v>508</v>
      </c>
      <c r="T15" s="1">
        <v>-0.29999999999999716</v>
      </c>
      <c r="AB15" t="e">
        <f>#REF!+Z15</f>
        <v>#REF!</v>
      </c>
    </row>
    <row r="16" spans="1:41" x14ac:dyDescent="0.45">
      <c r="B16" s="1">
        <v>316</v>
      </c>
      <c r="F16" s="1">
        <v>0.29999999999999716</v>
      </c>
      <c r="P16" s="1">
        <v>327</v>
      </c>
      <c r="T16" s="1">
        <v>2.0999999999999943</v>
      </c>
    </row>
    <row r="17" spans="1:20" x14ac:dyDescent="0.45">
      <c r="B17" s="1">
        <v>311</v>
      </c>
      <c r="F17" s="1">
        <v>-0.29999999999999716</v>
      </c>
      <c r="R17" s="1">
        <v>1028</v>
      </c>
      <c r="T17" s="1">
        <v>1.8999999999999915</v>
      </c>
    </row>
    <row r="18" spans="1:20" x14ac:dyDescent="0.45">
      <c r="A18">
        <v>2</v>
      </c>
      <c r="B18" s="1">
        <v>315</v>
      </c>
      <c r="F18" s="1">
        <v>-0.10000000000000853</v>
      </c>
      <c r="O18">
        <v>2</v>
      </c>
      <c r="Q18" s="1">
        <v>181</v>
      </c>
      <c r="T18" s="1">
        <v>2</v>
      </c>
    </row>
    <row r="19" spans="1:20" x14ac:dyDescent="0.45">
      <c r="B19" s="1">
        <v>298</v>
      </c>
      <c r="F19" s="1">
        <v>-0.29999999999999716</v>
      </c>
      <c r="Q19" s="1">
        <v>179</v>
      </c>
      <c r="T19" s="1">
        <v>2.0999999999999943</v>
      </c>
    </row>
    <row r="20" spans="1:20" x14ac:dyDescent="0.45">
      <c r="B20" s="1">
        <v>294</v>
      </c>
      <c r="F20" s="1">
        <v>-0.30000000000001137</v>
      </c>
      <c r="Q20" s="1">
        <v>184</v>
      </c>
      <c r="T20" s="1">
        <v>2.7999999999999972</v>
      </c>
    </row>
    <row r="21" spans="1:20" x14ac:dyDescent="0.45">
      <c r="B21" s="1">
        <v>288</v>
      </c>
      <c r="F21" s="1">
        <v>0.39999999999999147</v>
      </c>
      <c r="Q21" s="1">
        <v>161</v>
      </c>
      <c r="T21" s="1">
        <v>4.7000000000000028</v>
      </c>
    </row>
    <row r="22" spans="1:20" x14ac:dyDescent="0.45">
      <c r="B22" s="1">
        <v>320</v>
      </c>
      <c r="F22" s="1">
        <v>-0.19999999999998863</v>
      </c>
      <c r="P22" s="1">
        <v>311</v>
      </c>
      <c r="T22" s="1">
        <v>0</v>
      </c>
    </row>
    <row r="23" spans="1:20" x14ac:dyDescent="0.45">
      <c r="B23" s="1">
        <v>294</v>
      </c>
      <c r="F23" s="1">
        <v>0.29999999999999716</v>
      </c>
      <c r="P23" s="1">
        <v>328</v>
      </c>
      <c r="T23" s="1">
        <v>0.19999999999998863</v>
      </c>
    </row>
    <row r="24" spans="1:20" x14ac:dyDescent="0.45">
      <c r="B24" s="1">
        <v>306</v>
      </c>
      <c r="F24" s="1">
        <v>-0.5</v>
      </c>
      <c r="P24" s="1">
        <v>324</v>
      </c>
      <c r="T24" s="1">
        <v>0.59999999999999432</v>
      </c>
    </row>
    <row r="25" spans="1:20" x14ac:dyDescent="0.45">
      <c r="B25" s="1">
        <v>306</v>
      </c>
      <c r="F25" s="1">
        <v>-0.20000000000000284</v>
      </c>
      <c r="P25" s="1">
        <v>267</v>
      </c>
      <c r="T25" s="1">
        <v>-1.2000000000000028</v>
      </c>
    </row>
    <row r="26" spans="1:20" x14ac:dyDescent="0.45">
      <c r="B26" s="1">
        <v>311</v>
      </c>
      <c r="F26" s="1">
        <v>0</v>
      </c>
      <c r="R26" s="1">
        <v>788</v>
      </c>
      <c r="T26" s="1">
        <v>-0.79999999999999716</v>
      </c>
    </row>
    <row r="27" spans="1:20" x14ac:dyDescent="0.45">
      <c r="B27" s="1">
        <v>272</v>
      </c>
      <c r="F27" s="1">
        <v>-0.5</v>
      </c>
      <c r="Q27" s="1">
        <v>166</v>
      </c>
      <c r="T27" s="1">
        <v>-0.10000000000000853</v>
      </c>
    </row>
    <row r="28" spans="1:20" x14ac:dyDescent="0.45">
      <c r="A28">
        <v>3</v>
      </c>
      <c r="B28" s="1">
        <v>305</v>
      </c>
      <c r="F28" s="1">
        <v>-0.5</v>
      </c>
      <c r="O28">
        <v>3</v>
      </c>
      <c r="Q28" s="1">
        <v>170</v>
      </c>
      <c r="T28" s="1">
        <v>0.5</v>
      </c>
    </row>
    <row r="29" spans="1:20" x14ac:dyDescent="0.45">
      <c r="B29" s="1">
        <v>295</v>
      </c>
      <c r="F29" s="1">
        <v>-0.30000000000001137</v>
      </c>
      <c r="Q29" s="1">
        <v>157</v>
      </c>
      <c r="T29" s="1">
        <v>0.89999999999999147</v>
      </c>
    </row>
    <row r="30" spans="1:20" x14ac:dyDescent="0.45">
      <c r="P30" s="1">
        <v>261</v>
      </c>
      <c r="T30" s="1">
        <v>0.5</v>
      </c>
    </row>
    <row r="31" spans="1:20" x14ac:dyDescent="0.45">
      <c r="R31" s="1">
        <v>630</v>
      </c>
      <c r="T31" s="1">
        <v>0.40000000000000568</v>
      </c>
    </row>
    <row r="32" spans="1:20" x14ac:dyDescent="0.45">
      <c r="Q32" s="1">
        <v>176</v>
      </c>
      <c r="T32" s="1">
        <v>9.9999999999994316E-2</v>
      </c>
    </row>
    <row r="33" spans="1:20" x14ac:dyDescent="0.45">
      <c r="Q33" s="1">
        <v>176</v>
      </c>
      <c r="T33" s="1">
        <v>0.90000000000000568</v>
      </c>
    </row>
    <row r="34" spans="1:20" x14ac:dyDescent="0.45">
      <c r="Q34" s="1">
        <v>166</v>
      </c>
      <c r="T34" s="1">
        <v>1.2999999999999972</v>
      </c>
    </row>
    <row r="35" spans="1:20" x14ac:dyDescent="0.45">
      <c r="P35">
        <v>256</v>
      </c>
    </row>
    <row r="36" spans="1:20" x14ac:dyDescent="0.45">
      <c r="P36">
        <v>243</v>
      </c>
    </row>
    <row r="37" spans="1:20" x14ac:dyDescent="0.45">
      <c r="A37">
        <v>4</v>
      </c>
      <c r="O37">
        <v>4</v>
      </c>
    </row>
    <row r="48" spans="1:20" x14ac:dyDescent="0.45">
      <c r="A48">
        <v>4.5</v>
      </c>
      <c r="O48">
        <v>5</v>
      </c>
    </row>
    <row r="51" spans="1:15" x14ac:dyDescent="0.45">
      <c r="G51" t="s">
        <v>8</v>
      </c>
    </row>
    <row r="52" spans="1:15" x14ac:dyDescent="0.45">
      <c r="A52">
        <v>5</v>
      </c>
    </row>
    <row r="58" spans="1:15" x14ac:dyDescent="0.45">
      <c r="O58">
        <v>7</v>
      </c>
    </row>
    <row r="62" spans="1:15" x14ac:dyDescent="0.45">
      <c r="A62">
        <v>6</v>
      </c>
      <c r="G62" t="s">
        <v>8</v>
      </c>
    </row>
    <row r="68" spans="1:1" x14ac:dyDescent="0.45">
      <c r="A68">
        <v>7</v>
      </c>
    </row>
  </sheetData>
  <mergeCells count="2">
    <mergeCell ref="O1:T1"/>
    <mergeCell ref="AC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C210-74F4-4F20-91E6-7A3043647436}">
  <dimension ref="A1:M31"/>
  <sheetViews>
    <sheetView zoomScale="62" workbookViewId="0">
      <selection sqref="A1:E1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13" x14ac:dyDescent="0.45">
      <c r="A2">
        <v>1</v>
      </c>
      <c r="B2" s="1">
        <v>65</v>
      </c>
      <c r="F2" s="1">
        <v>0.8</v>
      </c>
      <c r="I2" t="s">
        <v>7</v>
      </c>
      <c r="J2" t="s">
        <v>2</v>
      </c>
      <c r="K2" t="s">
        <v>17</v>
      </c>
      <c r="L2" t="s">
        <v>3</v>
      </c>
    </row>
    <row r="3" spans="1:13" x14ac:dyDescent="0.45">
      <c r="B3" s="1">
        <v>71</v>
      </c>
      <c r="F3" s="1">
        <v>0.7</v>
      </c>
      <c r="H3" t="s">
        <v>5</v>
      </c>
      <c r="I3">
        <f>AVERAGE(B2:B100)</f>
        <v>93</v>
      </c>
      <c r="J3">
        <f>AVERAGE(C2:C100)</f>
        <v>21.615384615384617</v>
      </c>
      <c r="K3">
        <f>AVERAGE(D2:D100)</f>
        <v>326</v>
      </c>
      <c r="L3">
        <f>AVERAGE(E2:E100)</f>
        <v>0.65999999999999948</v>
      </c>
      <c r="M3">
        <f>AVERAGE(F2:F100)</f>
        <v>5.2931034482758621</v>
      </c>
    </row>
    <row r="4" spans="1:13" x14ac:dyDescent="0.45">
      <c r="B4" s="1">
        <v>75</v>
      </c>
      <c r="F4" s="1">
        <v>0.9</v>
      </c>
      <c r="H4" t="s">
        <v>6</v>
      </c>
      <c r="I4">
        <f>_xlfn.STDEV.S(B2:B100)</f>
        <v>33.798042728946484</v>
      </c>
      <c r="J4">
        <f>_xlfn.STDEV.S(C2:C100)</f>
        <v>4.5007121943543824</v>
      </c>
      <c r="K4">
        <f>_xlfn.STDEV.S(D2:D100)</f>
        <v>167.68720881450679</v>
      </c>
      <c r="L4">
        <f>_xlfn.STDEV.S(E2:E100)</f>
        <v>0.96072888995804284</v>
      </c>
      <c r="M4">
        <f>_xlfn.STDEV.S(F2:F100)</f>
        <v>33.430460137793951</v>
      </c>
    </row>
    <row r="5" spans="1:13" x14ac:dyDescent="0.45">
      <c r="B5" s="1">
        <v>96</v>
      </c>
      <c r="F5" s="1">
        <v>0.7</v>
      </c>
      <c r="H5" t="s">
        <v>13</v>
      </c>
      <c r="I5">
        <f>AVERAGEIF(B2:B102,"&gt;0",F2:F102)</f>
        <v>11.35</v>
      </c>
      <c r="J5">
        <f>AVERAGEIF(C2:C102,"&gt;0",F2:F102)</f>
        <v>-0.11666666666666692</v>
      </c>
      <c r="K5">
        <f>AVERAGEIF(D2:D102,"&gt;0",F2:F102)</f>
        <v>-1.3333333333333324</v>
      </c>
    </row>
    <row r="6" spans="1:13" x14ac:dyDescent="0.45">
      <c r="B6" s="1">
        <v>104</v>
      </c>
      <c r="F6" s="1">
        <v>0.7</v>
      </c>
      <c r="H6" t="s">
        <v>14</v>
      </c>
      <c r="I6" cm="1">
        <f t="array" ref="I6">_xlfn.STDEV.S(IF(B2:B102,"&gt;0",F2:F102))</f>
        <v>0.61912191745796274</v>
      </c>
      <c r="J6" cm="1">
        <f t="array" ref="J6">_xlfn.STDEV.S(IF(C2:C102,"&gt;0",F3:F103))</f>
        <v>19.130120352527694</v>
      </c>
      <c r="K6" cm="1">
        <f t="array" ref="K6">_xlfn.STDEV.S(IF(D2:D102,"&gt;0",F3:F103))</f>
        <v>17.988149195135172</v>
      </c>
    </row>
    <row r="7" spans="1:13" x14ac:dyDescent="0.45">
      <c r="B7" s="1">
        <v>24</v>
      </c>
      <c r="F7" s="1">
        <v>0.19999999999998863</v>
      </c>
    </row>
    <row r="8" spans="1:13" x14ac:dyDescent="0.45">
      <c r="B8" s="1"/>
      <c r="C8" s="1">
        <v>20</v>
      </c>
      <c r="E8" s="1">
        <v>2.3000000000000114</v>
      </c>
      <c r="F8" s="1">
        <v>9.9999999999994316E-2</v>
      </c>
    </row>
    <row r="9" spans="1:13" x14ac:dyDescent="0.45">
      <c r="B9" s="1"/>
      <c r="C9" s="1">
        <v>24</v>
      </c>
      <c r="E9" s="1">
        <v>0.19999999999998863</v>
      </c>
      <c r="F9" s="1">
        <v>-0.40000000000000568</v>
      </c>
      <c r="H9" t="s">
        <v>9</v>
      </c>
      <c r="I9">
        <f>COUNTIF(B2:B100, "&gt;0")</f>
        <v>14</v>
      </c>
      <c r="J9">
        <f>COUNTIF(C2:C100, "&gt;0")</f>
        <v>13</v>
      </c>
      <c r="K9">
        <f>COUNTIF(D2:D100, "&gt;0")</f>
        <v>3</v>
      </c>
      <c r="L9">
        <f>I9+J9+K9</f>
        <v>30</v>
      </c>
    </row>
    <row r="10" spans="1:13" x14ac:dyDescent="0.45">
      <c r="B10" s="1"/>
      <c r="C10" s="1">
        <v>16</v>
      </c>
      <c r="E10" s="1">
        <v>0.5</v>
      </c>
      <c r="F10" s="1">
        <v>0</v>
      </c>
    </row>
    <row r="11" spans="1:13" x14ac:dyDescent="0.45">
      <c r="B11" s="1"/>
      <c r="C11" s="1">
        <v>22</v>
      </c>
      <c r="E11" s="1">
        <v>-0.20000000000000284</v>
      </c>
      <c r="F11" s="1">
        <v>-0.29999999999999716</v>
      </c>
      <c r="H11" t="s">
        <v>10</v>
      </c>
      <c r="I11">
        <f>I9/L9</f>
        <v>0.46666666666666667</v>
      </c>
      <c r="J11">
        <f>J9/L9</f>
        <v>0.43333333333333335</v>
      </c>
      <c r="K11">
        <f>K9/L9</f>
        <v>0.1</v>
      </c>
    </row>
    <row r="12" spans="1:13" x14ac:dyDescent="0.45">
      <c r="C12" s="1">
        <v>26</v>
      </c>
      <c r="E12" s="1">
        <v>0.5</v>
      </c>
    </row>
    <row r="13" spans="1:13" x14ac:dyDescent="0.45">
      <c r="D13" s="1">
        <v>184</v>
      </c>
      <c r="F13" s="1">
        <v>0.20000000000000284</v>
      </c>
    </row>
    <row r="14" spans="1:13" x14ac:dyDescent="0.45">
      <c r="B14" s="1">
        <v>102</v>
      </c>
      <c r="F14" s="1">
        <v>-1.5</v>
      </c>
    </row>
    <row r="15" spans="1:13" x14ac:dyDescent="0.45">
      <c r="B15" s="1">
        <v>178</v>
      </c>
      <c r="F15" s="1">
        <v>178</v>
      </c>
    </row>
    <row r="16" spans="1:13" x14ac:dyDescent="0.45">
      <c r="B16" s="1">
        <v>116</v>
      </c>
      <c r="F16" s="1">
        <v>0.3</v>
      </c>
    </row>
    <row r="17" spans="2:6" x14ac:dyDescent="0.45">
      <c r="C17" s="1">
        <v>25</v>
      </c>
      <c r="F17">
        <v>-0.3</v>
      </c>
    </row>
    <row r="18" spans="2:6" x14ac:dyDescent="0.45">
      <c r="C18" s="1">
        <v>23</v>
      </c>
      <c r="F18">
        <v>0.2</v>
      </c>
    </row>
    <row r="19" spans="2:6" x14ac:dyDescent="0.45">
      <c r="C19" s="1">
        <v>20</v>
      </c>
      <c r="F19">
        <v>-0.1</v>
      </c>
    </row>
    <row r="20" spans="2:6" x14ac:dyDescent="0.45">
      <c r="B20" s="1">
        <v>102</v>
      </c>
      <c r="F20">
        <v>0.4</v>
      </c>
    </row>
    <row r="21" spans="2:6" x14ac:dyDescent="0.45">
      <c r="B21" s="1">
        <v>109</v>
      </c>
      <c r="F21">
        <v>-0.3</v>
      </c>
    </row>
    <row r="22" spans="2:6" x14ac:dyDescent="0.45">
      <c r="B22" s="1">
        <v>80</v>
      </c>
      <c r="F22">
        <v>-4.4000000000000004</v>
      </c>
    </row>
    <row r="23" spans="2:6" x14ac:dyDescent="0.45">
      <c r="D23" s="1">
        <v>283</v>
      </c>
      <c r="F23">
        <v>1.2</v>
      </c>
    </row>
    <row r="24" spans="2:6" x14ac:dyDescent="0.45">
      <c r="D24" s="1">
        <v>511</v>
      </c>
      <c r="F24">
        <v>-5.4</v>
      </c>
    </row>
    <row r="25" spans="2:6" x14ac:dyDescent="0.45">
      <c r="B25" s="1">
        <v>88</v>
      </c>
      <c r="F25">
        <v>-19</v>
      </c>
    </row>
    <row r="26" spans="2:6" x14ac:dyDescent="0.45">
      <c r="B26" s="1">
        <v>92</v>
      </c>
      <c r="F26">
        <v>1.4</v>
      </c>
    </row>
    <row r="27" spans="2:6" x14ac:dyDescent="0.45">
      <c r="C27">
        <v>13</v>
      </c>
      <c r="F27" s="1">
        <v>-0.90000000000000568</v>
      </c>
    </row>
    <row r="28" spans="2:6" x14ac:dyDescent="0.45">
      <c r="C28">
        <v>18</v>
      </c>
      <c r="F28" s="1">
        <v>-0.79999999999999716</v>
      </c>
    </row>
    <row r="29" spans="2:6" x14ac:dyDescent="0.45">
      <c r="C29">
        <v>19</v>
      </c>
      <c r="F29" s="1">
        <v>-9.9999999999994316E-2</v>
      </c>
    </row>
    <row r="30" spans="2:6" x14ac:dyDescent="0.45">
      <c r="C30">
        <v>26</v>
      </c>
      <c r="F30" s="1">
        <v>0.40000000000000568</v>
      </c>
    </row>
    <row r="31" spans="2:6" x14ac:dyDescent="0.45">
      <c r="C31">
        <v>29</v>
      </c>
      <c r="F31" s="1">
        <v>0.79999999999999716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6D62-3E64-42CC-9020-94E4C8CFA105}">
  <dimension ref="A1:L417"/>
  <sheetViews>
    <sheetView tabSelected="1" topLeftCell="A166" workbookViewId="0">
      <selection activeCell="A408" sqref="A408:XFD40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12" x14ac:dyDescent="0.45">
      <c r="A2">
        <v>1</v>
      </c>
      <c r="B2" s="1">
        <v>256</v>
      </c>
      <c r="E2" s="1">
        <v>24</v>
      </c>
      <c r="I2" t="s">
        <v>7</v>
      </c>
      <c r="J2" t="s">
        <v>2</v>
      </c>
      <c r="K2" t="s">
        <v>17</v>
      </c>
      <c r="L2" t="s">
        <v>3</v>
      </c>
    </row>
    <row r="3" spans="1:12" x14ac:dyDescent="0.45">
      <c r="B3" s="1">
        <v>249</v>
      </c>
      <c r="E3" s="1">
        <v>22.599999999999994</v>
      </c>
      <c r="H3" t="s">
        <v>5</v>
      </c>
      <c r="I3">
        <f>AVERAGE(B2:B999)</f>
        <v>302.28333333333336</v>
      </c>
      <c r="J3">
        <f>AVERAGE(C2:C999)</f>
        <v>39.368421052631582</v>
      </c>
      <c r="K3">
        <f>AVERAGE(D2:D999)</f>
        <v>730.09090909090912</v>
      </c>
      <c r="L3">
        <f>AVERAGE(E2:E999)</f>
        <v>5.1702898550724656</v>
      </c>
    </row>
    <row r="4" spans="1:12" x14ac:dyDescent="0.45">
      <c r="B4" s="1">
        <v>249</v>
      </c>
      <c r="E4" s="1">
        <v>21.599999999999994</v>
      </c>
      <c r="H4" t="s">
        <v>6</v>
      </c>
      <c r="I4">
        <f>_xlfn.STDEV.S(B2:B999)</f>
        <v>85.357008897464894</v>
      </c>
      <c r="J4">
        <f>_xlfn.STDEV.S(C2:C999)</f>
        <v>21.116104212024144</v>
      </c>
      <c r="K4">
        <f>_xlfn.STDEV.S(D2:D999)</f>
        <v>534.41351111831079</v>
      </c>
      <c r="L4">
        <f>_xlfn.STDEV.S(E2:E999)</f>
        <v>6.2819131131607726</v>
      </c>
    </row>
    <row r="5" spans="1:12" x14ac:dyDescent="0.45">
      <c r="B5" s="1">
        <v>273</v>
      </c>
      <c r="E5" s="1">
        <v>20.599999999999994</v>
      </c>
      <c r="H5" t="s">
        <v>13</v>
      </c>
      <c r="I5">
        <f>AVERAGEIF(B2:B999,"&gt;0",E2:E999)</f>
        <v>4.6320833333333304</v>
      </c>
      <c r="J5">
        <f>AVERAGEIF(C2:C999,"&gt;0",E2:E999)</f>
        <v>5.9046052631578929</v>
      </c>
      <c r="K5">
        <f>AVERAGEIF(D2:D999,"&gt;0",E2:E999)</f>
        <v>5.9681818181818187</v>
      </c>
    </row>
    <row r="6" spans="1:12" x14ac:dyDescent="0.45">
      <c r="B6" s="1">
        <v>295</v>
      </c>
      <c r="E6" s="1">
        <v>20.099999999999994</v>
      </c>
      <c r="H6" t="s">
        <v>14</v>
      </c>
      <c r="I6" cm="1">
        <f t="array" ref="I6">_xlfn.STDEV.S(IF(B2:B999,"&gt;0",E2:E999))</f>
        <v>4.17191577475334</v>
      </c>
      <c r="J6" cm="1">
        <f t="array" ref="J6">_xlfn.STDEV.S(IF(C2:C999,"&gt;0",E2:E999))</f>
        <v>3.8218649906372342</v>
      </c>
      <c r="K6" cm="1">
        <f t="array" ref="K6">_xlfn.STDEV.S(IF(D2:D999,"&gt;0",E2:E999))</f>
        <v>4.7342795412052858</v>
      </c>
    </row>
    <row r="7" spans="1:12" x14ac:dyDescent="0.45">
      <c r="B7" s="1">
        <v>308</v>
      </c>
      <c r="E7" s="1">
        <v>20</v>
      </c>
    </row>
    <row r="8" spans="1:12" x14ac:dyDescent="0.45">
      <c r="B8" s="1">
        <v>322</v>
      </c>
      <c r="E8" s="1">
        <v>20</v>
      </c>
    </row>
    <row r="9" spans="1:12" x14ac:dyDescent="0.45">
      <c r="B9" s="1">
        <v>325</v>
      </c>
      <c r="E9" s="1">
        <v>20.099999999999994</v>
      </c>
      <c r="H9" t="s">
        <v>9</v>
      </c>
      <c r="I9">
        <f>COUNTIF(B2:B100, "&gt;0")</f>
        <v>60</v>
      </c>
      <c r="J9">
        <f>COUNTIF(C2:C100, "&gt;0")</f>
        <v>34</v>
      </c>
      <c r="K9">
        <f>COUNTIF(D2:D100, "&gt;0")</f>
        <v>3</v>
      </c>
      <c r="L9">
        <f>I9+J9+K9</f>
        <v>97</v>
      </c>
    </row>
    <row r="10" spans="1:12" x14ac:dyDescent="0.45">
      <c r="B10" s="1">
        <v>314</v>
      </c>
      <c r="E10" s="1">
        <v>20.199999999999989</v>
      </c>
    </row>
    <row r="11" spans="1:12" x14ac:dyDescent="0.45">
      <c r="B11" s="1">
        <v>312</v>
      </c>
      <c r="E11" s="1">
        <v>20.299999999999983</v>
      </c>
      <c r="H11" t="s">
        <v>10</v>
      </c>
      <c r="I11">
        <f>I9/L9</f>
        <v>0.61855670103092786</v>
      </c>
      <c r="J11">
        <f>J9/L9</f>
        <v>0.35051546391752575</v>
      </c>
      <c r="K11">
        <f>K9/L9</f>
        <v>3.0927835051546393E-2</v>
      </c>
    </row>
    <row r="12" spans="1:12" x14ac:dyDescent="0.45">
      <c r="B12" s="1">
        <v>331</v>
      </c>
      <c r="E12" s="1">
        <v>20.400000000000006</v>
      </c>
    </row>
    <row r="13" spans="1:12" x14ac:dyDescent="0.45">
      <c r="B13" s="1">
        <v>313</v>
      </c>
      <c r="E13" s="1">
        <v>20.5</v>
      </c>
    </row>
    <row r="14" spans="1:12" x14ac:dyDescent="0.45">
      <c r="B14" s="1">
        <v>293</v>
      </c>
      <c r="E14" s="1">
        <v>20.599999999999994</v>
      </c>
    </row>
    <row r="15" spans="1:12" x14ac:dyDescent="0.45">
      <c r="B15" s="1">
        <v>272</v>
      </c>
      <c r="E15" s="1">
        <v>20.400000000000006</v>
      </c>
    </row>
    <row r="16" spans="1:12" x14ac:dyDescent="0.45">
      <c r="B16" s="1">
        <v>268</v>
      </c>
      <c r="E16" s="1">
        <v>19.900000000000006</v>
      </c>
    </row>
    <row r="17" spans="2:5" x14ac:dyDescent="0.45">
      <c r="B17" s="1">
        <v>286</v>
      </c>
      <c r="E17" s="1">
        <v>19.299999999999983</v>
      </c>
    </row>
    <row r="18" spans="2:5" x14ac:dyDescent="0.45">
      <c r="B18" s="1">
        <v>308</v>
      </c>
      <c r="E18" s="1">
        <v>19.199999999999989</v>
      </c>
    </row>
    <row r="19" spans="2:5" x14ac:dyDescent="0.45">
      <c r="B19" s="1">
        <v>340</v>
      </c>
      <c r="E19" s="1">
        <v>19.099999999999994</v>
      </c>
    </row>
    <row r="20" spans="2:5" x14ac:dyDescent="0.45">
      <c r="B20" s="1">
        <v>362</v>
      </c>
      <c r="E20" s="1">
        <v>19.400000000000006</v>
      </c>
    </row>
    <row r="21" spans="2:5" x14ac:dyDescent="0.45">
      <c r="D21" s="1">
        <v>1280</v>
      </c>
      <c r="E21" s="1">
        <v>22.699999999999989</v>
      </c>
    </row>
    <row r="22" spans="2:5" x14ac:dyDescent="0.45">
      <c r="C22" s="1">
        <v>58</v>
      </c>
      <c r="E22" s="1">
        <v>26.799999999999983</v>
      </c>
    </row>
    <row r="23" spans="2:5" x14ac:dyDescent="0.45">
      <c r="C23" s="1">
        <v>15</v>
      </c>
      <c r="E23" s="1">
        <v>25.299999999999983</v>
      </c>
    </row>
    <row r="24" spans="2:5" x14ac:dyDescent="0.45">
      <c r="C24" s="1">
        <v>19</v>
      </c>
      <c r="E24" s="1">
        <v>22.299999999999983</v>
      </c>
    </row>
    <row r="25" spans="2:5" x14ac:dyDescent="0.45">
      <c r="C25" s="1">
        <v>26</v>
      </c>
      <c r="E25" s="1">
        <v>19.799999999999983</v>
      </c>
    </row>
    <row r="26" spans="2:5" x14ac:dyDescent="0.45">
      <c r="C26" s="1">
        <v>37</v>
      </c>
      <c r="E26" s="1">
        <v>17.299999999999983</v>
      </c>
    </row>
    <row r="27" spans="2:5" x14ac:dyDescent="0.45">
      <c r="C27" s="1">
        <v>41</v>
      </c>
      <c r="E27" s="1">
        <v>17.299999999999983</v>
      </c>
    </row>
    <row r="28" spans="2:5" x14ac:dyDescent="0.45">
      <c r="C28" s="1">
        <v>44</v>
      </c>
      <c r="E28" s="1">
        <v>18</v>
      </c>
    </row>
    <row r="29" spans="2:5" x14ac:dyDescent="0.45">
      <c r="C29" s="1">
        <v>47</v>
      </c>
      <c r="E29" s="1">
        <v>18.400000000000006</v>
      </c>
    </row>
    <row r="30" spans="2:5" x14ac:dyDescent="0.45">
      <c r="C30" s="1">
        <v>42</v>
      </c>
      <c r="E30" s="1">
        <v>19.699999999999989</v>
      </c>
    </row>
    <row r="31" spans="2:5" x14ac:dyDescent="0.45">
      <c r="C31" s="1">
        <v>44</v>
      </c>
      <c r="E31" s="1">
        <v>19.5</v>
      </c>
    </row>
    <row r="32" spans="2:5" x14ac:dyDescent="0.45">
      <c r="C32" s="1">
        <v>40</v>
      </c>
      <c r="E32" s="1">
        <v>20.5</v>
      </c>
    </row>
    <row r="33" spans="1:5" x14ac:dyDescent="0.45">
      <c r="C33" s="1">
        <v>37</v>
      </c>
      <c r="E33" s="1">
        <v>20.5</v>
      </c>
    </row>
    <row r="34" spans="1:5" x14ac:dyDescent="0.45">
      <c r="C34" s="1">
        <v>39</v>
      </c>
      <c r="E34" s="1">
        <v>21.199999999999989</v>
      </c>
    </row>
    <row r="35" spans="1:5" x14ac:dyDescent="0.45">
      <c r="C35" s="1">
        <v>41</v>
      </c>
      <c r="E35" s="1">
        <v>21.099999999999994</v>
      </c>
    </row>
    <row r="36" spans="1:5" x14ac:dyDescent="0.45">
      <c r="C36" s="1">
        <v>51</v>
      </c>
      <c r="E36" s="1">
        <v>22.199999999999989</v>
      </c>
    </row>
    <row r="37" spans="1:5" x14ac:dyDescent="0.45">
      <c r="C37" s="1">
        <v>78</v>
      </c>
      <c r="E37" s="1">
        <v>25.099999999999994</v>
      </c>
    </row>
    <row r="38" spans="1:5" x14ac:dyDescent="0.45">
      <c r="C38" s="1">
        <v>112</v>
      </c>
      <c r="E38" s="1">
        <v>28.299999999999983</v>
      </c>
    </row>
    <row r="39" spans="1:5" x14ac:dyDescent="0.45">
      <c r="C39" s="1">
        <v>151</v>
      </c>
      <c r="E39" s="1">
        <v>31.299999999999983</v>
      </c>
    </row>
    <row r="40" spans="1:5" x14ac:dyDescent="0.45">
      <c r="C40" s="1">
        <v>145</v>
      </c>
      <c r="E40" s="1">
        <v>34.799999999999983</v>
      </c>
    </row>
    <row r="41" spans="1:5" x14ac:dyDescent="0.45">
      <c r="A41">
        <v>2</v>
      </c>
      <c r="D41" s="1"/>
      <c r="E41" s="1"/>
    </row>
    <row r="42" spans="1:5" x14ac:dyDescent="0.45">
      <c r="D42" s="1"/>
      <c r="E42" s="1"/>
    </row>
    <row r="43" spans="1:5" x14ac:dyDescent="0.45">
      <c r="B43" s="1">
        <v>504</v>
      </c>
      <c r="E43" s="1">
        <v>7.5</v>
      </c>
    </row>
    <row r="44" spans="1:5" x14ac:dyDescent="0.45">
      <c r="B44" s="1">
        <v>322</v>
      </c>
      <c r="E44" s="1">
        <v>7.5</v>
      </c>
    </row>
    <row r="45" spans="1:5" x14ac:dyDescent="0.45">
      <c r="B45" s="1">
        <v>230</v>
      </c>
      <c r="E45" s="1">
        <v>6.6999999999999886</v>
      </c>
    </row>
    <row r="46" spans="1:5" x14ac:dyDescent="0.45">
      <c r="B46" s="1">
        <v>209</v>
      </c>
      <c r="E46" s="1">
        <v>4.9000000000000057</v>
      </c>
    </row>
    <row r="47" spans="1:5" x14ac:dyDescent="0.45">
      <c r="B47" s="1">
        <v>229</v>
      </c>
      <c r="E47" s="1">
        <v>3</v>
      </c>
    </row>
    <row r="48" spans="1:5" x14ac:dyDescent="0.45">
      <c r="B48" s="1">
        <v>258</v>
      </c>
      <c r="E48" s="1">
        <v>1.6999999999999886</v>
      </c>
    </row>
    <row r="49" spans="2:5" x14ac:dyDescent="0.45">
      <c r="B49" s="1">
        <v>295</v>
      </c>
      <c r="E49" s="1">
        <v>1</v>
      </c>
    </row>
    <row r="50" spans="2:5" x14ac:dyDescent="0.45">
      <c r="B50" s="1">
        <v>330</v>
      </c>
      <c r="E50" s="1">
        <v>0.69999999999998863</v>
      </c>
    </row>
    <row r="51" spans="2:5" x14ac:dyDescent="0.45">
      <c r="B51" s="1">
        <v>356</v>
      </c>
      <c r="E51" s="1">
        <v>0.90000000000000568</v>
      </c>
    </row>
    <row r="52" spans="2:5" x14ac:dyDescent="0.45">
      <c r="B52" s="1">
        <v>364</v>
      </c>
      <c r="E52" s="1">
        <v>1.2999999999999829</v>
      </c>
    </row>
    <row r="53" spans="2:5" x14ac:dyDescent="0.45">
      <c r="B53" s="1">
        <v>349</v>
      </c>
      <c r="E53" s="1">
        <v>1.7999999999999829</v>
      </c>
    </row>
    <row r="54" spans="2:5" x14ac:dyDescent="0.45">
      <c r="B54" s="1">
        <v>325</v>
      </c>
      <c r="E54" s="1">
        <v>1.9000000000000057</v>
      </c>
    </row>
    <row r="55" spans="2:5" x14ac:dyDescent="0.45">
      <c r="B55" s="1">
        <v>318</v>
      </c>
      <c r="E55" s="1">
        <v>2.0999999999999943</v>
      </c>
    </row>
    <row r="56" spans="2:5" x14ac:dyDescent="0.45">
      <c r="B56" s="1">
        <v>322</v>
      </c>
      <c r="E56" s="1">
        <v>2.2999999999999829</v>
      </c>
    </row>
    <row r="57" spans="2:5" x14ac:dyDescent="0.45">
      <c r="B57" s="1">
        <v>297</v>
      </c>
      <c r="E57" s="1">
        <v>2.1999999999999886</v>
      </c>
    </row>
    <row r="58" spans="2:5" x14ac:dyDescent="0.45">
      <c r="B58" s="1">
        <v>279</v>
      </c>
      <c r="E58" s="1">
        <v>2.0999999999999943</v>
      </c>
    </row>
    <row r="59" spans="2:5" x14ac:dyDescent="0.45">
      <c r="B59" s="1">
        <v>258</v>
      </c>
      <c r="E59" s="1">
        <v>1.7999999999999829</v>
      </c>
    </row>
    <row r="60" spans="2:5" x14ac:dyDescent="0.45">
      <c r="B60" s="1">
        <v>274</v>
      </c>
      <c r="E60" s="1">
        <v>1.0999999999999943</v>
      </c>
    </row>
    <row r="61" spans="2:5" x14ac:dyDescent="0.45">
      <c r="B61" s="1">
        <v>292</v>
      </c>
      <c r="E61" s="1">
        <v>0.59999999999999432</v>
      </c>
    </row>
    <row r="62" spans="2:5" x14ac:dyDescent="0.45">
      <c r="B62" s="1">
        <v>319</v>
      </c>
      <c r="E62" s="1">
        <v>0.5</v>
      </c>
    </row>
    <row r="63" spans="2:5" x14ac:dyDescent="0.45">
      <c r="B63" s="1">
        <v>347</v>
      </c>
      <c r="E63" s="1">
        <v>0.59999999999999432</v>
      </c>
    </row>
    <row r="64" spans="2:5" x14ac:dyDescent="0.45">
      <c r="B64" s="1">
        <v>420</v>
      </c>
      <c r="E64" s="1">
        <v>0.90000000000000568</v>
      </c>
    </row>
    <row r="65" spans="3:5" x14ac:dyDescent="0.45">
      <c r="D65" s="1">
        <v>1555</v>
      </c>
      <c r="E65" s="1">
        <v>2.2999999999999829</v>
      </c>
    </row>
    <row r="66" spans="3:5" x14ac:dyDescent="0.45">
      <c r="D66" s="1">
        <v>70</v>
      </c>
      <c r="E66" s="1">
        <v>7.0999999999999943</v>
      </c>
    </row>
    <row r="67" spans="3:5" x14ac:dyDescent="0.45">
      <c r="C67" s="1">
        <v>21</v>
      </c>
      <c r="E67" s="1">
        <v>2.5</v>
      </c>
    </row>
    <row r="68" spans="3:5" x14ac:dyDescent="0.45">
      <c r="C68" s="1">
        <v>26</v>
      </c>
      <c r="E68" s="1">
        <v>1.2999999999999829</v>
      </c>
    </row>
    <row r="69" spans="3:5" x14ac:dyDescent="0.45">
      <c r="C69" s="1">
        <v>17</v>
      </c>
      <c r="E69" s="1">
        <v>3.4000000000000057</v>
      </c>
    </row>
    <row r="70" spans="3:5" x14ac:dyDescent="0.45">
      <c r="C70" s="1">
        <v>24</v>
      </c>
      <c r="E70" s="1">
        <v>0.90000000000000568</v>
      </c>
    </row>
    <row r="71" spans="3:5" x14ac:dyDescent="0.45">
      <c r="C71" s="1">
        <v>38</v>
      </c>
      <c r="E71" s="1">
        <v>-2.2000000000000171</v>
      </c>
    </row>
    <row r="72" spans="3:5" x14ac:dyDescent="0.45">
      <c r="C72" s="1">
        <v>30</v>
      </c>
      <c r="E72" s="1">
        <v>0</v>
      </c>
    </row>
    <row r="73" spans="3:5" x14ac:dyDescent="0.45">
      <c r="C73" s="1">
        <v>39</v>
      </c>
      <c r="E73" s="1">
        <v>-0.40000000000000568</v>
      </c>
    </row>
    <row r="74" spans="3:5" x14ac:dyDescent="0.45">
      <c r="C74" s="1">
        <v>33</v>
      </c>
      <c r="E74" s="1">
        <v>1.1999999999999886</v>
      </c>
    </row>
    <row r="75" spans="3:5" x14ac:dyDescent="0.45">
      <c r="C75" s="1">
        <v>38</v>
      </c>
      <c r="E75" s="1">
        <v>0.19999999999998863</v>
      </c>
    </row>
    <row r="76" spans="3:5" x14ac:dyDescent="0.45">
      <c r="C76" s="1">
        <v>45</v>
      </c>
      <c r="E76" s="1">
        <v>-0.20000000000001705</v>
      </c>
    </row>
    <row r="77" spans="3:5" x14ac:dyDescent="0.45">
      <c r="C77" s="1">
        <v>41</v>
      </c>
      <c r="E77" s="1">
        <v>0.5</v>
      </c>
    </row>
    <row r="78" spans="3:5" x14ac:dyDescent="0.45">
      <c r="C78" s="1">
        <v>31</v>
      </c>
      <c r="E78" s="1">
        <v>2.2999999999999829</v>
      </c>
    </row>
    <row r="79" spans="3:5" x14ac:dyDescent="0.45">
      <c r="C79" s="1">
        <v>53</v>
      </c>
      <c r="E79" s="1">
        <v>0.19999999999998863</v>
      </c>
    </row>
    <row r="80" spans="3:5" x14ac:dyDescent="0.45">
      <c r="C80" s="1">
        <v>48</v>
      </c>
      <c r="E80" s="1">
        <v>1.5</v>
      </c>
    </row>
    <row r="81" spans="2:5" x14ac:dyDescent="0.45">
      <c r="C81" s="1">
        <v>47</v>
      </c>
      <c r="E81" s="1">
        <v>3.0999999999999943</v>
      </c>
    </row>
    <row r="82" spans="2:5" x14ac:dyDescent="0.45">
      <c r="B82" s="1">
        <v>75</v>
      </c>
      <c r="E82" s="1">
        <v>7.7999999999999829</v>
      </c>
    </row>
    <row r="83" spans="2:5" x14ac:dyDescent="0.45">
      <c r="B83" s="1">
        <v>101</v>
      </c>
      <c r="E83" s="1">
        <v>8.5999999999999943</v>
      </c>
    </row>
    <row r="84" spans="2:5" x14ac:dyDescent="0.45">
      <c r="B84" s="1">
        <v>277</v>
      </c>
      <c r="E84" s="1">
        <v>8.1999999999999886</v>
      </c>
    </row>
    <row r="85" spans="2:5" x14ac:dyDescent="0.45">
      <c r="B85" s="1">
        <v>103</v>
      </c>
      <c r="E85" s="1">
        <v>1.1999999999999886</v>
      </c>
    </row>
    <row r="86" spans="2:5" x14ac:dyDescent="0.45">
      <c r="B86" s="1">
        <v>145</v>
      </c>
      <c r="E86" s="1">
        <v>3.1999999999999886</v>
      </c>
    </row>
    <row r="87" spans="2:5" x14ac:dyDescent="0.45">
      <c r="B87" s="1">
        <v>270</v>
      </c>
      <c r="E87" s="1">
        <v>5.5</v>
      </c>
    </row>
    <row r="88" spans="2:5" x14ac:dyDescent="0.45">
      <c r="B88" s="1">
        <v>418</v>
      </c>
      <c r="E88" s="1">
        <v>5.3999999999999773</v>
      </c>
    </row>
    <row r="89" spans="2:5" x14ac:dyDescent="0.45">
      <c r="B89" s="1">
        <v>513</v>
      </c>
      <c r="E89" s="1">
        <v>2.6999999999999886</v>
      </c>
    </row>
    <row r="90" spans="2:5" x14ac:dyDescent="0.45">
      <c r="B90" s="1">
        <v>428</v>
      </c>
      <c r="E90" s="1">
        <v>0.60000000000002274</v>
      </c>
    </row>
    <row r="91" spans="2:5" x14ac:dyDescent="0.45">
      <c r="B91" s="1">
        <v>362</v>
      </c>
      <c r="E91" s="1">
        <v>1.9000000000000057</v>
      </c>
    </row>
    <row r="92" spans="2:5" x14ac:dyDescent="0.45">
      <c r="B92" s="1">
        <v>335</v>
      </c>
      <c r="E92" s="1">
        <v>2.1000000000000227</v>
      </c>
    </row>
    <row r="93" spans="2:5" x14ac:dyDescent="0.45">
      <c r="B93" s="1">
        <v>318</v>
      </c>
      <c r="E93" s="1">
        <v>2.2000000000000171</v>
      </c>
    </row>
    <row r="94" spans="2:5" x14ac:dyDescent="0.45">
      <c r="B94" s="1">
        <v>311</v>
      </c>
      <c r="E94" s="1">
        <v>2.2000000000000171</v>
      </c>
    </row>
    <row r="95" spans="2:5" x14ac:dyDescent="0.45">
      <c r="B95" s="1">
        <v>299</v>
      </c>
      <c r="E95" s="1">
        <v>2.4000000000000057</v>
      </c>
    </row>
    <row r="96" spans="2:5" x14ac:dyDescent="0.45">
      <c r="B96" s="1">
        <v>294</v>
      </c>
      <c r="E96" s="1">
        <v>2.3000000000000114</v>
      </c>
    </row>
    <row r="97" spans="2:5" x14ac:dyDescent="0.45">
      <c r="B97" s="1">
        <v>287</v>
      </c>
      <c r="E97" s="1">
        <v>2.1000000000000227</v>
      </c>
    </row>
    <row r="98" spans="2:5" x14ac:dyDescent="0.45">
      <c r="B98" s="1">
        <v>295</v>
      </c>
      <c r="E98" s="1">
        <v>1.8000000000000114</v>
      </c>
    </row>
    <row r="99" spans="2:5" x14ac:dyDescent="0.45">
      <c r="B99" s="1">
        <v>289</v>
      </c>
      <c r="E99" s="1">
        <v>1.7000000000000171</v>
      </c>
    </row>
    <row r="100" spans="2:5" x14ac:dyDescent="0.45">
      <c r="B100" s="1">
        <v>308</v>
      </c>
      <c r="E100" s="1">
        <v>1.4000000000000057</v>
      </c>
    </row>
    <row r="101" spans="2:5" x14ac:dyDescent="0.45">
      <c r="B101" s="1">
        <v>330</v>
      </c>
      <c r="E101" s="1">
        <v>1.3000000000000114</v>
      </c>
    </row>
    <row r="102" spans="2:5" x14ac:dyDescent="0.45">
      <c r="B102" s="1">
        <v>316</v>
      </c>
      <c r="E102" s="1">
        <v>1.4000000000000057</v>
      </c>
    </row>
    <row r="103" spans="2:5" x14ac:dyDescent="0.45">
      <c r="B103" s="1">
        <v>294</v>
      </c>
      <c r="E103" s="1">
        <v>1.6000000000000227</v>
      </c>
    </row>
    <row r="104" spans="2:5" x14ac:dyDescent="0.45">
      <c r="B104" s="1">
        <v>283</v>
      </c>
      <c r="E104" s="1">
        <v>1.6000000000000227</v>
      </c>
    </row>
    <row r="105" spans="2:5" x14ac:dyDescent="0.45">
      <c r="B105" s="1">
        <v>292</v>
      </c>
      <c r="E105" s="1">
        <v>1</v>
      </c>
    </row>
    <row r="106" spans="2:5" x14ac:dyDescent="0.45">
      <c r="B106" s="1">
        <v>296</v>
      </c>
      <c r="E106" s="1">
        <v>0.80000000000001137</v>
      </c>
    </row>
    <row r="107" spans="2:5" x14ac:dyDescent="0.45">
      <c r="B107" s="1">
        <v>317</v>
      </c>
      <c r="E107" s="1">
        <v>0.90000000000000568</v>
      </c>
    </row>
    <row r="108" spans="2:5" x14ac:dyDescent="0.45">
      <c r="B108" s="1">
        <v>334</v>
      </c>
      <c r="E108" s="1">
        <v>1</v>
      </c>
    </row>
    <row r="109" spans="2:5" x14ac:dyDescent="0.45">
      <c r="D109" s="1">
        <v>1212</v>
      </c>
      <c r="E109" s="1">
        <v>2.8000000000000114</v>
      </c>
    </row>
    <row r="110" spans="2:5" x14ac:dyDescent="0.45">
      <c r="D110" s="1">
        <v>193</v>
      </c>
      <c r="E110" s="1">
        <v>6.8000000000000114</v>
      </c>
    </row>
    <row r="111" spans="2:5" x14ac:dyDescent="0.45">
      <c r="C111" s="1">
        <v>18</v>
      </c>
      <c r="E111" s="1">
        <v>5.7000000000000171</v>
      </c>
    </row>
    <row r="112" spans="2:5" x14ac:dyDescent="0.45">
      <c r="C112" s="1">
        <v>22</v>
      </c>
      <c r="E112" s="1">
        <v>4</v>
      </c>
    </row>
    <row r="113" spans="2:5" x14ac:dyDescent="0.45">
      <c r="C113" s="1">
        <v>18</v>
      </c>
      <c r="E113" s="1">
        <v>4.9000000000000057</v>
      </c>
    </row>
    <row r="114" spans="2:5" x14ac:dyDescent="0.45">
      <c r="C114" s="1">
        <v>25</v>
      </c>
      <c r="E114" s="1">
        <v>1.6000000000000227</v>
      </c>
    </row>
    <row r="115" spans="2:5" x14ac:dyDescent="0.45">
      <c r="C115" s="1">
        <v>36</v>
      </c>
      <c r="E115" s="1">
        <v>1.3999999999999773</v>
      </c>
    </row>
    <row r="116" spans="2:5" x14ac:dyDescent="0.45">
      <c r="C116" s="1">
        <v>44</v>
      </c>
      <c r="E116" s="1">
        <v>2.5</v>
      </c>
    </row>
    <row r="117" spans="2:5" x14ac:dyDescent="0.45">
      <c r="C117" s="1">
        <v>36</v>
      </c>
      <c r="E117" s="1">
        <v>0.59999999999999432</v>
      </c>
    </row>
    <row r="118" spans="2:5" x14ac:dyDescent="0.45">
      <c r="C118" s="1">
        <v>46</v>
      </c>
      <c r="E118" s="1">
        <v>0.59999999999999432</v>
      </c>
    </row>
    <row r="119" spans="2:5" x14ac:dyDescent="0.45">
      <c r="C119" s="1">
        <v>38</v>
      </c>
      <c r="E119" s="1">
        <v>1.1000000000000227</v>
      </c>
    </row>
    <row r="120" spans="2:5" x14ac:dyDescent="0.45">
      <c r="C120" s="1">
        <v>40</v>
      </c>
      <c r="E120" s="1">
        <v>0.70000000000001705</v>
      </c>
    </row>
    <row r="121" spans="2:5" x14ac:dyDescent="0.45">
      <c r="C121" s="1">
        <v>39</v>
      </c>
      <c r="E121" s="1">
        <v>2.2000000000000171</v>
      </c>
    </row>
    <row r="122" spans="2:5" x14ac:dyDescent="0.45">
      <c r="C122" s="1">
        <v>35</v>
      </c>
      <c r="E122" s="1">
        <v>1.9000000000000057</v>
      </c>
    </row>
    <row r="123" spans="2:5" x14ac:dyDescent="0.45">
      <c r="C123" s="1">
        <v>47</v>
      </c>
      <c r="E123" s="1">
        <v>0</v>
      </c>
    </row>
    <row r="124" spans="2:5" x14ac:dyDescent="0.45">
      <c r="C124" s="1">
        <v>47</v>
      </c>
      <c r="E124" s="1">
        <v>0.40000000000000568</v>
      </c>
    </row>
    <row r="125" spans="2:5" x14ac:dyDescent="0.45">
      <c r="C125" s="1">
        <v>42</v>
      </c>
      <c r="E125" s="1">
        <v>2.9000000000000057</v>
      </c>
    </row>
    <row r="126" spans="2:5" x14ac:dyDescent="0.45">
      <c r="B126" s="1">
        <v>115</v>
      </c>
      <c r="E126" s="1">
        <v>3.6000000000000227</v>
      </c>
    </row>
    <row r="127" spans="2:5" x14ac:dyDescent="0.45">
      <c r="B127" s="1">
        <v>156</v>
      </c>
      <c r="E127" s="1">
        <v>2.5</v>
      </c>
    </row>
    <row r="128" spans="2:5" x14ac:dyDescent="0.45">
      <c r="B128" s="1">
        <v>142</v>
      </c>
      <c r="E128" s="1">
        <v>2</v>
      </c>
    </row>
    <row r="129" spans="2:5" x14ac:dyDescent="0.45">
      <c r="B129" s="1">
        <v>197</v>
      </c>
      <c r="E129" s="1">
        <v>0.5</v>
      </c>
    </row>
    <row r="130" spans="2:5" x14ac:dyDescent="0.45">
      <c r="B130" s="1">
        <v>291</v>
      </c>
      <c r="E130" s="1">
        <v>1.8999999999999773</v>
      </c>
    </row>
    <row r="131" spans="2:5" x14ac:dyDescent="0.45">
      <c r="B131" s="1">
        <v>364</v>
      </c>
      <c r="E131" s="1">
        <v>1.8999999999999773</v>
      </c>
    </row>
    <row r="132" spans="2:5" x14ac:dyDescent="0.45">
      <c r="B132" s="1">
        <v>407</v>
      </c>
      <c r="E132" s="1">
        <v>0.89999999999997726</v>
      </c>
    </row>
    <row r="133" spans="2:5" x14ac:dyDescent="0.45">
      <c r="B133" s="1">
        <v>406</v>
      </c>
      <c r="E133" s="1">
        <v>0.60000000000002274</v>
      </c>
    </row>
    <row r="134" spans="2:5" x14ac:dyDescent="0.45">
      <c r="B134" s="1">
        <v>370</v>
      </c>
      <c r="E134" s="1">
        <v>1.6000000000000227</v>
      </c>
    </row>
    <row r="135" spans="2:5" x14ac:dyDescent="0.45">
      <c r="B135" s="1">
        <v>338</v>
      </c>
      <c r="E135" s="1">
        <v>2.1000000000000227</v>
      </c>
    </row>
    <row r="136" spans="2:5" x14ac:dyDescent="0.45">
      <c r="B136" s="1">
        <v>313</v>
      </c>
      <c r="E136" s="1">
        <v>2.2000000000000171</v>
      </c>
    </row>
    <row r="137" spans="2:5" x14ac:dyDescent="0.45">
      <c r="B137" s="1">
        <v>297</v>
      </c>
      <c r="E137" s="1">
        <v>2.3000000000000114</v>
      </c>
    </row>
    <row r="138" spans="2:5" x14ac:dyDescent="0.45">
      <c r="B138" s="1">
        <v>287</v>
      </c>
      <c r="E138" s="1">
        <v>2.3000000000000114</v>
      </c>
    </row>
    <row r="139" spans="2:5" x14ac:dyDescent="0.45">
      <c r="B139" s="1">
        <v>298</v>
      </c>
      <c r="E139" s="1">
        <v>2</v>
      </c>
    </row>
    <row r="140" spans="2:5" x14ac:dyDescent="0.45">
      <c r="B140" s="1">
        <v>292</v>
      </c>
      <c r="E140" s="1">
        <v>2</v>
      </c>
    </row>
    <row r="141" spans="2:5" x14ac:dyDescent="0.45">
      <c r="B141" s="1">
        <v>288</v>
      </c>
      <c r="E141" s="1">
        <v>1.8000000000000114</v>
      </c>
    </row>
    <row r="142" spans="2:5" x14ac:dyDescent="0.45">
      <c r="B142" s="1">
        <v>292</v>
      </c>
      <c r="E142" s="1">
        <v>1.7000000000000171</v>
      </c>
    </row>
    <row r="143" spans="2:5" x14ac:dyDescent="0.45">
      <c r="B143" s="1">
        <v>299</v>
      </c>
      <c r="E143" s="1">
        <v>1.4000000000000057</v>
      </c>
    </row>
    <row r="144" spans="2:5" x14ac:dyDescent="0.45">
      <c r="B144" s="1">
        <v>312</v>
      </c>
      <c r="E144" s="1">
        <v>1.3000000000000114</v>
      </c>
    </row>
    <row r="145" spans="2:5" x14ac:dyDescent="0.45">
      <c r="B145" s="1">
        <v>331</v>
      </c>
      <c r="E145" s="1">
        <v>1.3000000000000114</v>
      </c>
    </row>
    <row r="146" spans="2:5" x14ac:dyDescent="0.45">
      <c r="B146" s="1">
        <v>337</v>
      </c>
      <c r="E146" s="1">
        <v>1.3000000000000114</v>
      </c>
    </row>
    <row r="147" spans="2:5" x14ac:dyDescent="0.45">
      <c r="B147" s="1">
        <v>343</v>
      </c>
      <c r="E147" s="1">
        <v>1.3000000000000114</v>
      </c>
    </row>
    <row r="148" spans="2:5" x14ac:dyDescent="0.45">
      <c r="B148" s="1">
        <v>346</v>
      </c>
      <c r="E148" s="1">
        <v>1.5</v>
      </c>
    </row>
    <row r="149" spans="2:5" x14ac:dyDescent="0.45">
      <c r="B149" s="1">
        <v>343</v>
      </c>
      <c r="E149" s="1">
        <v>1.6000000000000227</v>
      </c>
    </row>
    <row r="150" spans="2:5" x14ac:dyDescent="0.45">
      <c r="B150" s="1">
        <v>348</v>
      </c>
      <c r="E150" s="1">
        <v>1.6000000000000227</v>
      </c>
    </row>
    <row r="151" spans="2:5" x14ac:dyDescent="0.45">
      <c r="B151" s="1">
        <v>352</v>
      </c>
      <c r="E151" s="1">
        <v>1.6000000000000227</v>
      </c>
    </row>
    <row r="152" spans="2:5" x14ac:dyDescent="0.45">
      <c r="B152" s="1">
        <v>338</v>
      </c>
      <c r="E152" s="1">
        <v>1.5</v>
      </c>
    </row>
    <row r="153" spans="2:5" x14ac:dyDescent="0.45">
      <c r="B153" s="1">
        <v>352</v>
      </c>
      <c r="E153" s="1">
        <v>1.4000000000000057</v>
      </c>
    </row>
    <row r="154" spans="2:5" x14ac:dyDescent="0.45">
      <c r="B154" s="1">
        <v>361</v>
      </c>
      <c r="E154" s="1">
        <v>1.5</v>
      </c>
    </row>
    <row r="155" spans="2:5" x14ac:dyDescent="0.45">
      <c r="B155" s="1">
        <v>351</v>
      </c>
      <c r="E155" s="1">
        <v>1.8000000000000114</v>
      </c>
    </row>
    <row r="156" spans="2:5" x14ac:dyDescent="0.45">
      <c r="B156" s="1">
        <v>356</v>
      </c>
      <c r="E156" s="1">
        <v>1.8000000000000114</v>
      </c>
    </row>
    <row r="157" spans="2:5" x14ac:dyDescent="0.45">
      <c r="B157" s="1">
        <v>344</v>
      </c>
      <c r="E157" s="1">
        <v>2.1000000000000227</v>
      </c>
    </row>
    <row r="158" spans="2:5" x14ac:dyDescent="0.45">
      <c r="B158" s="1">
        <v>327</v>
      </c>
      <c r="E158" s="1">
        <v>2.2000000000000171</v>
      </c>
    </row>
    <row r="159" spans="2:5" x14ac:dyDescent="0.45">
      <c r="B159" s="1">
        <v>293</v>
      </c>
      <c r="E159" s="1">
        <v>1.9000000000000057</v>
      </c>
    </row>
    <row r="160" spans="2:5" x14ac:dyDescent="0.45">
      <c r="B160" s="1">
        <v>286</v>
      </c>
      <c r="E160" s="1">
        <v>1.4000000000000057</v>
      </c>
    </row>
    <row r="161" spans="2:5" x14ac:dyDescent="0.45">
      <c r="B161" s="1">
        <v>309</v>
      </c>
      <c r="E161" s="1">
        <v>1</v>
      </c>
    </row>
    <row r="162" spans="2:5" x14ac:dyDescent="0.45">
      <c r="B162" s="1">
        <v>327</v>
      </c>
      <c r="E162" s="1">
        <v>1.1000000000000227</v>
      </c>
    </row>
    <row r="163" spans="2:5" x14ac:dyDescent="0.45">
      <c r="B163" s="1">
        <v>350</v>
      </c>
      <c r="E163" s="1">
        <v>1</v>
      </c>
    </row>
    <row r="164" spans="2:5" x14ac:dyDescent="0.45">
      <c r="B164" s="1">
        <v>357</v>
      </c>
      <c r="E164" s="1">
        <v>1</v>
      </c>
    </row>
    <row r="165" spans="2:5" x14ac:dyDescent="0.45">
      <c r="B165" s="1">
        <v>355</v>
      </c>
      <c r="E165" s="1">
        <v>1.1000000000000227</v>
      </c>
    </row>
    <row r="166" spans="2:5" x14ac:dyDescent="0.45">
      <c r="B166" s="1">
        <v>350</v>
      </c>
      <c r="E166" s="1">
        <v>1.5</v>
      </c>
    </row>
    <row r="167" spans="2:5" x14ac:dyDescent="0.45">
      <c r="B167" s="1">
        <v>351</v>
      </c>
      <c r="E167" s="1">
        <v>1.5</v>
      </c>
    </row>
    <row r="168" spans="2:5" x14ac:dyDescent="0.45">
      <c r="B168" s="1">
        <v>339</v>
      </c>
      <c r="E168" s="1">
        <v>1.9000000000000057</v>
      </c>
    </row>
    <row r="169" spans="2:5" x14ac:dyDescent="0.45">
      <c r="B169" s="1">
        <v>330</v>
      </c>
      <c r="E169" s="1">
        <v>2</v>
      </c>
    </row>
    <row r="170" spans="2:5" x14ac:dyDescent="0.45">
      <c r="D170" s="1">
        <v>1072</v>
      </c>
      <c r="E170" s="1">
        <v>3</v>
      </c>
    </row>
    <row r="171" spans="2:5" x14ac:dyDescent="0.45">
      <c r="D171" s="1">
        <v>457</v>
      </c>
      <c r="E171" s="1">
        <v>6.8000000000000114</v>
      </c>
    </row>
    <row r="172" spans="2:5" x14ac:dyDescent="0.45">
      <c r="C172" s="1">
        <v>12</v>
      </c>
      <c r="E172" s="1">
        <v>5.9000000000000057</v>
      </c>
    </row>
    <row r="173" spans="2:5" x14ac:dyDescent="0.45">
      <c r="C173" s="1">
        <v>11</v>
      </c>
      <c r="E173" s="1">
        <v>5.7000000000000171</v>
      </c>
    </row>
    <row r="174" spans="2:5" x14ac:dyDescent="0.45">
      <c r="C174" s="1">
        <v>17</v>
      </c>
      <c r="E174" s="1">
        <v>2.7000000000000171</v>
      </c>
    </row>
    <row r="175" spans="2:5" x14ac:dyDescent="0.45">
      <c r="C175" s="1">
        <v>20</v>
      </c>
      <c r="E175" s="1">
        <v>0.90000000000000568</v>
      </c>
    </row>
    <row r="176" spans="2:5" x14ac:dyDescent="0.45">
      <c r="C176" s="1">
        <v>28</v>
      </c>
      <c r="E176" s="1">
        <v>1</v>
      </c>
    </row>
    <row r="177" spans="2:5" x14ac:dyDescent="0.45">
      <c r="C177" s="1">
        <v>31</v>
      </c>
      <c r="E177" s="1">
        <v>2.3999999999999773</v>
      </c>
    </row>
    <row r="178" spans="2:5" x14ac:dyDescent="0.45">
      <c r="C178" s="1">
        <v>37</v>
      </c>
      <c r="E178" s="1">
        <v>2.1999999999999886</v>
      </c>
    </row>
    <row r="179" spans="2:5" x14ac:dyDescent="0.45">
      <c r="C179" s="1">
        <v>37</v>
      </c>
      <c r="E179" s="1">
        <v>0.69999999999998863</v>
      </c>
    </row>
    <row r="180" spans="2:5" x14ac:dyDescent="0.45">
      <c r="C180" s="1">
        <v>32</v>
      </c>
      <c r="E180" s="1">
        <v>2</v>
      </c>
    </row>
    <row r="181" spans="2:5" x14ac:dyDescent="0.45">
      <c r="C181" s="1">
        <v>35</v>
      </c>
      <c r="E181" s="1">
        <v>0.5</v>
      </c>
    </row>
    <row r="182" spans="2:5" x14ac:dyDescent="0.45">
      <c r="C182" s="1">
        <v>39</v>
      </c>
      <c r="E182" s="1">
        <v>1.7000000000000171</v>
      </c>
    </row>
    <row r="183" spans="2:5" x14ac:dyDescent="0.45">
      <c r="C183" s="1">
        <v>44</v>
      </c>
      <c r="E183" s="1">
        <v>1.3000000000000114</v>
      </c>
    </row>
    <row r="184" spans="2:5" x14ac:dyDescent="0.45">
      <c r="C184" s="1">
        <v>58</v>
      </c>
      <c r="E184" s="1">
        <v>1.3999999999999773</v>
      </c>
    </row>
    <row r="185" spans="2:5" x14ac:dyDescent="0.45">
      <c r="C185" s="1">
        <v>44</v>
      </c>
      <c r="E185" s="1">
        <v>0.80000000000001137</v>
      </c>
    </row>
    <row r="186" spans="2:5" x14ac:dyDescent="0.45">
      <c r="C186" s="1">
        <v>53</v>
      </c>
      <c r="E186" s="1">
        <v>1.9000000000000057</v>
      </c>
    </row>
    <row r="187" spans="2:5" x14ac:dyDescent="0.45">
      <c r="B187" s="1">
        <v>72</v>
      </c>
      <c r="E187" s="1">
        <v>6.7000000000000171</v>
      </c>
    </row>
    <row r="188" spans="2:5" x14ac:dyDescent="0.45">
      <c r="B188" s="1">
        <v>102</v>
      </c>
      <c r="E188" s="1">
        <v>8.1000000000000227</v>
      </c>
    </row>
    <row r="189" spans="2:5" x14ac:dyDescent="0.45">
      <c r="B189" s="1">
        <v>284</v>
      </c>
      <c r="E189" s="1">
        <v>11.700000000000017</v>
      </c>
    </row>
    <row r="190" spans="2:5" x14ac:dyDescent="0.45">
      <c r="C190" s="1">
        <v>54</v>
      </c>
      <c r="E190" s="1">
        <v>0.39999999999997726</v>
      </c>
    </row>
    <row r="191" spans="2:5" x14ac:dyDescent="0.45">
      <c r="C191" s="1">
        <v>52</v>
      </c>
      <c r="E191" s="1">
        <v>0.39999999999997726</v>
      </c>
    </row>
    <row r="192" spans="2:5" x14ac:dyDescent="0.45">
      <c r="C192" s="1">
        <v>50</v>
      </c>
      <c r="E192" s="1">
        <v>2.5</v>
      </c>
    </row>
    <row r="193" spans="2:5" x14ac:dyDescent="0.45">
      <c r="C193" s="1">
        <v>50</v>
      </c>
      <c r="E193" s="1">
        <v>2.8999999999999773</v>
      </c>
    </row>
    <row r="194" spans="2:5" x14ac:dyDescent="0.45">
      <c r="C194" s="1">
        <v>46</v>
      </c>
      <c r="E194" s="1">
        <v>4.3999999999999773</v>
      </c>
    </row>
    <row r="195" spans="2:5" x14ac:dyDescent="0.45">
      <c r="C195" s="1">
        <v>28</v>
      </c>
      <c r="E195" s="1">
        <v>5.6999999999999886</v>
      </c>
    </row>
    <row r="196" spans="2:5" x14ac:dyDescent="0.45">
      <c r="C196" s="1">
        <v>34</v>
      </c>
      <c r="E196" s="1">
        <v>5.8999999999999773</v>
      </c>
    </row>
    <row r="197" spans="2:5" x14ac:dyDescent="0.45">
      <c r="C197" s="1">
        <v>46</v>
      </c>
      <c r="E197" s="1">
        <v>5.6999999999999886</v>
      </c>
    </row>
    <row r="198" spans="2:5" x14ac:dyDescent="0.45">
      <c r="C198" s="1">
        <v>46</v>
      </c>
      <c r="E198" s="1">
        <v>6.1999999999999886</v>
      </c>
    </row>
    <row r="199" spans="2:5" x14ac:dyDescent="0.45">
      <c r="C199" s="1">
        <v>50</v>
      </c>
      <c r="E199" s="1">
        <v>5.8999999999999773</v>
      </c>
    </row>
    <row r="200" spans="2:5" x14ac:dyDescent="0.45">
      <c r="C200" s="1">
        <v>34</v>
      </c>
      <c r="E200" s="1">
        <v>7.1000000000000227</v>
      </c>
    </row>
    <row r="201" spans="2:5" x14ac:dyDescent="0.45">
      <c r="C201" s="1">
        <v>34</v>
      </c>
      <c r="E201" s="1">
        <v>8.3999999999999773</v>
      </c>
    </row>
    <row r="202" spans="2:5" x14ac:dyDescent="0.45">
      <c r="C202" s="1">
        <v>54</v>
      </c>
      <c r="E202" s="1">
        <v>7.6000000000000227</v>
      </c>
    </row>
    <row r="203" spans="2:5" x14ac:dyDescent="0.45">
      <c r="B203" s="1">
        <v>93</v>
      </c>
      <c r="E203" s="1">
        <v>15.5</v>
      </c>
    </row>
    <row r="204" spans="2:5" x14ac:dyDescent="0.45">
      <c r="B204" s="1">
        <v>107</v>
      </c>
      <c r="E204" s="1">
        <v>17.800000000000011</v>
      </c>
    </row>
    <row r="205" spans="2:5" x14ac:dyDescent="0.45">
      <c r="B205" s="1">
        <v>184</v>
      </c>
      <c r="E205" s="1">
        <v>15.400000000000006</v>
      </c>
    </row>
    <row r="206" spans="2:5" x14ac:dyDescent="0.45">
      <c r="B206" s="1">
        <v>190</v>
      </c>
      <c r="E206" s="1">
        <v>1.1999999999999886</v>
      </c>
    </row>
    <row r="207" spans="2:5" x14ac:dyDescent="0.45">
      <c r="B207" s="1">
        <v>283</v>
      </c>
      <c r="E207" s="1">
        <v>0.19999999999998863</v>
      </c>
    </row>
    <row r="208" spans="2:5" x14ac:dyDescent="0.45">
      <c r="B208" s="1">
        <v>431</v>
      </c>
      <c r="E208" s="1">
        <v>0.10000000000002274</v>
      </c>
    </row>
    <row r="209" spans="2:5" x14ac:dyDescent="0.45">
      <c r="B209" s="1">
        <v>516</v>
      </c>
      <c r="E209" s="1">
        <v>2.5</v>
      </c>
    </row>
    <row r="210" spans="2:5" x14ac:dyDescent="0.45">
      <c r="B210" s="1">
        <v>478</v>
      </c>
      <c r="E210" s="1">
        <v>5.5</v>
      </c>
    </row>
    <row r="211" spans="2:5" x14ac:dyDescent="0.45">
      <c r="B211" s="1">
        <v>392</v>
      </c>
      <c r="E211" s="1">
        <v>7.5</v>
      </c>
    </row>
    <row r="212" spans="2:5" x14ac:dyDescent="0.45">
      <c r="B212" s="1">
        <v>353</v>
      </c>
      <c r="E212" s="1">
        <v>8</v>
      </c>
    </row>
    <row r="213" spans="2:5" x14ac:dyDescent="0.45">
      <c r="B213" s="1">
        <v>351</v>
      </c>
      <c r="E213" s="1">
        <v>8</v>
      </c>
    </row>
    <row r="214" spans="2:5" x14ac:dyDescent="0.45">
      <c r="B214" s="1">
        <v>346</v>
      </c>
      <c r="E214" s="1">
        <v>8.1999999999999886</v>
      </c>
    </row>
    <row r="215" spans="2:5" x14ac:dyDescent="0.45">
      <c r="B215" s="1">
        <v>339</v>
      </c>
      <c r="E215" s="1">
        <v>8</v>
      </c>
    </row>
    <row r="216" spans="2:5" x14ac:dyDescent="0.45">
      <c r="B216" s="1">
        <v>319</v>
      </c>
      <c r="E216" s="1">
        <v>7.8999999999999773</v>
      </c>
    </row>
    <row r="217" spans="2:5" x14ac:dyDescent="0.45">
      <c r="B217" s="1">
        <v>307</v>
      </c>
      <c r="E217" s="1">
        <v>7.6999999999999886</v>
      </c>
    </row>
    <row r="218" spans="2:5" x14ac:dyDescent="0.45">
      <c r="B218" s="1">
        <v>305</v>
      </c>
      <c r="E218" s="1">
        <v>7.6000000000000227</v>
      </c>
    </row>
    <row r="219" spans="2:5" x14ac:dyDescent="0.45">
      <c r="B219" s="1">
        <v>315</v>
      </c>
      <c r="E219" s="1">
        <v>7.5</v>
      </c>
    </row>
    <row r="220" spans="2:5" x14ac:dyDescent="0.45">
      <c r="B220" s="1">
        <v>333</v>
      </c>
      <c r="E220" s="1">
        <v>7.3999999999999773</v>
      </c>
    </row>
    <row r="221" spans="2:5" x14ac:dyDescent="0.45">
      <c r="B221" s="1">
        <v>349</v>
      </c>
      <c r="E221" s="1">
        <v>7.3000000000000114</v>
      </c>
    </row>
    <row r="222" spans="2:5" x14ac:dyDescent="0.45">
      <c r="B222" s="1">
        <v>360</v>
      </c>
      <c r="E222" s="1">
        <v>7.5</v>
      </c>
    </row>
    <row r="223" spans="2:5" x14ac:dyDescent="0.45">
      <c r="B223" s="1">
        <v>352</v>
      </c>
      <c r="E223" s="1">
        <v>7.8000000000000114</v>
      </c>
    </row>
    <row r="224" spans="2:5" x14ac:dyDescent="0.45">
      <c r="B224" s="1">
        <v>350</v>
      </c>
      <c r="E224" s="1">
        <v>7.8999999999999773</v>
      </c>
    </row>
    <row r="225" spans="2:5" x14ac:dyDescent="0.45">
      <c r="B225" s="1">
        <v>342</v>
      </c>
      <c r="E225" s="1">
        <v>7.8999999999999773</v>
      </c>
    </row>
    <row r="226" spans="2:5" x14ac:dyDescent="0.45">
      <c r="B226" s="1">
        <v>347</v>
      </c>
      <c r="E226" s="1">
        <v>7.8000000000000114</v>
      </c>
    </row>
    <row r="227" spans="2:5" x14ac:dyDescent="0.45">
      <c r="B227" s="1">
        <v>345</v>
      </c>
      <c r="E227" s="1">
        <v>7.8999999999999773</v>
      </c>
    </row>
    <row r="228" spans="2:5" x14ac:dyDescent="0.45">
      <c r="B228" s="1">
        <v>343</v>
      </c>
      <c r="E228" s="1">
        <v>7.6999999999999886</v>
      </c>
    </row>
    <row r="229" spans="2:5" x14ac:dyDescent="0.45">
      <c r="B229" s="1">
        <v>344</v>
      </c>
      <c r="E229" s="1">
        <v>7.6000000000000227</v>
      </c>
    </row>
    <row r="230" spans="2:5" x14ac:dyDescent="0.45">
      <c r="B230" s="1">
        <v>351</v>
      </c>
      <c r="E230" s="1">
        <v>7.3999999999999773</v>
      </c>
    </row>
    <row r="231" spans="2:5" x14ac:dyDescent="0.45">
      <c r="B231" s="1">
        <v>359</v>
      </c>
      <c r="E231" s="1">
        <v>7.5</v>
      </c>
    </row>
    <row r="232" spans="2:5" x14ac:dyDescent="0.45">
      <c r="B232" s="1">
        <v>357</v>
      </c>
      <c r="E232" s="1">
        <v>7.8000000000000114</v>
      </c>
    </row>
    <row r="233" spans="2:5" x14ac:dyDescent="0.45">
      <c r="B233" s="1">
        <v>357</v>
      </c>
      <c r="E233" s="1">
        <v>7.6000000000000227</v>
      </c>
    </row>
    <row r="234" spans="2:5" x14ac:dyDescent="0.45">
      <c r="B234" s="1">
        <v>355</v>
      </c>
      <c r="E234" s="1">
        <v>7.6000000000000227</v>
      </c>
    </row>
    <row r="235" spans="2:5" x14ac:dyDescent="0.45">
      <c r="B235" s="1">
        <v>354</v>
      </c>
      <c r="E235" s="1">
        <v>7.5</v>
      </c>
    </row>
    <row r="236" spans="2:5" x14ac:dyDescent="0.45">
      <c r="B236" s="1">
        <v>364</v>
      </c>
      <c r="E236" s="1">
        <v>7.6000000000000227</v>
      </c>
    </row>
    <row r="237" spans="2:5" x14ac:dyDescent="0.45">
      <c r="B237" s="1">
        <v>363</v>
      </c>
      <c r="E237" s="1">
        <v>7.6000000000000227</v>
      </c>
    </row>
    <row r="238" spans="2:5" x14ac:dyDescent="0.45">
      <c r="B238" s="1">
        <v>361</v>
      </c>
      <c r="E238" s="1">
        <v>7.8000000000000114</v>
      </c>
    </row>
    <row r="239" spans="2:5" x14ac:dyDescent="0.45">
      <c r="B239" s="1">
        <v>349</v>
      </c>
      <c r="E239" s="1">
        <v>8</v>
      </c>
    </row>
    <row r="240" spans="2:5" x14ac:dyDescent="0.45">
      <c r="B240" s="1">
        <v>353</v>
      </c>
      <c r="E240" s="1">
        <v>7.8999999999999773</v>
      </c>
    </row>
    <row r="241" spans="2:5" x14ac:dyDescent="0.45">
      <c r="B241" s="1">
        <v>352</v>
      </c>
      <c r="E241" s="1">
        <v>7.8000000000000114</v>
      </c>
    </row>
    <row r="242" spans="2:5" x14ac:dyDescent="0.45">
      <c r="B242" s="1">
        <v>354</v>
      </c>
      <c r="E242" s="1">
        <v>7.6999999999999886</v>
      </c>
    </row>
    <row r="243" spans="2:5" x14ac:dyDescent="0.45">
      <c r="B243" s="1">
        <v>354</v>
      </c>
      <c r="E243" s="1">
        <v>7.5</v>
      </c>
    </row>
    <row r="244" spans="2:5" x14ac:dyDescent="0.45">
      <c r="B244" s="1">
        <v>359</v>
      </c>
      <c r="E244" s="1">
        <v>7.3999999999999773</v>
      </c>
    </row>
    <row r="245" spans="2:5" x14ac:dyDescent="0.45">
      <c r="B245" s="1">
        <v>377</v>
      </c>
      <c r="E245" s="1">
        <v>7.3999999999999773</v>
      </c>
    </row>
    <row r="246" spans="2:5" x14ac:dyDescent="0.45">
      <c r="B246" s="1">
        <v>360</v>
      </c>
      <c r="E246" s="1">
        <v>7.8000000000000114</v>
      </c>
    </row>
    <row r="247" spans="2:5" x14ac:dyDescent="0.45">
      <c r="B247" s="1">
        <v>363</v>
      </c>
      <c r="E247" s="1">
        <v>7.6000000000000227</v>
      </c>
    </row>
    <row r="248" spans="2:5" x14ac:dyDescent="0.45">
      <c r="D248" s="1">
        <v>1197</v>
      </c>
      <c r="E248" s="1">
        <v>10</v>
      </c>
    </row>
    <row r="249" spans="2:5" x14ac:dyDescent="0.45">
      <c r="D249" s="1">
        <v>147</v>
      </c>
      <c r="E249" s="1">
        <v>14.300000000000011</v>
      </c>
    </row>
    <row r="250" spans="2:5" x14ac:dyDescent="0.45">
      <c r="C250" s="1">
        <v>19</v>
      </c>
      <c r="E250" s="1">
        <v>13.199999999999989</v>
      </c>
    </row>
    <row r="251" spans="2:5" x14ac:dyDescent="0.45">
      <c r="C251" s="1">
        <v>23</v>
      </c>
      <c r="E251" s="1">
        <v>12.399999999999977</v>
      </c>
    </row>
    <row r="252" spans="2:5" x14ac:dyDescent="0.45">
      <c r="C252" s="1">
        <v>8</v>
      </c>
      <c r="E252" s="1">
        <v>14.099999999999994</v>
      </c>
    </row>
    <row r="253" spans="2:5" x14ac:dyDescent="0.45">
      <c r="C253" s="1">
        <v>17</v>
      </c>
      <c r="E253" s="1">
        <v>11.399999999999977</v>
      </c>
    </row>
    <row r="254" spans="2:5" x14ac:dyDescent="0.45">
      <c r="C254" s="1">
        <v>31</v>
      </c>
      <c r="E254" s="1">
        <v>8.1000000000000227</v>
      </c>
    </row>
    <row r="255" spans="2:5" x14ac:dyDescent="0.45">
      <c r="C255" s="1">
        <v>27</v>
      </c>
      <c r="E255" s="1">
        <v>9.3999999999999773</v>
      </c>
    </row>
    <row r="256" spans="2:5" x14ac:dyDescent="0.45">
      <c r="C256" s="1">
        <v>42</v>
      </c>
      <c r="E256" s="1">
        <v>6.3999999999999773</v>
      </c>
    </row>
    <row r="257" spans="2:5" x14ac:dyDescent="0.45">
      <c r="C257" s="1">
        <v>41</v>
      </c>
      <c r="E257" s="1">
        <v>6.3999999999999773</v>
      </c>
    </row>
    <row r="258" spans="2:5" x14ac:dyDescent="0.45">
      <c r="C258" s="1">
        <v>35</v>
      </c>
      <c r="E258" s="1">
        <v>8.8000000000000114</v>
      </c>
    </row>
    <row r="259" spans="2:5" x14ac:dyDescent="0.45">
      <c r="C259" s="1">
        <v>39</v>
      </c>
      <c r="E259" s="1">
        <v>8.1000000000000227</v>
      </c>
    </row>
    <row r="260" spans="2:5" x14ac:dyDescent="0.45">
      <c r="C260" s="1">
        <v>49</v>
      </c>
      <c r="E260" s="1">
        <v>5.8999999999999773</v>
      </c>
    </row>
    <row r="261" spans="2:5" x14ac:dyDescent="0.45">
      <c r="C261" s="1">
        <v>34</v>
      </c>
      <c r="E261" s="1">
        <v>7.8999999999999773</v>
      </c>
    </row>
    <row r="262" spans="2:5" x14ac:dyDescent="0.45">
      <c r="C262" s="1">
        <v>40</v>
      </c>
      <c r="E262" s="1">
        <v>6.8999999999999773</v>
      </c>
    </row>
    <row r="263" spans="2:5" x14ac:dyDescent="0.45">
      <c r="C263" s="1">
        <v>38</v>
      </c>
      <c r="E263" s="1">
        <v>7.3000000000000114</v>
      </c>
    </row>
    <row r="264" spans="2:5" x14ac:dyDescent="0.45">
      <c r="C264" s="1">
        <v>44</v>
      </c>
      <c r="E264" s="1">
        <v>7.6999999999999886</v>
      </c>
    </row>
    <row r="265" spans="2:5" x14ac:dyDescent="0.45">
      <c r="C265" s="1">
        <v>44</v>
      </c>
      <c r="E265" s="1">
        <v>8.8000000000000114</v>
      </c>
    </row>
    <row r="266" spans="2:5" x14ac:dyDescent="0.45">
      <c r="C266" s="1">
        <v>64</v>
      </c>
      <c r="E266" s="1">
        <v>12.699999999999989</v>
      </c>
    </row>
    <row r="267" spans="2:5" x14ac:dyDescent="0.45">
      <c r="C267" s="1">
        <v>76</v>
      </c>
      <c r="E267" s="1">
        <v>12.199999999999989</v>
      </c>
    </row>
    <row r="268" spans="2:5" x14ac:dyDescent="0.45">
      <c r="C268" s="1">
        <v>98</v>
      </c>
      <c r="E268" s="1">
        <v>9.6000000000000227</v>
      </c>
    </row>
    <row r="269" spans="2:5" x14ac:dyDescent="0.45">
      <c r="D269" s="1">
        <v>271</v>
      </c>
      <c r="E269" s="1">
        <v>7.6000000000000227</v>
      </c>
    </row>
    <row r="270" spans="2:5" x14ac:dyDescent="0.45">
      <c r="D270" s="1">
        <v>742</v>
      </c>
      <c r="E270" s="1">
        <v>8</v>
      </c>
    </row>
    <row r="271" spans="2:5" x14ac:dyDescent="0.45">
      <c r="D271" s="1">
        <v>122</v>
      </c>
      <c r="E271" s="1">
        <v>11.600000000000023</v>
      </c>
    </row>
    <row r="272" spans="2:5" x14ac:dyDescent="0.45">
      <c r="B272" s="1">
        <v>81</v>
      </c>
      <c r="E272" s="1">
        <v>9.8999999999999773</v>
      </c>
    </row>
    <row r="273" spans="2:5" x14ac:dyDescent="0.45">
      <c r="B273" s="1">
        <v>114</v>
      </c>
      <c r="E273" s="1">
        <v>7.3999999999999773</v>
      </c>
    </row>
    <row r="274" spans="2:5" x14ac:dyDescent="0.45">
      <c r="B274" s="1">
        <v>140</v>
      </c>
      <c r="E274" s="1">
        <v>6.3000000000000114</v>
      </c>
    </row>
    <row r="275" spans="2:5" x14ac:dyDescent="0.45">
      <c r="B275" s="1">
        <v>219</v>
      </c>
      <c r="E275" s="1">
        <v>3.1999999999999886</v>
      </c>
    </row>
    <row r="276" spans="2:5" x14ac:dyDescent="0.45">
      <c r="B276" s="1">
        <v>104</v>
      </c>
      <c r="E276" s="1">
        <v>0</v>
      </c>
    </row>
    <row r="277" spans="2:5" x14ac:dyDescent="0.45">
      <c r="B277" s="1">
        <v>159</v>
      </c>
      <c r="E277" s="1">
        <v>2.8999999999999773</v>
      </c>
    </row>
    <row r="278" spans="2:5" x14ac:dyDescent="0.45">
      <c r="B278" s="1">
        <v>287</v>
      </c>
      <c r="E278" s="1">
        <v>4.7999999999999829</v>
      </c>
    </row>
    <row r="279" spans="2:5" x14ac:dyDescent="0.45">
      <c r="B279" s="1">
        <v>435</v>
      </c>
      <c r="E279" s="1">
        <v>3.8999999999999773</v>
      </c>
    </row>
    <row r="280" spans="2:5" x14ac:dyDescent="0.45">
      <c r="B280" s="1">
        <v>456</v>
      </c>
      <c r="E280" s="1">
        <v>1</v>
      </c>
    </row>
    <row r="281" spans="2:5" x14ac:dyDescent="0.45">
      <c r="B281" s="1">
        <v>358</v>
      </c>
      <c r="E281" s="1">
        <v>0.5</v>
      </c>
    </row>
    <row r="282" spans="2:5" x14ac:dyDescent="0.45">
      <c r="B282" s="1">
        <v>295</v>
      </c>
      <c r="E282" s="1">
        <v>0.90000000000000568</v>
      </c>
    </row>
    <row r="283" spans="2:5" x14ac:dyDescent="0.45">
      <c r="B283" s="1">
        <v>264</v>
      </c>
      <c r="E283" s="1">
        <v>0.20000000000001705</v>
      </c>
    </row>
    <row r="284" spans="2:5" x14ac:dyDescent="0.45">
      <c r="B284" s="1">
        <v>269</v>
      </c>
      <c r="E284" s="1">
        <v>0.5</v>
      </c>
    </row>
    <row r="285" spans="2:5" x14ac:dyDescent="0.45">
      <c r="B285" s="1">
        <v>293</v>
      </c>
      <c r="E285" s="1">
        <v>0.89999999999997726</v>
      </c>
    </row>
    <row r="286" spans="2:5" x14ac:dyDescent="0.45">
      <c r="D286" s="1">
        <v>750</v>
      </c>
      <c r="E286" s="1">
        <v>1</v>
      </c>
    </row>
    <row r="287" spans="2:5" x14ac:dyDescent="0.45">
      <c r="D287" s="1">
        <v>1116</v>
      </c>
      <c r="E287" s="1">
        <v>0.5</v>
      </c>
    </row>
    <row r="288" spans="2:5" x14ac:dyDescent="0.45">
      <c r="C288" s="1">
        <v>18</v>
      </c>
      <c r="E288" s="1">
        <v>4.9000000000000057</v>
      </c>
    </row>
    <row r="289" spans="2:5" x14ac:dyDescent="0.45">
      <c r="C289" s="1">
        <v>8</v>
      </c>
      <c r="E289" s="1">
        <v>7.3000000000000114</v>
      </c>
    </row>
    <row r="290" spans="2:5" x14ac:dyDescent="0.45">
      <c r="C290" s="1">
        <v>15</v>
      </c>
      <c r="E290" s="1">
        <v>2.9000000000000057</v>
      </c>
    </row>
    <row r="291" spans="2:5" x14ac:dyDescent="0.45">
      <c r="C291" s="1">
        <v>20</v>
      </c>
      <c r="E291" s="1">
        <v>0.59999999999999432</v>
      </c>
    </row>
    <row r="292" spans="2:5" x14ac:dyDescent="0.45">
      <c r="C292" s="1">
        <v>28</v>
      </c>
      <c r="E292" s="1">
        <v>3</v>
      </c>
    </row>
    <row r="293" spans="2:5" x14ac:dyDescent="0.45">
      <c r="C293" s="1">
        <v>26</v>
      </c>
      <c r="E293" s="1">
        <v>1.0999999999999943</v>
      </c>
    </row>
    <row r="294" spans="2:5" x14ac:dyDescent="0.45">
      <c r="C294" s="1">
        <v>43</v>
      </c>
      <c r="E294" s="1">
        <v>4.7999999999999829</v>
      </c>
    </row>
    <row r="295" spans="2:5" x14ac:dyDescent="0.45">
      <c r="C295" s="1">
        <v>50</v>
      </c>
      <c r="E295" s="1">
        <v>3.1999999999999886</v>
      </c>
    </row>
    <row r="296" spans="2:5" x14ac:dyDescent="0.45">
      <c r="C296" s="1">
        <v>53</v>
      </c>
      <c r="E296" s="1">
        <v>2.2999999999999829</v>
      </c>
    </row>
    <row r="297" spans="2:5" x14ac:dyDescent="0.45">
      <c r="C297" s="1">
        <v>32</v>
      </c>
      <c r="E297" s="1">
        <v>0.39999999999997726</v>
      </c>
    </row>
    <row r="298" spans="2:5" x14ac:dyDescent="0.45">
      <c r="C298" s="1">
        <v>37</v>
      </c>
      <c r="E298" s="1">
        <v>1.1000000000000227</v>
      </c>
    </row>
    <row r="299" spans="2:5" x14ac:dyDescent="0.45">
      <c r="C299" s="1">
        <v>53</v>
      </c>
      <c r="E299" s="1">
        <v>1.3999999999999773</v>
      </c>
    </row>
    <row r="300" spans="2:5" x14ac:dyDescent="0.45">
      <c r="D300" s="1">
        <v>95</v>
      </c>
      <c r="E300" s="1">
        <v>5.1000000000000227</v>
      </c>
    </row>
    <row r="301" spans="2:5" x14ac:dyDescent="0.45">
      <c r="B301" s="1">
        <v>188</v>
      </c>
      <c r="E301" s="1">
        <v>7.9000000000000057</v>
      </c>
    </row>
    <row r="302" spans="2:5" x14ac:dyDescent="0.45">
      <c r="B302" s="1">
        <v>335</v>
      </c>
      <c r="E302" s="1">
        <v>8.1000000000000227</v>
      </c>
    </row>
    <row r="303" spans="2:5" x14ac:dyDescent="0.45">
      <c r="B303" s="1">
        <v>151</v>
      </c>
      <c r="E303" s="1">
        <v>0.19999999999998863</v>
      </c>
    </row>
    <row r="304" spans="2:5" x14ac:dyDescent="0.45">
      <c r="B304" s="1">
        <v>207</v>
      </c>
      <c r="E304" s="1">
        <v>2.7999999999999829</v>
      </c>
    </row>
    <row r="305" spans="2:5" x14ac:dyDescent="0.45">
      <c r="B305" s="1">
        <v>327</v>
      </c>
      <c r="E305" s="1">
        <v>4</v>
      </c>
    </row>
    <row r="306" spans="2:5" x14ac:dyDescent="0.45">
      <c r="B306" s="1">
        <v>420</v>
      </c>
      <c r="E306" s="1">
        <v>3.0999999999999943</v>
      </c>
    </row>
    <row r="307" spans="2:5" x14ac:dyDescent="0.45">
      <c r="B307" s="1">
        <v>414</v>
      </c>
      <c r="E307" s="1">
        <v>1.0999999999999943</v>
      </c>
    </row>
    <row r="308" spans="2:5" x14ac:dyDescent="0.45">
      <c r="B308" s="1">
        <v>367</v>
      </c>
      <c r="E308" s="1">
        <v>0.40000000000000568</v>
      </c>
    </row>
    <row r="309" spans="2:5" x14ac:dyDescent="0.45">
      <c r="B309" s="1">
        <v>307</v>
      </c>
      <c r="E309" s="1">
        <v>0.90000000000000568</v>
      </c>
    </row>
    <row r="310" spans="2:5" x14ac:dyDescent="0.45">
      <c r="B310" s="1">
        <v>272</v>
      </c>
      <c r="E310" s="1">
        <v>0.60000000000002274</v>
      </c>
    </row>
    <row r="311" spans="2:5" x14ac:dyDescent="0.45">
      <c r="B311" s="1">
        <v>275</v>
      </c>
      <c r="E311" s="1">
        <v>0</v>
      </c>
    </row>
    <row r="312" spans="2:5" x14ac:dyDescent="0.45">
      <c r="B312" s="1">
        <v>289</v>
      </c>
      <c r="E312" s="1">
        <v>0.5</v>
      </c>
    </row>
    <row r="313" spans="2:5" x14ac:dyDescent="0.45">
      <c r="B313" s="1">
        <v>305</v>
      </c>
      <c r="E313" s="1">
        <v>0.69999999999998863</v>
      </c>
    </row>
    <row r="314" spans="2:5" x14ac:dyDescent="0.45">
      <c r="B314" s="1">
        <v>325</v>
      </c>
      <c r="E314" s="1">
        <v>0.79999999999998295</v>
      </c>
    </row>
    <row r="315" spans="2:5" x14ac:dyDescent="0.45">
      <c r="B315" s="1">
        <v>347</v>
      </c>
      <c r="E315" s="1">
        <v>1</v>
      </c>
    </row>
    <row r="316" spans="2:5" x14ac:dyDescent="0.45">
      <c r="B316" s="1">
        <v>368</v>
      </c>
      <c r="E316" s="1">
        <v>0.89999999999997726</v>
      </c>
    </row>
    <row r="317" spans="2:5" x14ac:dyDescent="0.45">
      <c r="B317" s="1">
        <v>360</v>
      </c>
      <c r="E317" s="1">
        <v>0.5</v>
      </c>
    </row>
    <row r="318" spans="2:5" x14ac:dyDescent="0.45">
      <c r="B318" s="1">
        <v>369</v>
      </c>
      <c r="E318" s="1">
        <v>0.39999999999997726</v>
      </c>
    </row>
    <row r="319" spans="2:5" x14ac:dyDescent="0.45">
      <c r="B319" s="1">
        <v>361</v>
      </c>
      <c r="E319" s="1">
        <v>9.9999999999994316E-2</v>
      </c>
    </row>
    <row r="320" spans="2:5" x14ac:dyDescent="0.45">
      <c r="B320" s="1">
        <v>345</v>
      </c>
      <c r="E320" s="1">
        <v>0.20000000000001705</v>
      </c>
    </row>
    <row r="321" spans="2:5" x14ac:dyDescent="0.45">
      <c r="B321" s="1">
        <v>336</v>
      </c>
      <c r="E321" s="1">
        <v>0.10000000000002274</v>
      </c>
    </row>
    <row r="322" spans="2:5" x14ac:dyDescent="0.45">
      <c r="B322" s="1">
        <v>284</v>
      </c>
      <c r="E322" s="1">
        <v>0.10000000000002274</v>
      </c>
    </row>
    <row r="323" spans="2:5" x14ac:dyDescent="0.45">
      <c r="B323" s="1">
        <v>295</v>
      </c>
      <c r="E323" s="1">
        <v>0.69999999999998863</v>
      </c>
    </row>
    <row r="324" spans="2:5" x14ac:dyDescent="0.45">
      <c r="B324" s="1">
        <v>309</v>
      </c>
      <c r="E324" s="1">
        <v>0.69999999999998863</v>
      </c>
    </row>
    <row r="325" spans="2:5" x14ac:dyDescent="0.45">
      <c r="B325" s="1">
        <v>318</v>
      </c>
      <c r="E325" s="1">
        <v>0.79999999999998295</v>
      </c>
    </row>
    <row r="326" spans="2:5" x14ac:dyDescent="0.45">
      <c r="B326" s="1">
        <v>314</v>
      </c>
      <c r="E326" s="1">
        <v>0.79999999999998295</v>
      </c>
    </row>
    <row r="327" spans="2:5" x14ac:dyDescent="0.45">
      <c r="B327" s="1">
        <v>320</v>
      </c>
      <c r="E327" s="1">
        <v>0.69999999999998863</v>
      </c>
    </row>
    <row r="328" spans="2:5" x14ac:dyDescent="0.45">
      <c r="B328" s="1">
        <v>352</v>
      </c>
      <c r="E328" s="1">
        <v>0.69999999999998863</v>
      </c>
    </row>
    <row r="329" spans="2:5" x14ac:dyDescent="0.45">
      <c r="B329" s="1">
        <v>340</v>
      </c>
      <c r="E329" s="1">
        <v>0.5</v>
      </c>
    </row>
    <row r="330" spans="2:5" x14ac:dyDescent="0.45">
      <c r="D330" s="1">
        <v>1006</v>
      </c>
      <c r="E330" s="1">
        <v>1.8000000000000114</v>
      </c>
    </row>
    <row r="331" spans="2:5" x14ac:dyDescent="0.45">
      <c r="C331" s="1">
        <v>14</v>
      </c>
      <c r="E331" s="1">
        <v>6.1000000000000227</v>
      </c>
    </row>
    <row r="332" spans="2:5" x14ac:dyDescent="0.45">
      <c r="C332" s="1">
        <v>11</v>
      </c>
      <c r="E332" s="1">
        <v>6.4000000000000057</v>
      </c>
    </row>
    <row r="333" spans="2:5" x14ac:dyDescent="0.45">
      <c r="C333" s="1">
        <v>13</v>
      </c>
      <c r="E333" s="1">
        <v>2.5</v>
      </c>
    </row>
    <row r="334" spans="2:5" x14ac:dyDescent="0.45">
      <c r="C334" s="1">
        <v>16</v>
      </c>
      <c r="E334" s="1">
        <v>0.30000000000001137</v>
      </c>
    </row>
    <row r="335" spans="2:5" x14ac:dyDescent="0.45">
      <c r="C335" s="1">
        <v>24</v>
      </c>
      <c r="E335" s="1">
        <v>2.1999999999999886</v>
      </c>
    </row>
    <row r="336" spans="2:5" x14ac:dyDescent="0.45">
      <c r="C336" s="1">
        <v>31</v>
      </c>
      <c r="E336" s="1">
        <v>2.3999999999999773</v>
      </c>
    </row>
    <row r="337" spans="2:5" x14ac:dyDescent="0.45">
      <c r="C337" s="1">
        <v>24</v>
      </c>
      <c r="E337" s="1">
        <v>1.8999999999999773</v>
      </c>
    </row>
    <row r="338" spans="2:5" x14ac:dyDescent="0.45">
      <c r="C338" s="1">
        <v>39</v>
      </c>
      <c r="E338" s="1">
        <v>5.6999999999999886</v>
      </c>
    </row>
    <row r="339" spans="2:5" x14ac:dyDescent="0.45">
      <c r="C339" s="1">
        <v>52</v>
      </c>
      <c r="E339" s="1">
        <v>4.3999999999999773</v>
      </c>
    </row>
    <row r="340" spans="2:5" x14ac:dyDescent="0.45">
      <c r="C340" s="1">
        <v>51</v>
      </c>
      <c r="E340" s="1">
        <v>3.2999999999999829</v>
      </c>
    </row>
    <row r="341" spans="2:5" x14ac:dyDescent="0.45">
      <c r="C341" s="1">
        <v>42</v>
      </c>
      <c r="E341" s="1">
        <v>2.5</v>
      </c>
    </row>
    <row r="342" spans="2:5" x14ac:dyDescent="0.45">
      <c r="C342" s="1">
        <v>46</v>
      </c>
      <c r="E342" s="1">
        <v>1</v>
      </c>
    </row>
    <row r="343" spans="2:5" x14ac:dyDescent="0.45">
      <c r="C343" s="1">
        <v>52</v>
      </c>
      <c r="E343" s="1">
        <v>2.0999999999999943</v>
      </c>
    </row>
    <row r="344" spans="2:5" x14ac:dyDescent="0.45">
      <c r="C344" s="1">
        <v>66</v>
      </c>
      <c r="E344" s="1">
        <v>0.90000000000000568</v>
      </c>
    </row>
    <row r="345" spans="2:5" x14ac:dyDescent="0.45">
      <c r="B345" s="1">
        <v>98</v>
      </c>
      <c r="E345" s="1">
        <v>1.4000000000000057</v>
      </c>
    </row>
    <row r="346" spans="2:5" x14ac:dyDescent="0.45">
      <c r="B346" s="1">
        <v>141</v>
      </c>
      <c r="E346" s="1">
        <v>0.89999999999997726</v>
      </c>
    </row>
    <row r="347" spans="2:5" x14ac:dyDescent="0.45">
      <c r="B347" s="1">
        <v>128</v>
      </c>
      <c r="E347" s="1">
        <v>9.9999999999994316E-2</v>
      </c>
    </row>
    <row r="348" spans="2:5" x14ac:dyDescent="0.45">
      <c r="B348" s="1">
        <v>256</v>
      </c>
      <c r="E348" s="1">
        <v>4.8999999999999773</v>
      </c>
    </row>
    <row r="349" spans="2:5" x14ac:dyDescent="0.45">
      <c r="B349" s="1">
        <v>387</v>
      </c>
      <c r="E349" s="1">
        <v>4.5999999999999943</v>
      </c>
    </row>
    <row r="350" spans="2:5" x14ac:dyDescent="0.45">
      <c r="B350" s="1">
        <v>454</v>
      </c>
      <c r="E350" s="1">
        <v>2.2999999999999829</v>
      </c>
    </row>
    <row r="351" spans="2:5" x14ac:dyDescent="0.45">
      <c r="B351" s="1">
        <v>400</v>
      </c>
      <c r="E351" s="1">
        <v>0.29999999999998295</v>
      </c>
    </row>
    <row r="352" spans="2:5" x14ac:dyDescent="0.45">
      <c r="B352" s="1">
        <v>345</v>
      </c>
      <c r="E352" s="1">
        <v>0.60000000000002274</v>
      </c>
    </row>
    <row r="353" spans="2:5" x14ac:dyDescent="0.45">
      <c r="B353" s="1">
        <v>304</v>
      </c>
      <c r="E353" s="1">
        <v>0.80000000000001137</v>
      </c>
    </row>
    <row r="354" spans="2:5" x14ac:dyDescent="0.45">
      <c r="B354" s="1">
        <v>276</v>
      </c>
      <c r="E354" s="1">
        <v>0.40000000000000568</v>
      </c>
    </row>
    <row r="355" spans="2:5" x14ac:dyDescent="0.45">
      <c r="B355" s="1">
        <v>273</v>
      </c>
      <c r="E355" s="1">
        <v>9.9999999999994316E-2</v>
      </c>
    </row>
    <row r="356" spans="2:5" x14ac:dyDescent="0.45">
      <c r="B356" s="1">
        <v>277</v>
      </c>
      <c r="E356" s="1">
        <v>0.69999999999998863</v>
      </c>
    </row>
    <row r="357" spans="2:5" x14ac:dyDescent="0.45">
      <c r="B357" s="1">
        <v>295</v>
      </c>
      <c r="E357" s="1">
        <v>1.0999999999999943</v>
      </c>
    </row>
    <row r="358" spans="2:5" x14ac:dyDescent="0.45">
      <c r="B358" s="1">
        <v>315</v>
      </c>
      <c r="E358" s="1">
        <v>1.0999999999999943</v>
      </c>
    </row>
    <row r="359" spans="2:5" x14ac:dyDescent="0.45">
      <c r="B359" s="1">
        <v>333</v>
      </c>
      <c r="E359" s="1">
        <v>1</v>
      </c>
    </row>
    <row r="360" spans="2:5" x14ac:dyDescent="0.45">
      <c r="B360" s="1">
        <v>360</v>
      </c>
      <c r="E360" s="1">
        <v>0.89999999999997726</v>
      </c>
    </row>
    <row r="361" spans="2:5" x14ac:dyDescent="0.45">
      <c r="B361" s="1">
        <v>318</v>
      </c>
      <c r="E361" s="1">
        <v>0.5</v>
      </c>
    </row>
    <row r="362" spans="2:5" x14ac:dyDescent="0.45">
      <c r="B362" s="1">
        <v>321</v>
      </c>
      <c r="E362" s="1">
        <v>0.59999999999999432</v>
      </c>
    </row>
    <row r="363" spans="2:5" x14ac:dyDescent="0.45">
      <c r="B363" s="1">
        <v>340</v>
      </c>
      <c r="E363" s="1">
        <v>0.79999999999998295</v>
      </c>
    </row>
    <row r="364" spans="2:5" x14ac:dyDescent="0.45">
      <c r="B364" s="1">
        <v>354</v>
      </c>
      <c r="E364" s="1">
        <v>0.79999999999998295</v>
      </c>
    </row>
    <row r="365" spans="2:5" x14ac:dyDescent="0.45">
      <c r="B365" s="1">
        <v>373</v>
      </c>
      <c r="E365" s="1">
        <v>1</v>
      </c>
    </row>
    <row r="366" spans="2:5" x14ac:dyDescent="0.45">
      <c r="B366" s="1">
        <v>366</v>
      </c>
      <c r="E366" s="1">
        <v>0.29999999999998295</v>
      </c>
    </row>
    <row r="367" spans="2:5" x14ac:dyDescent="0.45">
      <c r="B367" s="1">
        <v>356</v>
      </c>
      <c r="E367" s="1">
        <v>0</v>
      </c>
    </row>
    <row r="368" spans="2:5" x14ac:dyDescent="0.45">
      <c r="B368" s="1">
        <v>352</v>
      </c>
      <c r="E368" s="1">
        <v>0.30000000000001137</v>
      </c>
    </row>
    <row r="369" spans="2:5" x14ac:dyDescent="0.45">
      <c r="B369" s="1">
        <v>320</v>
      </c>
      <c r="E369" s="1">
        <v>0.40000000000000568</v>
      </c>
    </row>
    <row r="370" spans="2:5" x14ac:dyDescent="0.45">
      <c r="B370" s="1">
        <v>295</v>
      </c>
      <c r="E370" s="1">
        <v>0.5</v>
      </c>
    </row>
    <row r="371" spans="2:5" x14ac:dyDescent="0.45">
      <c r="B371" s="1">
        <v>305</v>
      </c>
      <c r="E371" s="1">
        <v>0.20000000000001705</v>
      </c>
    </row>
    <row r="372" spans="2:5" x14ac:dyDescent="0.45">
      <c r="B372" s="1">
        <v>308</v>
      </c>
      <c r="E372" s="1">
        <v>0.20000000000001705</v>
      </c>
    </row>
    <row r="373" spans="2:5" x14ac:dyDescent="0.45">
      <c r="B373" s="1">
        <v>334</v>
      </c>
      <c r="E373" s="1">
        <v>0</v>
      </c>
    </row>
    <row r="374" spans="2:5" x14ac:dyDescent="0.45">
      <c r="D374" s="1">
        <v>1210</v>
      </c>
      <c r="E374" s="1">
        <v>1</v>
      </c>
    </row>
    <row r="375" spans="2:5" x14ac:dyDescent="0.45">
      <c r="C375" s="1">
        <v>16</v>
      </c>
      <c r="E375" s="1">
        <v>6.2000000000000171</v>
      </c>
    </row>
    <row r="376" spans="2:5" x14ac:dyDescent="0.45">
      <c r="C376" s="1">
        <v>6</v>
      </c>
      <c r="E376" s="1">
        <v>7.3000000000000114</v>
      </c>
    </row>
    <row r="377" spans="2:5" x14ac:dyDescent="0.45">
      <c r="C377" s="1">
        <v>12</v>
      </c>
      <c r="E377" s="1">
        <v>3.3000000000000114</v>
      </c>
    </row>
    <row r="378" spans="2:5" x14ac:dyDescent="0.45">
      <c r="C378" s="1">
        <v>18</v>
      </c>
      <c r="E378" s="1">
        <v>0</v>
      </c>
    </row>
    <row r="379" spans="2:5" x14ac:dyDescent="0.45">
      <c r="C379" s="1">
        <v>23</v>
      </c>
      <c r="E379" s="1">
        <v>2.6999999999999886</v>
      </c>
    </row>
    <row r="380" spans="2:5" x14ac:dyDescent="0.45">
      <c r="C380" s="1">
        <v>27</v>
      </c>
      <c r="E380" s="1">
        <v>2.6999999999999886</v>
      </c>
    </row>
    <row r="381" spans="2:5" x14ac:dyDescent="0.45">
      <c r="C381" s="1">
        <v>21</v>
      </c>
      <c r="E381" s="1">
        <v>0.79999999999998295</v>
      </c>
    </row>
    <row r="382" spans="2:5" x14ac:dyDescent="0.45">
      <c r="C382" s="1">
        <v>31</v>
      </c>
      <c r="E382" s="1">
        <v>4.2999999999999829</v>
      </c>
    </row>
    <row r="383" spans="2:5" x14ac:dyDescent="0.45">
      <c r="C383" s="1">
        <v>28</v>
      </c>
      <c r="E383" s="1">
        <v>3.2999999999999829</v>
      </c>
    </row>
    <row r="384" spans="2:5" x14ac:dyDescent="0.45">
      <c r="C384" s="1">
        <v>55</v>
      </c>
      <c r="E384" s="1">
        <v>4.6999999999999886</v>
      </c>
    </row>
    <row r="385" spans="2:5" x14ac:dyDescent="0.45">
      <c r="C385" s="1">
        <v>46</v>
      </c>
      <c r="E385" s="1">
        <v>3.5999999999999943</v>
      </c>
    </row>
    <row r="386" spans="2:5" x14ac:dyDescent="0.45">
      <c r="C386" s="1">
        <v>50</v>
      </c>
      <c r="E386" s="1">
        <v>2.0999999999999943</v>
      </c>
    </row>
    <row r="387" spans="2:5" x14ac:dyDescent="0.45">
      <c r="C387" s="1">
        <v>61</v>
      </c>
      <c r="E387" s="1">
        <v>3</v>
      </c>
    </row>
    <row r="388" spans="2:5" x14ac:dyDescent="0.45">
      <c r="C388" s="1">
        <v>50</v>
      </c>
      <c r="E388" s="1">
        <v>1.5</v>
      </c>
    </row>
    <row r="389" spans="2:5" x14ac:dyDescent="0.45">
      <c r="C389" s="1">
        <v>80</v>
      </c>
      <c r="E389" s="1">
        <v>0.19999999999998863</v>
      </c>
    </row>
    <row r="390" spans="2:5" x14ac:dyDescent="0.45">
      <c r="D390" s="1">
        <v>133</v>
      </c>
      <c r="E390" s="1">
        <v>0.90000000000000568</v>
      </c>
    </row>
    <row r="391" spans="2:5" x14ac:dyDescent="0.45">
      <c r="D391" s="1">
        <v>1756</v>
      </c>
      <c r="E391" s="1">
        <v>0.79999999999998295</v>
      </c>
    </row>
    <row r="392" spans="2:5" x14ac:dyDescent="0.45">
      <c r="B392" s="1">
        <v>95</v>
      </c>
      <c r="E392" s="1">
        <v>8.7000000000000171</v>
      </c>
    </row>
    <row r="393" spans="2:5" x14ac:dyDescent="0.45">
      <c r="C393" s="1">
        <v>51</v>
      </c>
      <c r="E393" s="1">
        <v>8</v>
      </c>
    </row>
    <row r="394" spans="2:5" x14ac:dyDescent="0.45">
      <c r="B394" s="1">
        <v>136</v>
      </c>
      <c r="E394" s="1">
        <v>8.6000000000000227</v>
      </c>
    </row>
    <row r="395" spans="2:5" x14ac:dyDescent="0.45">
      <c r="C395" s="1">
        <v>7</v>
      </c>
      <c r="E395" s="1">
        <v>7.5</v>
      </c>
    </row>
    <row r="396" spans="2:5" x14ac:dyDescent="0.45">
      <c r="C396" s="1">
        <v>7</v>
      </c>
      <c r="E396" s="1">
        <v>3.5</v>
      </c>
    </row>
    <row r="397" spans="2:5" x14ac:dyDescent="0.45">
      <c r="C397" s="1">
        <v>12</v>
      </c>
      <c r="E397" s="1">
        <v>0.20000000000001705</v>
      </c>
    </row>
    <row r="398" spans="2:5" x14ac:dyDescent="0.45">
      <c r="B398" s="1">
        <v>75</v>
      </c>
      <c r="E398" s="1">
        <v>0.29999999999995453</v>
      </c>
    </row>
    <row r="399" spans="2:5" x14ac:dyDescent="0.45">
      <c r="B399" s="1">
        <v>95</v>
      </c>
      <c r="E399" s="1">
        <v>2</v>
      </c>
    </row>
    <row r="400" spans="2:5" x14ac:dyDescent="0.45">
      <c r="B400" s="1">
        <v>118</v>
      </c>
      <c r="E400" s="1">
        <v>3.2999999999999545</v>
      </c>
    </row>
    <row r="401" spans="2:5" x14ac:dyDescent="0.45">
      <c r="B401" s="1">
        <v>144</v>
      </c>
      <c r="E401" s="1">
        <v>4.5999999999999659</v>
      </c>
    </row>
    <row r="402" spans="2:5" x14ac:dyDescent="0.45">
      <c r="D402" s="1">
        <v>909</v>
      </c>
      <c r="E402" s="1">
        <v>6.3999999999999773</v>
      </c>
    </row>
    <row r="403" spans="2:5" x14ac:dyDescent="0.45">
      <c r="D403" s="1">
        <v>692</v>
      </c>
      <c r="E403" s="1">
        <v>4.2999999999999545</v>
      </c>
    </row>
    <row r="404" spans="2:5" x14ac:dyDescent="0.45">
      <c r="C404" s="1">
        <v>64</v>
      </c>
      <c r="E404" s="1">
        <v>0.69999999999998863</v>
      </c>
    </row>
    <row r="405" spans="2:5" x14ac:dyDescent="0.45">
      <c r="C405" s="1">
        <v>50</v>
      </c>
      <c r="E405" s="1">
        <v>0.79999999999995453</v>
      </c>
    </row>
    <row r="406" spans="2:5" x14ac:dyDescent="0.45">
      <c r="C406" s="1">
        <v>65</v>
      </c>
      <c r="E406" s="1">
        <v>1</v>
      </c>
    </row>
    <row r="407" spans="2:5" x14ac:dyDescent="0.45">
      <c r="C407" s="1">
        <v>47</v>
      </c>
      <c r="E407" s="1">
        <v>0.20000000000004547</v>
      </c>
    </row>
    <row r="408" spans="2:5" x14ac:dyDescent="0.45">
      <c r="C408" s="1">
        <v>55</v>
      </c>
      <c r="E408" s="1">
        <v>0.90000000000003411</v>
      </c>
    </row>
    <row r="409" spans="2:5" x14ac:dyDescent="0.45">
      <c r="C409" s="1">
        <v>46</v>
      </c>
      <c r="E409" s="1">
        <v>0.70000000000004547</v>
      </c>
    </row>
    <row r="410" spans="2:5" x14ac:dyDescent="0.45">
      <c r="C410" s="1">
        <v>34</v>
      </c>
      <c r="E410" s="1">
        <v>1.7000000000000455</v>
      </c>
    </row>
    <row r="411" spans="2:5" x14ac:dyDescent="0.45">
      <c r="C411" s="1">
        <v>44</v>
      </c>
      <c r="E411" s="1">
        <v>2.6000000000000227</v>
      </c>
    </row>
    <row r="412" spans="2:5" x14ac:dyDescent="0.45">
      <c r="C412" s="1">
        <v>39</v>
      </c>
      <c r="E412" s="1">
        <v>1</v>
      </c>
    </row>
    <row r="413" spans="2:5" x14ac:dyDescent="0.45">
      <c r="C413" s="1">
        <v>47</v>
      </c>
      <c r="E413" s="1">
        <v>1.9000000000000341</v>
      </c>
    </row>
    <row r="414" spans="2:5" x14ac:dyDescent="0.45">
      <c r="C414" s="1">
        <v>52</v>
      </c>
      <c r="E414" s="1">
        <v>0.70000000000004547</v>
      </c>
    </row>
    <row r="415" spans="2:5" x14ac:dyDescent="0.45">
      <c r="D415" s="1">
        <v>77</v>
      </c>
      <c r="E415" s="1">
        <v>6.5</v>
      </c>
    </row>
    <row r="416" spans="2:5" x14ac:dyDescent="0.45">
      <c r="B416" s="1">
        <v>133</v>
      </c>
      <c r="E416" s="1">
        <v>8.8000000000000114</v>
      </c>
    </row>
    <row r="417" spans="2:5" x14ac:dyDescent="0.45">
      <c r="B417" s="1">
        <v>17</v>
      </c>
      <c r="E417" s="1">
        <v>10.700000000000045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Duong</dc:creator>
  <cp:lastModifiedBy>Phi Duong</cp:lastModifiedBy>
  <dcterms:created xsi:type="dcterms:W3CDTF">2024-10-26T02:48:41Z</dcterms:created>
  <dcterms:modified xsi:type="dcterms:W3CDTF">2024-11-22T23:59:52Z</dcterms:modified>
</cp:coreProperties>
</file>