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C:\Users\saiva\OneDrive\Documents\ML\"/>
    </mc:Choice>
  </mc:AlternateContent>
  <xr:revisionPtr revIDLastSave="0" documentId="8_{55A612E4-613D-40C4-BC88-D373671038B0}" xr6:coauthVersionLast="47" xr6:coauthVersionMax="47" xr10:uidLastSave="{00000000-0000-0000-0000-000000000000}"/>
  <bookViews>
    <workbookView xWindow="-108" yWindow="-108" windowWidth="23256" windowHeight="12456" firstSheet="3" activeTab="5" xr2:uid="{E1AD538E-EDC3-4187-99CC-6A17D4E1AC29}"/>
  </bookViews>
  <sheets>
    <sheet name="Use Case" sheetId="1" r:id="rId1"/>
    <sheet name="Computation of Corporate Tax" sheetId="2" r:id="rId2"/>
    <sheet name="Consolidated Profit &amp; Loss Stat" sheetId="3" r:id="rId3"/>
    <sheet name="Illicit Payments" sheetId="4" r:id="rId4"/>
    <sheet name="Transaction with related party" sheetId="5" r:id="rId5"/>
    <sheet name="Expected CT Computation" sheetId="6"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4" i="6" l="1"/>
  <c r="C16" i="6" s="1"/>
  <c r="C17" i="6" s="1"/>
  <c r="D21" i="3"/>
  <c r="E21" i="3" l="1"/>
  <c r="E7" i="3"/>
  <c r="E10" i="3" s="1"/>
  <c r="D7" i="3"/>
  <c r="D10" i="3" s="1"/>
  <c r="C11" i="2"/>
  <c r="C12" i="2" s="1"/>
  <c r="C9" i="2"/>
</calcChain>
</file>

<file path=xl/sharedStrings.xml><?xml version="1.0" encoding="utf-8"?>
<sst xmlns="http://schemas.openxmlformats.org/spreadsheetml/2006/main" count="84" uniqueCount="68">
  <si>
    <t xml:space="preserve">Tax Evasion use case - Corporate Tax </t>
  </si>
  <si>
    <t>Tax Payer has done the computation of Corporate Tax for the previous year where -  
1. Certain Expenses which are disallowed as per FTA are not added back in next profit while computing Corporate Tax.
    •	Client entertainment
    •	Net Interest expenditure  
    •	Donations, grants, or gifts 
    •	Bribes or other illicit payments
2.  Transaction with related parties is not as per arms lenght principle
3. Tax Loss for previous year is adjusted more than 75% in the computation of Corporate Tax</t>
  </si>
  <si>
    <t xml:space="preserve">The above wrong adjustments made in the computation of Corporate Tax has reduced the final Corporate Tax Payable Amount. </t>
  </si>
  <si>
    <t xml:space="preserve">Data Source is Financial Statements - Balance Sheet and Profit &amp; Loss A/C and Schedule of Accounts where expenses are declared but not considered correctly in Computation of Corporate </t>
  </si>
  <si>
    <t>Details</t>
  </si>
  <si>
    <t>Amount</t>
  </si>
  <si>
    <t>Net Profit (a)</t>
  </si>
  <si>
    <t>Net Income (c)</t>
  </si>
  <si>
    <t>Less: Taxable Income Amount at 0 rate (d)</t>
  </si>
  <si>
    <t>Taxable Income @ 9 % (e)</t>
  </si>
  <si>
    <t>Corporate Tax @9% on (e)</t>
  </si>
  <si>
    <t>Add Back Disallowed Expenses</t>
  </si>
  <si>
    <t>Add: Fines and penalties</t>
  </si>
  <si>
    <t>Add: Amounts withdrawn from the Business by a natural person who is a Taxable Person</t>
  </si>
  <si>
    <t>Less: Loss B/W from Previous Period</t>
  </si>
  <si>
    <t>Loss reported in previous year is AED 1,00,000.00. Required to adjust in Current F.Y. upto 75%. In the computation it is adusted 100%</t>
  </si>
  <si>
    <t>Computation of Corporate Tax for the year ending December 2023</t>
  </si>
  <si>
    <t>Consolidated Statement of Profit or Loss for the year ending 31st December 2023</t>
  </si>
  <si>
    <t>Revenue</t>
  </si>
  <si>
    <t>2023 AED</t>
  </si>
  <si>
    <t>2022 AED</t>
  </si>
  <si>
    <t>Operating Expenses</t>
  </si>
  <si>
    <t>Operating profit</t>
  </si>
  <si>
    <t>Finance and other income</t>
  </si>
  <si>
    <t>Finance and other cost</t>
  </si>
  <si>
    <t>Profit for the year</t>
  </si>
  <si>
    <t>Notes</t>
  </si>
  <si>
    <t>Note 1 - Operating Expenses</t>
  </si>
  <si>
    <t>Staff Costs</t>
  </si>
  <si>
    <t>IT Cost</t>
  </si>
  <si>
    <t>Client entertainment</t>
  </si>
  <si>
    <t>Net Interest expenditure</t>
  </si>
  <si>
    <t xml:space="preserve">Donations, grants, or gifts </t>
  </si>
  <si>
    <t>Payment Entries Identified as Illicit Payment during Tax Audit</t>
  </si>
  <si>
    <t>Particulars</t>
  </si>
  <si>
    <t>Bribes or other illicit payments</t>
  </si>
  <si>
    <t>Amount AED</t>
  </si>
  <si>
    <t>Client entertainment, Net Interest expenditure and Donations, grants expenses are disallowed under Corporate Tax Law and need to be added back in computation of corporate tax</t>
  </si>
  <si>
    <t>Bribes or Illicit Payments are disallowed under Corporate Tax Law and need to be added back in computation of corporate tax</t>
  </si>
  <si>
    <t>Transaction with related parties</t>
  </si>
  <si>
    <t>Transactions between FZPs and mainland businesses</t>
  </si>
  <si>
    <t>Cost of Goods Sold</t>
  </si>
  <si>
    <t>Non-Deductibility of payment for mainland group company</t>
  </si>
  <si>
    <t>This transaction is identified as Non-deductible payment and need to add back to Net Profit</t>
  </si>
  <si>
    <t>This transaction is not considered in computation of corporate tax</t>
  </si>
  <si>
    <t>Mapping with Financial Reports</t>
  </si>
  <si>
    <t>Page no. 48 - Consolidated Statement of profit or loss for the year ended 31 December 2023 - Revenue</t>
  </si>
  <si>
    <t>Page no. 48 - Consolidated Statement of profit or loss for the year ended 31 December 2023 - Operating Expenses</t>
  </si>
  <si>
    <t>Page no. 48 - Consolidated Statement of profit or loss for the year ended 31 December 2023 - Operating Profit</t>
  </si>
  <si>
    <t>Page no. 48 - Consolidated Statement of profit or loss for the year ended 31 December 2023 - Finance and Other Income</t>
  </si>
  <si>
    <t>Page no. 48 - Consolidated Statement of profit or loss for the year ended 31 December 2023 - Finance and Other costs</t>
  </si>
  <si>
    <t>Page no. 48 - Consolidated Statement of profit or loss for the year ended 31 December 2023 - Profit for the year</t>
  </si>
  <si>
    <t>Page no. 60 - Operating Expeses and federal royalty - Direct Cost of Sales</t>
  </si>
  <si>
    <t>Page no. 60 - Operating Expeses and federal royalty - Staff Costs</t>
  </si>
  <si>
    <t>Page no. 60 - Operating Expeses and federal royalty - IT Costs</t>
  </si>
  <si>
    <t>Add: Client entertainment 50%</t>
  </si>
  <si>
    <t xml:space="preserve">Add: Net Interest expenditure </t>
  </si>
  <si>
    <t xml:space="preserve">Add: Donations, grants, or gifts </t>
  </si>
  <si>
    <t>Add: Bribes or other illicit payments</t>
  </si>
  <si>
    <t>Less: Loss B/W from Previous Period -  75%</t>
  </si>
  <si>
    <t>Add: Related Party transaction - Non Deductiable Payment</t>
  </si>
  <si>
    <t>Index</t>
  </si>
  <si>
    <t>Computation of Corporate Tax</t>
  </si>
  <si>
    <t>Illicit Payments</t>
  </si>
  <si>
    <t>Transaction with related party</t>
  </si>
  <si>
    <t>Expected CT Computation</t>
  </si>
  <si>
    <t>Consolidated Profit &amp; Loss Statement</t>
  </si>
  <si>
    <t>Final Corporate Tax computed done by FTA . Corporate tax payable is AED 33,750.00 based on the assessment of financal reports and Tax Audit. Company has computed corporate tax AED 3,600.00. Which means there is AED 30,150.00 Tax Evasion (under payment of corporate 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</si>
</sst>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 #,##0.00_ ;_ * \-#,##0.00_ ;_ * &quot;-&quot;??_ ;_ @_ "/>
  </numFmts>
  <fonts count="6" x14ac:knownFonts="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b/>
      <sz val="11"/>
      <color rgb="FF000000"/>
      <name val="Calibri"/>
      <family val="2"/>
    </font>
    <font>
      <sz val="11"/>
      <color rgb="FF000000"/>
      <name val="Calibri"/>
      <family val="2"/>
    </font>
  </fonts>
  <fills count="9">
    <fill>
      <patternFill patternType="none"/>
    </fill>
    <fill>
      <patternFill patternType="gray125"/>
    </fill>
    <fill>
      <patternFill patternType="solid">
        <fgColor theme="0" tint="-0.14999847407452621"/>
        <bgColor indexed="64"/>
      </patternFill>
    </fill>
    <fill>
      <patternFill patternType="solid">
        <fgColor theme="5" tint="0.79998168889431442"/>
        <bgColor indexed="64"/>
      </patternFill>
    </fill>
    <fill>
      <patternFill patternType="solid">
        <fgColor rgb="FFFFFF00"/>
        <bgColor indexed="64"/>
      </patternFill>
    </fill>
    <fill>
      <patternFill patternType="solid">
        <fgColor theme="0"/>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rgb="FFFFC00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thin">
        <color indexed="64"/>
      </left>
      <right/>
      <top/>
      <bottom/>
      <diagonal/>
    </border>
  </borders>
  <cellStyleXfs count="3">
    <xf numFmtId="0" fontId="0" fillId="0" borderId="0"/>
    <xf numFmtId="164" fontId="1" fillId="0" borderId="0" applyFont="0" applyFill="0" applyBorder="0" applyAlignment="0" applyProtection="0"/>
    <xf numFmtId="0" fontId="3" fillId="0" borderId="0" applyNumberFormat="0" applyFill="0" applyBorder="0" applyAlignment="0" applyProtection="0"/>
  </cellStyleXfs>
  <cellXfs count="44">
    <xf numFmtId="0" fontId="0" fillId="0" borderId="0" xfId="0"/>
    <xf numFmtId="0" fontId="2" fillId="0" borderId="0" xfId="0" applyFont="1"/>
    <xf numFmtId="0" fontId="2" fillId="0" borderId="1" xfId="0" applyFont="1" applyBorder="1"/>
    <xf numFmtId="0" fontId="0" fillId="0" borderId="1" xfId="0" applyBorder="1"/>
    <xf numFmtId="0" fontId="0" fillId="0" borderId="1" xfId="0" applyBorder="1" applyAlignment="1">
      <alignment wrapText="1"/>
    </xf>
    <xf numFmtId="0" fontId="2" fillId="2" borderId="1" xfId="0" applyFont="1" applyFill="1" applyBorder="1"/>
    <xf numFmtId="0" fontId="4" fillId="0" borderId="4" xfId="0" applyFont="1" applyBorder="1" applyAlignment="1">
      <alignment horizontal="justify" vertical="center" wrapText="1"/>
    </xf>
    <xf numFmtId="4" fontId="4" fillId="0" borderId="5" xfId="0" applyNumberFormat="1" applyFont="1" applyBorder="1" applyAlignment="1">
      <alignment horizontal="justify" vertical="center" wrapText="1"/>
    </xf>
    <xf numFmtId="0" fontId="4" fillId="2" borderId="2" xfId="0" applyFont="1" applyFill="1" applyBorder="1" applyAlignment="1">
      <alignment horizontal="justify" vertical="center" wrapText="1"/>
    </xf>
    <xf numFmtId="0" fontId="4" fillId="2" borderId="3" xfId="0" applyFont="1" applyFill="1" applyBorder="1" applyAlignment="1">
      <alignment horizontal="justify" vertical="center" wrapText="1"/>
    </xf>
    <xf numFmtId="0" fontId="5" fillId="0" borderId="4" xfId="0" applyFont="1" applyBorder="1" applyAlignment="1">
      <alignment horizontal="justify" vertical="center" wrapText="1"/>
    </xf>
    <xf numFmtId="0" fontId="4" fillId="4" borderId="4" xfId="0" applyFont="1" applyFill="1" applyBorder="1" applyAlignment="1">
      <alignment horizontal="justify" vertical="center" wrapText="1"/>
    </xf>
    <xf numFmtId="4" fontId="4" fillId="4" borderId="5" xfId="0" applyNumberFormat="1" applyFont="1" applyFill="1" applyBorder="1" applyAlignment="1">
      <alignment horizontal="justify" vertical="center" wrapText="1"/>
    </xf>
    <xf numFmtId="0" fontId="0" fillId="0" borderId="1" xfId="0" applyBorder="1" applyAlignment="1">
      <alignment horizontal="center"/>
    </xf>
    <xf numFmtId="164" fontId="0" fillId="0" borderId="1" xfId="1" applyFont="1" applyBorder="1"/>
    <xf numFmtId="164" fontId="2" fillId="0" borderId="1" xfId="1" applyFont="1" applyBorder="1"/>
    <xf numFmtId="0" fontId="0" fillId="3" borderId="1" xfId="0" applyFill="1" applyBorder="1"/>
    <xf numFmtId="164" fontId="0" fillId="3" borderId="1" xfId="1" applyFont="1" applyFill="1" applyBorder="1"/>
    <xf numFmtId="0" fontId="4" fillId="3" borderId="0" xfId="0" applyFont="1" applyFill="1" applyAlignment="1">
      <alignment horizontal="justify" vertical="center" wrapText="1"/>
    </xf>
    <xf numFmtId="0" fontId="2" fillId="3" borderId="0" xfId="0" applyFont="1" applyFill="1" applyAlignment="1">
      <alignment wrapText="1"/>
    </xf>
    <xf numFmtId="0" fontId="2" fillId="3" borderId="1" xfId="0" applyFont="1" applyFill="1" applyBorder="1" applyAlignment="1">
      <alignment wrapText="1"/>
    </xf>
    <xf numFmtId="164" fontId="1" fillId="5" borderId="1" xfId="1" applyFont="1" applyFill="1" applyBorder="1"/>
    <xf numFmtId="0" fontId="2" fillId="3" borderId="0" xfId="0" applyFont="1" applyFill="1"/>
    <xf numFmtId="0" fontId="2" fillId="6" borderId="0" xfId="0" applyFont="1" applyFill="1"/>
    <xf numFmtId="164" fontId="2" fillId="6" borderId="0" xfId="1" applyFont="1" applyFill="1"/>
    <xf numFmtId="0" fontId="0" fillId="6" borderId="1" xfId="0" applyFill="1" applyBorder="1"/>
    <xf numFmtId="0" fontId="2" fillId="6" borderId="1" xfId="0" applyFont="1" applyFill="1" applyBorder="1"/>
    <xf numFmtId="164" fontId="1" fillId="6" borderId="1" xfId="1" applyFont="1" applyFill="1" applyBorder="1"/>
    <xf numFmtId="164" fontId="2" fillId="7" borderId="1" xfId="1" applyFont="1" applyFill="1" applyBorder="1"/>
    <xf numFmtId="0" fontId="5" fillId="7" borderId="4" xfId="0" applyFont="1" applyFill="1" applyBorder="1" applyAlignment="1">
      <alignment horizontal="justify" vertical="center" wrapText="1"/>
    </xf>
    <xf numFmtId="4" fontId="4" fillId="7" borderId="5" xfId="0" applyNumberFormat="1" applyFont="1" applyFill="1" applyBorder="1" applyAlignment="1">
      <alignment horizontal="justify" vertical="center" wrapText="1"/>
    </xf>
    <xf numFmtId="164" fontId="2" fillId="8" borderId="1" xfId="1" applyFont="1" applyFill="1" applyBorder="1"/>
    <xf numFmtId="0" fontId="4" fillId="8" borderId="4" xfId="0" applyFont="1" applyFill="1" applyBorder="1" applyAlignment="1">
      <alignment horizontal="justify" vertical="center" wrapText="1"/>
    </xf>
    <xf numFmtId="4" fontId="4" fillId="8" borderId="5" xfId="0" applyNumberFormat="1" applyFont="1" applyFill="1" applyBorder="1" applyAlignment="1">
      <alignment horizontal="justify" vertical="center" wrapText="1"/>
    </xf>
    <xf numFmtId="0" fontId="0" fillId="0" borderId="0" xfId="0" applyAlignment="1">
      <alignment horizontal="left"/>
    </xf>
    <xf numFmtId="0" fontId="4" fillId="5" borderId="4" xfId="0" applyFont="1" applyFill="1" applyBorder="1" applyAlignment="1">
      <alignment horizontal="justify" vertical="center" wrapText="1"/>
    </xf>
    <xf numFmtId="4" fontId="4" fillId="5" borderId="5" xfId="0" applyNumberFormat="1" applyFont="1" applyFill="1" applyBorder="1" applyAlignment="1">
      <alignment horizontal="justify" vertical="center" wrapText="1"/>
    </xf>
    <xf numFmtId="0" fontId="5" fillId="5" borderId="4" xfId="0" applyFont="1" applyFill="1" applyBorder="1" applyAlignment="1">
      <alignment horizontal="justify" vertical="center" wrapText="1"/>
    </xf>
    <xf numFmtId="0" fontId="3" fillId="0" borderId="1" xfId="2" applyBorder="1"/>
    <xf numFmtId="0" fontId="2" fillId="2" borderId="1" xfId="0" applyFont="1" applyFill="1" applyBorder="1" applyAlignment="1">
      <alignment wrapText="1"/>
    </xf>
    <xf numFmtId="0" fontId="0" fillId="2" borderId="1" xfId="0" applyFill="1" applyBorder="1" applyAlignment="1">
      <alignment wrapText="1"/>
    </xf>
    <xf numFmtId="0" fontId="0" fillId="0" borderId="0" xfId="0" applyAlignment="1">
      <alignment horizontal="left"/>
    </xf>
    <xf numFmtId="0" fontId="2" fillId="2" borderId="6" xfId="0" applyFont="1" applyFill="1" applyBorder="1" applyAlignment="1">
      <alignment horizontal="center"/>
    </xf>
    <xf numFmtId="0" fontId="2" fillId="2" borderId="0" xfId="0" applyFont="1" applyFill="1" applyAlignment="1">
      <alignment horizontal="center"/>
    </xf>
  </cellXfs>
  <cellStyles count="3">
    <cellStyle name="Comma" xfId="1" builtinId="3"/>
    <cellStyle name="Hyperlink" xfId="2"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138DE6-785C-4201-A4DA-B1CF865F0E09}">
  <dimension ref="B2:B14"/>
  <sheetViews>
    <sheetView zoomScale="80" zoomScaleNormal="80" workbookViewId="0">
      <selection activeCell="B9" sqref="B9"/>
    </sheetView>
  </sheetViews>
  <sheetFormatPr defaultRowHeight="14.4" x14ac:dyDescent="0.3"/>
  <cols>
    <col min="2" max="2" width="95.5546875" customWidth="1"/>
  </cols>
  <sheetData>
    <row r="2" spans="2:2" x14ac:dyDescent="0.3">
      <c r="B2" s="5" t="s">
        <v>0</v>
      </c>
    </row>
    <row r="3" spans="2:2" x14ac:dyDescent="0.3">
      <c r="B3" s="3"/>
    </row>
    <row r="4" spans="2:2" ht="129.6" x14ac:dyDescent="0.3">
      <c r="B4" s="4" t="s">
        <v>1</v>
      </c>
    </row>
    <row r="5" spans="2:2" x14ac:dyDescent="0.3">
      <c r="B5" s="3"/>
    </row>
    <row r="6" spans="2:2" ht="28.8" x14ac:dyDescent="0.3">
      <c r="B6" s="4" t="s">
        <v>2</v>
      </c>
    </row>
    <row r="7" spans="2:2" ht="28.8" x14ac:dyDescent="0.3">
      <c r="B7" s="4" t="s">
        <v>3</v>
      </c>
    </row>
    <row r="9" spans="2:2" x14ac:dyDescent="0.3">
      <c r="B9" s="39" t="s">
        <v>61</v>
      </c>
    </row>
    <row r="10" spans="2:2" x14ac:dyDescent="0.3">
      <c r="B10" s="38" t="s">
        <v>62</v>
      </c>
    </row>
    <row r="11" spans="2:2" x14ac:dyDescent="0.3">
      <c r="B11" s="38" t="s">
        <v>66</v>
      </c>
    </row>
    <row r="12" spans="2:2" x14ac:dyDescent="0.3">
      <c r="B12" s="38" t="s">
        <v>63</v>
      </c>
    </row>
    <row r="13" spans="2:2" x14ac:dyDescent="0.3">
      <c r="B13" s="38" t="s">
        <v>64</v>
      </c>
    </row>
    <row r="14" spans="2:2" x14ac:dyDescent="0.3">
      <c r="B14" s="38" t="s">
        <v>65</v>
      </c>
    </row>
  </sheetData>
  <hyperlinks>
    <hyperlink ref="B10" location="'Computation of Corporate Tax'!A1" display="Computation of Corporate Tax" xr:uid="{8245F662-E8DA-459F-9889-F745CFF05386}"/>
    <hyperlink ref="B11" location="'Consolidated Profit &amp; Loss Stat'!A1" display="Consolidated Profit &amp; Loss Statement" xr:uid="{44EE5139-55E5-40D8-A276-D1C76D39B4C2}"/>
    <hyperlink ref="B12" location="'Illicit Payments'!A1" display="Illicit Payments" xr:uid="{49134447-3728-4BDA-AED7-FD3BF090034F}"/>
    <hyperlink ref="B13" location="'Transaction with related party'!A1" display="Transaction with related party" xr:uid="{9E5DB886-BB0E-4F9C-B5A4-0A8686EC1117}"/>
    <hyperlink ref="B14" location="'Expected CT Computation'!A1" display="Expected CT Computation" xr:uid="{A7814292-88CA-4FA7-86B1-54584F41E0F3}"/>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C8639D-CEA9-47EA-8984-0263948A1509}">
  <dimension ref="B1:C14"/>
  <sheetViews>
    <sheetView zoomScale="80" zoomScaleNormal="80" workbookViewId="0">
      <selection activeCell="C12" sqref="C12"/>
    </sheetView>
  </sheetViews>
  <sheetFormatPr defaultRowHeight="14.4" x14ac:dyDescent="0.3"/>
  <cols>
    <col min="2" max="2" width="78.88671875" customWidth="1"/>
    <col min="3" max="3" width="17.109375" customWidth="1"/>
  </cols>
  <sheetData>
    <row r="1" spans="2:3" x14ac:dyDescent="0.3">
      <c r="B1" s="1" t="s">
        <v>16</v>
      </c>
    </row>
    <row r="2" spans="2:3" ht="15" thickBot="1" x14ac:dyDescent="0.35"/>
    <row r="3" spans="2:3" ht="15" thickBot="1" x14ac:dyDescent="0.35">
      <c r="B3" s="8" t="s">
        <v>4</v>
      </c>
      <c r="C3" s="9" t="s">
        <v>36</v>
      </c>
    </row>
    <row r="4" spans="2:3" ht="15" thickBot="1" x14ac:dyDescent="0.35">
      <c r="B4" s="32" t="s">
        <v>6</v>
      </c>
      <c r="C4" s="33">
        <v>500000</v>
      </c>
    </row>
    <row r="5" spans="2:3" ht="15" thickBot="1" x14ac:dyDescent="0.35">
      <c r="B5" s="6" t="s">
        <v>11</v>
      </c>
      <c r="C5" s="7"/>
    </row>
    <row r="6" spans="2:3" ht="15" thickBot="1" x14ac:dyDescent="0.35">
      <c r="B6" s="10" t="s">
        <v>12</v>
      </c>
      <c r="C6" s="7">
        <v>5000</v>
      </c>
    </row>
    <row r="7" spans="2:3" ht="15" thickBot="1" x14ac:dyDescent="0.35">
      <c r="B7" s="10" t="s">
        <v>13</v>
      </c>
      <c r="C7" s="7">
        <v>10000</v>
      </c>
    </row>
    <row r="8" spans="2:3" ht="15" thickBot="1" x14ac:dyDescent="0.35">
      <c r="B8" s="29" t="s">
        <v>14</v>
      </c>
      <c r="C8" s="30">
        <v>100000</v>
      </c>
    </row>
    <row r="9" spans="2:3" ht="15" thickBot="1" x14ac:dyDescent="0.35">
      <c r="B9" s="6" t="s">
        <v>7</v>
      </c>
      <c r="C9" s="7">
        <f>C4+C6+C7-C8</f>
        <v>415000</v>
      </c>
    </row>
    <row r="10" spans="2:3" ht="15" thickBot="1" x14ac:dyDescent="0.35">
      <c r="B10" s="6" t="s">
        <v>8</v>
      </c>
      <c r="C10" s="7">
        <v>375000</v>
      </c>
    </row>
    <row r="11" spans="2:3" ht="15" thickBot="1" x14ac:dyDescent="0.35">
      <c r="B11" s="6" t="s">
        <v>9</v>
      </c>
      <c r="C11" s="7">
        <f>C9-C10</f>
        <v>40000</v>
      </c>
    </row>
    <row r="12" spans="2:3" ht="15" thickBot="1" x14ac:dyDescent="0.35">
      <c r="B12" s="11" t="s">
        <v>10</v>
      </c>
      <c r="C12" s="12">
        <f>C11*9%</f>
        <v>3600</v>
      </c>
    </row>
    <row r="14" spans="2:3" ht="28.8" x14ac:dyDescent="0.3">
      <c r="B14" s="18"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A4F1F5-DB21-405E-8122-84A13D5D769E}">
  <dimension ref="B2:R23"/>
  <sheetViews>
    <sheetView topLeftCell="B4" zoomScale="80" zoomScaleNormal="80" workbookViewId="0">
      <selection activeCell="D20" sqref="D20"/>
    </sheetView>
  </sheetViews>
  <sheetFormatPr defaultRowHeight="14.4" x14ac:dyDescent="0.3"/>
  <cols>
    <col min="2" max="2" width="78" customWidth="1"/>
    <col min="4" max="4" width="12.6640625" bestFit="1" customWidth="1"/>
    <col min="5" max="5" width="12.44140625" bestFit="1" customWidth="1"/>
  </cols>
  <sheetData>
    <row r="2" spans="2:18" x14ac:dyDescent="0.3">
      <c r="B2" s="1" t="s">
        <v>17</v>
      </c>
    </row>
    <row r="4" spans="2:18" x14ac:dyDescent="0.3">
      <c r="B4" s="5"/>
      <c r="C4" s="5" t="s">
        <v>26</v>
      </c>
      <c r="D4" s="5" t="s">
        <v>19</v>
      </c>
      <c r="E4" s="5" t="s">
        <v>20</v>
      </c>
      <c r="G4" s="42" t="s">
        <v>45</v>
      </c>
      <c r="H4" s="43"/>
      <c r="I4" s="43"/>
      <c r="J4" s="43"/>
    </row>
    <row r="5" spans="2:18" x14ac:dyDescent="0.3">
      <c r="B5" s="3" t="s">
        <v>18</v>
      </c>
      <c r="D5" s="14">
        <v>1050000</v>
      </c>
      <c r="E5" s="14">
        <v>600000</v>
      </c>
      <c r="G5" s="41" t="s">
        <v>46</v>
      </c>
      <c r="H5" s="41"/>
      <c r="I5" s="41"/>
      <c r="J5" s="41"/>
      <c r="K5" s="41"/>
      <c r="L5" s="41"/>
      <c r="M5" s="41"/>
      <c r="N5" s="41"/>
      <c r="O5" s="41"/>
      <c r="P5" s="41"/>
      <c r="Q5" s="34"/>
      <c r="R5" s="34"/>
    </row>
    <row r="6" spans="2:18" x14ac:dyDescent="0.3">
      <c r="B6" s="3" t="s">
        <v>21</v>
      </c>
      <c r="C6" s="13">
        <v>1</v>
      </c>
      <c r="D6" s="14">
        <v>460000</v>
      </c>
      <c r="E6" s="14">
        <v>700000</v>
      </c>
      <c r="G6" s="41" t="s">
        <v>47</v>
      </c>
      <c r="H6" s="41"/>
      <c r="I6" s="41"/>
      <c r="J6" s="41"/>
      <c r="K6" s="41"/>
      <c r="L6" s="41"/>
      <c r="M6" s="41"/>
      <c r="N6" s="41"/>
      <c r="O6" s="41"/>
      <c r="P6" s="41"/>
      <c r="Q6" s="41"/>
      <c r="R6" s="41"/>
    </row>
    <row r="7" spans="2:18" x14ac:dyDescent="0.3">
      <c r="B7" s="2" t="s">
        <v>22</v>
      </c>
      <c r="C7" s="3"/>
      <c r="D7" s="15">
        <f>D5-D6</f>
        <v>590000</v>
      </c>
      <c r="E7" s="15">
        <f>E5-E6</f>
        <v>-100000</v>
      </c>
      <c r="G7" s="41" t="s">
        <v>48</v>
      </c>
      <c r="H7" s="41"/>
      <c r="I7" s="41"/>
      <c r="J7" s="41"/>
      <c r="K7" s="41"/>
      <c r="L7" s="41"/>
      <c r="M7" s="41"/>
      <c r="N7" s="41"/>
      <c r="O7" s="41"/>
      <c r="P7" s="41"/>
      <c r="Q7" s="41"/>
      <c r="R7" s="41"/>
    </row>
    <row r="8" spans="2:18" x14ac:dyDescent="0.3">
      <c r="B8" s="3" t="s">
        <v>23</v>
      </c>
      <c r="C8" s="3"/>
      <c r="D8" s="14">
        <v>10000</v>
      </c>
      <c r="E8" s="14">
        <v>0</v>
      </c>
      <c r="G8" s="41" t="s">
        <v>49</v>
      </c>
      <c r="H8" s="41"/>
      <c r="I8" s="41"/>
      <c r="J8" s="41"/>
      <c r="K8" s="41"/>
      <c r="L8" s="41"/>
      <c r="M8" s="41"/>
      <c r="N8" s="41"/>
      <c r="O8" s="41"/>
      <c r="P8" s="41"/>
      <c r="Q8" s="41"/>
      <c r="R8" s="41"/>
    </row>
    <row r="9" spans="2:18" x14ac:dyDescent="0.3">
      <c r="B9" s="3" t="s">
        <v>24</v>
      </c>
      <c r="C9" s="3"/>
      <c r="D9" s="14">
        <v>100000</v>
      </c>
      <c r="E9" s="14">
        <v>0</v>
      </c>
      <c r="G9" s="41" t="s">
        <v>50</v>
      </c>
      <c r="H9" s="41"/>
      <c r="I9" s="41"/>
      <c r="J9" s="41"/>
      <c r="K9" s="41"/>
      <c r="L9" s="41"/>
      <c r="M9" s="41"/>
      <c r="N9" s="41"/>
      <c r="O9" s="41"/>
      <c r="P9" s="41"/>
      <c r="Q9" s="41"/>
      <c r="R9" s="41"/>
    </row>
    <row r="10" spans="2:18" x14ac:dyDescent="0.3">
      <c r="B10" s="2" t="s">
        <v>25</v>
      </c>
      <c r="C10" s="3"/>
      <c r="D10" s="31">
        <f>D7+D8-D9</f>
        <v>500000</v>
      </c>
      <c r="E10" s="28">
        <f>E7+E8-E9</f>
        <v>-100000</v>
      </c>
      <c r="G10" s="41" t="s">
        <v>51</v>
      </c>
      <c r="H10" s="41"/>
      <c r="I10" s="41"/>
      <c r="J10" s="41"/>
      <c r="K10" s="41"/>
      <c r="L10" s="41"/>
      <c r="M10" s="41"/>
      <c r="N10" s="41"/>
      <c r="O10" s="41"/>
      <c r="P10" s="41"/>
      <c r="Q10" s="41"/>
      <c r="R10" s="41"/>
    </row>
    <row r="13" spans="2:18" x14ac:dyDescent="0.3">
      <c r="B13" s="1" t="s">
        <v>27</v>
      </c>
    </row>
    <row r="14" spans="2:18" x14ac:dyDescent="0.3">
      <c r="B14" s="5"/>
      <c r="C14" s="5"/>
      <c r="D14" s="5" t="s">
        <v>19</v>
      </c>
      <c r="E14" s="5" t="s">
        <v>20</v>
      </c>
      <c r="G14" s="42" t="s">
        <v>45</v>
      </c>
      <c r="H14" s="43"/>
      <c r="I14" s="43"/>
      <c r="J14" s="43"/>
    </row>
    <row r="15" spans="2:18" x14ac:dyDescent="0.3">
      <c r="B15" s="25" t="s">
        <v>41</v>
      </c>
      <c r="C15" s="26"/>
      <c r="D15" s="27">
        <v>50000</v>
      </c>
      <c r="E15" s="21">
        <v>100000</v>
      </c>
      <c r="G15" s="41" t="s">
        <v>52</v>
      </c>
      <c r="H15" s="41"/>
      <c r="I15" s="41"/>
      <c r="J15" s="41"/>
      <c r="K15" s="41"/>
      <c r="L15" s="41"/>
      <c r="M15" s="41"/>
      <c r="N15" s="41"/>
      <c r="O15" s="41"/>
      <c r="P15" s="41"/>
      <c r="Q15" s="41"/>
      <c r="R15" s="41"/>
    </row>
    <row r="16" spans="2:18" x14ac:dyDescent="0.3">
      <c r="B16" s="3" t="s">
        <v>28</v>
      </c>
      <c r="C16" s="3"/>
      <c r="D16" s="14">
        <v>50000</v>
      </c>
      <c r="E16" s="14">
        <v>150000</v>
      </c>
      <c r="G16" s="41" t="s">
        <v>53</v>
      </c>
      <c r="H16" s="41"/>
      <c r="I16" s="41"/>
      <c r="J16" s="41"/>
      <c r="K16" s="41"/>
      <c r="L16" s="41"/>
      <c r="M16" s="41"/>
      <c r="N16" s="41"/>
      <c r="O16" s="41"/>
      <c r="P16" s="41"/>
      <c r="Q16" s="41"/>
      <c r="R16" s="41"/>
    </row>
    <row r="17" spans="2:18" x14ac:dyDescent="0.3">
      <c r="B17" s="3" t="s">
        <v>29</v>
      </c>
      <c r="C17" s="3"/>
      <c r="D17" s="14">
        <v>150000</v>
      </c>
      <c r="E17" s="14">
        <v>200000</v>
      </c>
      <c r="G17" s="41" t="s">
        <v>54</v>
      </c>
      <c r="H17" s="41"/>
      <c r="I17" s="41"/>
      <c r="J17" s="41"/>
      <c r="K17" s="41"/>
      <c r="L17" s="41"/>
      <c r="M17" s="41"/>
      <c r="N17" s="41"/>
      <c r="O17" s="41"/>
      <c r="P17" s="41"/>
      <c r="Q17" s="41"/>
      <c r="R17" s="41"/>
    </row>
    <row r="18" spans="2:18" x14ac:dyDescent="0.3">
      <c r="B18" s="16" t="s">
        <v>30</v>
      </c>
      <c r="C18" s="16"/>
      <c r="D18" s="17">
        <v>100000</v>
      </c>
      <c r="E18" s="14">
        <v>50000</v>
      </c>
    </row>
    <row r="19" spans="2:18" x14ac:dyDescent="0.3">
      <c r="B19" s="16" t="s">
        <v>31</v>
      </c>
      <c r="C19" s="16"/>
      <c r="D19" s="17">
        <v>50000</v>
      </c>
      <c r="E19" s="14">
        <v>100000</v>
      </c>
    </row>
    <row r="20" spans="2:18" x14ac:dyDescent="0.3">
      <c r="B20" s="16" t="s">
        <v>32</v>
      </c>
      <c r="C20" s="16"/>
      <c r="D20" s="17">
        <v>60000</v>
      </c>
      <c r="E20" s="14">
        <v>100000</v>
      </c>
    </row>
    <row r="21" spans="2:18" x14ac:dyDescent="0.3">
      <c r="B21" s="2" t="s">
        <v>21</v>
      </c>
      <c r="C21" s="3"/>
      <c r="D21" s="15">
        <f>SUM(D15:D20)</f>
        <v>460000</v>
      </c>
      <c r="E21" s="15">
        <f>SUM(E16:E20)</f>
        <v>600000</v>
      </c>
    </row>
    <row r="23" spans="2:18" ht="43.2" x14ac:dyDescent="0.3">
      <c r="B23" s="19" t="s">
        <v>37</v>
      </c>
    </row>
  </sheetData>
  <mergeCells count="11">
    <mergeCell ref="G4:J4"/>
    <mergeCell ref="G5:P5"/>
    <mergeCell ref="G6:R6"/>
    <mergeCell ref="G7:R7"/>
    <mergeCell ref="G8:R8"/>
    <mergeCell ref="G9:R9"/>
    <mergeCell ref="G10:R10"/>
    <mergeCell ref="G15:R15"/>
    <mergeCell ref="G16:R16"/>
    <mergeCell ref="G17:R17"/>
    <mergeCell ref="G14:J1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C13151-3D34-4B9A-9891-3CA966EA3113}">
  <dimension ref="B2:D7"/>
  <sheetViews>
    <sheetView zoomScale="80" zoomScaleNormal="80" workbookViewId="0">
      <selection activeCell="E12" sqref="E12"/>
    </sheetView>
  </sheetViews>
  <sheetFormatPr defaultRowHeight="14.4" x14ac:dyDescent="0.3"/>
  <cols>
    <col min="2" max="2" width="43.77734375" customWidth="1"/>
    <col min="3" max="3" width="11.5546875" bestFit="1" customWidth="1"/>
  </cols>
  <sheetData>
    <row r="2" spans="2:4" x14ac:dyDescent="0.3">
      <c r="B2" s="1" t="s">
        <v>33</v>
      </c>
    </row>
    <row r="4" spans="2:4" x14ac:dyDescent="0.3">
      <c r="B4" s="5" t="s">
        <v>34</v>
      </c>
      <c r="C4" s="5" t="s">
        <v>5</v>
      </c>
      <c r="D4" s="1"/>
    </row>
    <row r="5" spans="2:4" x14ac:dyDescent="0.3">
      <c r="B5" s="16" t="s">
        <v>35</v>
      </c>
      <c r="C5" s="17">
        <v>100000</v>
      </c>
    </row>
    <row r="6" spans="2:4" x14ac:dyDescent="0.3">
      <c r="B6" s="3"/>
      <c r="C6" s="3"/>
    </row>
    <row r="7" spans="2:4" ht="43.2" x14ac:dyDescent="0.3">
      <c r="B7" s="20" t="s">
        <v>38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729DF4-7886-48BA-85B2-A160023C68CB}">
  <dimension ref="B2:E11"/>
  <sheetViews>
    <sheetView zoomScale="105" zoomScaleNormal="80" workbookViewId="0">
      <selection activeCell="B16" sqref="B16"/>
    </sheetView>
  </sheetViews>
  <sheetFormatPr defaultRowHeight="14.4" x14ac:dyDescent="0.3"/>
  <cols>
    <col min="2" max="2" width="52.33203125" customWidth="1"/>
    <col min="3" max="3" width="11.21875" bestFit="1" customWidth="1"/>
  </cols>
  <sheetData>
    <row r="2" spans="2:5" x14ac:dyDescent="0.3">
      <c r="B2" s="1" t="s">
        <v>39</v>
      </c>
    </row>
    <row r="4" spans="2:5" x14ac:dyDescent="0.3">
      <c r="B4" t="s">
        <v>40</v>
      </c>
    </row>
    <row r="6" spans="2:5" x14ac:dyDescent="0.3">
      <c r="B6" t="s">
        <v>42</v>
      </c>
    </row>
    <row r="8" spans="2:5" x14ac:dyDescent="0.3">
      <c r="B8" s="23" t="s">
        <v>41</v>
      </c>
      <c r="C8" s="24">
        <v>50000</v>
      </c>
    </row>
    <row r="10" spans="2:5" x14ac:dyDescent="0.3">
      <c r="B10" s="22" t="s">
        <v>43</v>
      </c>
      <c r="C10" s="22"/>
      <c r="D10" s="22"/>
      <c r="E10" s="22"/>
    </row>
    <row r="11" spans="2:5" x14ac:dyDescent="0.3">
      <c r="B11" s="22" t="s">
        <v>44</v>
      </c>
      <c r="C11" s="22"/>
      <c r="D11" s="22"/>
      <c r="E11" s="22"/>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1963A7-CE6B-40C9-99C9-C6F9169576ED}">
  <dimension ref="B1:C19"/>
  <sheetViews>
    <sheetView tabSelected="1" topLeftCell="A2" zoomScale="102" zoomScaleNormal="145" workbookViewId="0">
      <selection activeCell="B19" sqref="B19"/>
    </sheetView>
  </sheetViews>
  <sheetFormatPr defaultRowHeight="14.4" x14ac:dyDescent="0.3"/>
  <cols>
    <col min="2" max="2" width="78.88671875" customWidth="1"/>
    <col min="3" max="3" width="17.109375" customWidth="1"/>
  </cols>
  <sheetData>
    <row r="1" spans="2:3" x14ac:dyDescent="0.3">
      <c r="B1" s="1" t="s">
        <v>16</v>
      </c>
    </row>
    <row r="2" spans="2:3" ht="15" thickBot="1" x14ac:dyDescent="0.35"/>
    <row r="3" spans="2:3" ht="15" thickBot="1" x14ac:dyDescent="0.35">
      <c r="B3" s="8" t="s">
        <v>4</v>
      </c>
      <c r="C3" s="9" t="s">
        <v>36</v>
      </c>
    </row>
    <row r="4" spans="2:3" ht="15" thickBot="1" x14ac:dyDescent="0.35">
      <c r="B4" s="35" t="s">
        <v>6</v>
      </c>
      <c r="C4" s="36">
        <v>500000</v>
      </c>
    </row>
    <row r="5" spans="2:3" ht="15" thickBot="1" x14ac:dyDescent="0.35">
      <c r="B5" s="6" t="s">
        <v>11</v>
      </c>
      <c r="C5" s="7"/>
    </row>
    <row r="6" spans="2:3" ht="15" thickBot="1" x14ac:dyDescent="0.35">
      <c r="B6" s="10" t="s">
        <v>12</v>
      </c>
      <c r="C6" s="7">
        <v>5000</v>
      </c>
    </row>
    <row r="7" spans="2:3" ht="15" thickBot="1" x14ac:dyDescent="0.35">
      <c r="B7" s="10" t="s">
        <v>13</v>
      </c>
      <c r="C7" s="7">
        <v>10000</v>
      </c>
    </row>
    <row r="8" spans="2:3" ht="15" thickBot="1" x14ac:dyDescent="0.35">
      <c r="B8" s="10" t="s">
        <v>55</v>
      </c>
      <c r="C8" s="7">
        <v>50000</v>
      </c>
    </row>
    <row r="9" spans="2:3" ht="15" thickBot="1" x14ac:dyDescent="0.35">
      <c r="B9" s="10" t="s">
        <v>56</v>
      </c>
      <c r="C9" s="7">
        <v>50000</v>
      </c>
    </row>
    <row r="10" spans="2:3" ht="15" thickBot="1" x14ac:dyDescent="0.35">
      <c r="B10" s="10" t="s">
        <v>57</v>
      </c>
      <c r="C10" s="7">
        <v>60000</v>
      </c>
    </row>
    <row r="11" spans="2:3" ht="15" thickBot="1" x14ac:dyDescent="0.35">
      <c r="B11" s="10" t="s">
        <v>58</v>
      </c>
      <c r="C11" s="7">
        <v>100000</v>
      </c>
    </row>
    <row r="12" spans="2:3" ht="15" thickBot="1" x14ac:dyDescent="0.35">
      <c r="B12" s="37" t="s">
        <v>59</v>
      </c>
      <c r="C12" s="36">
        <v>75000</v>
      </c>
    </row>
    <row r="13" spans="2:3" ht="15" thickBot="1" x14ac:dyDescent="0.35">
      <c r="B13" s="37" t="s">
        <v>60</v>
      </c>
      <c r="C13" s="36">
        <v>50000</v>
      </c>
    </row>
    <row r="14" spans="2:3" ht="15" thickBot="1" x14ac:dyDescent="0.35">
      <c r="B14" s="6" t="s">
        <v>7</v>
      </c>
      <c r="C14" s="7">
        <f>C4+C6+C7-C12+C8+C9+C10+C11+C13</f>
        <v>750000</v>
      </c>
    </row>
    <row r="15" spans="2:3" ht="15" thickBot="1" x14ac:dyDescent="0.35">
      <c r="B15" s="6" t="s">
        <v>8</v>
      </c>
      <c r="C15" s="7">
        <v>375000</v>
      </c>
    </row>
    <row r="16" spans="2:3" ht="15" thickBot="1" x14ac:dyDescent="0.35">
      <c r="B16" s="6" t="s">
        <v>9</v>
      </c>
      <c r="C16" s="7">
        <f>C14-C15</f>
        <v>375000</v>
      </c>
    </row>
    <row r="17" spans="2:3" ht="15" thickBot="1" x14ac:dyDescent="0.35">
      <c r="B17" s="35" t="s">
        <v>10</v>
      </c>
      <c r="C17" s="36">
        <f>C16*9%</f>
        <v>33750</v>
      </c>
    </row>
    <row r="19" spans="2:3" ht="57.6" x14ac:dyDescent="0.3">
      <c r="B19" s="40" t="s">
        <v>67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Use Case</vt:lpstr>
      <vt:lpstr>Computation of Corporate Tax</vt:lpstr>
      <vt:lpstr>Consolidated Profit &amp; Loss Stat</vt:lpstr>
      <vt:lpstr>Illicit Payments</vt:lpstr>
      <vt:lpstr>Transaction with related party</vt:lpstr>
      <vt:lpstr>Expected CT Computation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91987</dc:creator>
  <cp:lastModifiedBy>sai vamsi</cp:lastModifiedBy>
  <dcterms:created xsi:type="dcterms:W3CDTF">2023-08-16T18:09:41Z</dcterms:created>
  <dcterms:modified xsi:type="dcterms:W3CDTF">2023-08-18T03:15:43Z</dcterms:modified>
</cp:coreProperties>
</file>