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3SPAnalytics\01-SDP\Datasets\"/>
    </mc:Choice>
  </mc:AlternateContent>
  <xr:revisionPtr revIDLastSave="0" documentId="13_ncr:1_{BC632F43-A248-4F87-9577-1262990B3C22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Data" sheetId="8" r:id="rId1"/>
    <sheet name="DD-03" sheetId="22" r:id="rId2"/>
    <sheet name="DD-04" sheetId="23" r:id="rId3"/>
    <sheet name="DD-01" sheetId="20" state="hidden" r:id="rId4"/>
    <sheet name="DD-02" sheetId="21" state="hidden" r:id="rId5"/>
    <sheet name="Data-09" sheetId="18" state="hidden" r:id="rId6"/>
    <sheet name="Data-10" sheetId="19" state="hidden" r:id="rId7"/>
    <sheet name="D07" sheetId="16" state="hidden" r:id="rId8"/>
    <sheet name="D08" sheetId="17" state="hidden" r:id="rId9"/>
    <sheet name="D-05" sheetId="14" state="hidden" r:id="rId10"/>
    <sheet name="D-06" sheetId="15" state="hidden" r:id="rId11"/>
    <sheet name="Data-01" sheetId="12" state="hidden" r:id="rId12"/>
    <sheet name="Data-02" sheetId="13" state="hidden" r:id="rId13"/>
    <sheet name="D-02" sheetId="10" state="hidden" r:id="rId14"/>
    <sheet name="D-03" sheetId="11" state="hidden" r:id="rId15"/>
  </sheets>
  <calcPr calcId="181029"/>
</workbook>
</file>

<file path=xl/calcChain.xml><?xml version="1.0" encoding="utf-8"?>
<calcChain xmlns="http://schemas.openxmlformats.org/spreadsheetml/2006/main">
  <c r="P7" i="23" l="1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2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2" i="23"/>
  <c r="F14" i="23"/>
  <c r="G14" i="23" s="1"/>
  <c r="F30" i="23"/>
  <c r="G30" i="23" s="1"/>
  <c r="F78" i="23"/>
  <c r="G78" i="23" s="1"/>
  <c r="F2" i="23"/>
  <c r="G2" i="23" s="1"/>
  <c r="E3" i="23"/>
  <c r="F3" i="23" s="1"/>
  <c r="G3" i="23" s="1"/>
  <c r="E4" i="23"/>
  <c r="F4" i="23" s="1"/>
  <c r="G4" i="23" s="1"/>
  <c r="E5" i="23"/>
  <c r="F5" i="23" s="1"/>
  <c r="G5" i="23" s="1"/>
  <c r="E6" i="23"/>
  <c r="F6" i="23" s="1"/>
  <c r="E7" i="23"/>
  <c r="F7" i="23" s="1"/>
  <c r="G7" i="23" s="1"/>
  <c r="E8" i="23"/>
  <c r="F8" i="23" s="1"/>
  <c r="G8" i="23" s="1"/>
  <c r="E9" i="23"/>
  <c r="F9" i="23" s="1"/>
  <c r="G9" i="23" s="1"/>
  <c r="E10" i="23"/>
  <c r="F10" i="23" s="1"/>
  <c r="G10" i="23" s="1"/>
  <c r="E11" i="23"/>
  <c r="F11" i="23" s="1"/>
  <c r="G11" i="23" s="1"/>
  <c r="E12" i="23"/>
  <c r="F12" i="23" s="1"/>
  <c r="G12" i="23" s="1"/>
  <c r="E13" i="23"/>
  <c r="F13" i="23" s="1"/>
  <c r="G13" i="23" s="1"/>
  <c r="E14" i="23"/>
  <c r="E15" i="23"/>
  <c r="F15" i="23" s="1"/>
  <c r="G15" i="23" s="1"/>
  <c r="E16" i="23"/>
  <c r="F16" i="23" s="1"/>
  <c r="G16" i="23" s="1"/>
  <c r="E17" i="23"/>
  <c r="F17" i="23" s="1"/>
  <c r="G17" i="23" s="1"/>
  <c r="E18" i="23"/>
  <c r="F18" i="23" s="1"/>
  <c r="G18" i="23" s="1"/>
  <c r="E19" i="23"/>
  <c r="F19" i="23" s="1"/>
  <c r="G19" i="23" s="1"/>
  <c r="E20" i="23"/>
  <c r="F20" i="23" s="1"/>
  <c r="G20" i="23" s="1"/>
  <c r="E21" i="23"/>
  <c r="F21" i="23" s="1"/>
  <c r="G21" i="23" s="1"/>
  <c r="E22" i="23"/>
  <c r="F22" i="23" s="1"/>
  <c r="E23" i="23"/>
  <c r="F23" i="23" s="1"/>
  <c r="G23" i="23" s="1"/>
  <c r="E24" i="23"/>
  <c r="F24" i="23" s="1"/>
  <c r="G24" i="23" s="1"/>
  <c r="E25" i="23"/>
  <c r="F25" i="23" s="1"/>
  <c r="G25" i="23" s="1"/>
  <c r="E26" i="23"/>
  <c r="F26" i="23" s="1"/>
  <c r="G26" i="23" s="1"/>
  <c r="E27" i="23"/>
  <c r="F27" i="23" s="1"/>
  <c r="G27" i="23" s="1"/>
  <c r="E28" i="23"/>
  <c r="F28" i="23" s="1"/>
  <c r="G28" i="23" s="1"/>
  <c r="E29" i="23"/>
  <c r="F29" i="23" s="1"/>
  <c r="G29" i="23" s="1"/>
  <c r="E30" i="23"/>
  <c r="E31" i="23"/>
  <c r="F31" i="23" s="1"/>
  <c r="G31" i="23" s="1"/>
  <c r="E32" i="23"/>
  <c r="F32" i="23" s="1"/>
  <c r="G32" i="23" s="1"/>
  <c r="E33" i="23"/>
  <c r="F33" i="23" s="1"/>
  <c r="G33" i="23" s="1"/>
  <c r="E34" i="23"/>
  <c r="F34" i="23" s="1"/>
  <c r="G34" i="23" s="1"/>
  <c r="E35" i="23"/>
  <c r="F35" i="23" s="1"/>
  <c r="G35" i="23" s="1"/>
  <c r="E36" i="23"/>
  <c r="F36" i="23" s="1"/>
  <c r="G36" i="23" s="1"/>
  <c r="E37" i="23"/>
  <c r="F37" i="23" s="1"/>
  <c r="G37" i="23" s="1"/>
  <c r="E38" i="23"/>
  <c r="F38" i="23" s="1"/>
  <c r="E39" i="23"/>
  <c r="F39" i="23" s="1"/>
  <c r="G39" i="23" s="1"/>
  <c r="E40" i="23"/>
  <c r="F40" i="23" s="1"/>
  <c r="G40" i="23" s="1"/>
  <c r="E41" i="23"/>
  <c r="F41" i="23" s="1"/>
  <c r="G41" i="23" s="1"/>
  <c r="E42" i="23"/>
  <c r="F42" i="23" s="1"/>
  <c r="G42" i="23" s="1"/>
  <c r="E43" i="23"/>
  <c r="F43" i="23" s="1"/>
  <c r="G43" i="23" s="1"/>
  <c r="E44" i="23"/>
  <c r="F44" i="23" s="1"/>
  <c r="G44" i="23" s="1"/>
  <c r="E45" i="23"/>
  <c r="F45" i="23" s="1"/>
  <c r="G45" i="23" s="1"/>
  <c r="E46" i="23"/>
  <c r="F46" i="23" s="1"/>
  <c r="E47" i="23"/>
  <c r="F47" i="23" s="1"/>
  <c r="G47" i="23" s="1"/>
  <c r="E48" i="23"/>
  <c r="F48" i="23" s="1"/>
  <c r="G48" i="23" s="1"/>
  <c r="E49" i="23"/>
  <c r="F49" i="23" s="1"/>
  <c r="G49" i="23" s="1"/>
  <c r="E50" i="23"/>
  <c r="F50" i="23" s="1"/>
  <c r="G50" i="23" s="1"/>
  <c r="E51" i="23"/>
  <c r="F51" i="23" s="1"/>
  <c r="G51" i="23" s="1"/>
  <c r="E52" i="23"/>
  <c r="F52" i="23" s="1"/>
  <c r="G52" i="23" s="1"/>
  <c r="E53" i="23"/>
  <c r="F53" i="23" s="1"/>
  <c r="G53" i="23" s="1"/>
  <c r="E54" i="23"/>
  <c r="F54" i="23" s="1"/>
  <c r="E55" i="23"/>
  <c r="F55" i="23" s="1"/>
  <c r="G55" i="23" s="1"/>
  <c r="E56" i="23"/>
  <c r="F56" i="23" s="1"/>
  <c r="G56" i="23" s="1"/>
  <c r="E57" i="23"/>
  <c r="F57" i="23" s="1"/>
  <c r="G57" i="23" s="1"/>
  <c r="E58" i="23"/>
  <c r="F58" i="23" s="1"/>
  <c r="G58" i="23" s="1"/>
  <c r="E59" i="23"/>
  <c r="F59" i="23" s="1"/>
  <c r="G59" i="23" s="1"/>
  <c r="E60" i="23"/>
  <c r="F60" i="23" s="1"/>
  <c r="G60" i="23" s="1"/>
  <c r="E61" i="23"/>
  <c r="F61" i="23" s="1"/>
  <c r="G61" i="23" s="1"/>
  <c r="E62" i="23"/>
  <c r="F62" i="23" s="1"/>
  <c r="E63" i="23"/>
  <c r="F63" i="23" s="1"/>
  <c r="G63" i="23" s="1"/>
  <c r="E64" i="23"/>
  <c r="F64" i="23" s="1"/>
  <c r="G64" i="23" s="1"/>
  <c r="E65" i="23"/>
  <c r="F65" i="23" s="1"/>
  <c r="G65" i="23" s="1"/>
  <c r="E66" i="23"/>
  <c r="F66" i="23" s="1"/>
  <c r="G66" i="23" s="1"/>
  <c r="E67" i="23"/>
  <c r="F67" i="23" s="1"/>
  <c r="G67" i="23" s="1"/>
  <c r="E68" i="23"/>
  <c r="F68" i="23" s="1"/>
  <c r="G68" i="23" s="1"/>
  <c r="E69" i="23"/>
  <c r="F69" i="23" s="1"/>
  <c r="G69" i="23" s="1"/>
  <c r="E70" i="23"/>
  <c r="F70" i="23" s="1"/>
  <c r="E71" i="23"/>
  <c r="F71" i="23" s="1"/>
  <c r="G71" i="23" s="1"/>
  <c r="E72" i="23"/>
  <c r="F72" i="23" s="1"/>
  <c r="G72" i="23" s="1"/>
  <c r="E73" i="23"/>
  <c r="F73" i="23" s="1"/>
  <c r="G73" i="23" s="1"/>
  <c r="E74" i="23"/>
  <c r="F74" i="23" s="1"/>
  <c r="G74" i="23" s="1"/>
  <c r="E75" i="23"/>
  <c r="F75" i="23" s="1"/>
  <c r="G75" i="23" s="1"/>
  <c r="E76" i="23"/>
  <c r="F76" i="23" s="1"/>
  <c r="G76" i="23" s="1"/>
  <c r="E77" i="23"/>
  <c r="F77" i="23" s="1"/>
  <c r="G77" i="23" s="1"/>
  <c r="E78" i="23"/>
  <c r="E79" i="23"/>
  <c r="F79" i="23" s="1"/>
  <c r="G79" i="23" s="1"/>
  <c r="E80" i="23"/>
  <c r="F80" i="23" s="1"/>
  <c r="G80" i="23" s="1"/>
  <c r="E81" i="23"/>
  <c r="F81" i="23" s="1"/>
  <c r="G81" i="23" s="1"/>
  <c r="E82" i="23"/>
  <c r="F82" i="23" s="1"/>
  <c r="G82" i="23" s="1"/>
  <c r="E83" i="23"/>
  <c r="F83" i="23" s="1"/>
  <c r="G83" i="23" s="1"/>
  <c r="E84" i="23"/>
  <c r="F84" i="23" s="1"/>
  <c r="G84" i="23" s="1"/>
  <c r="E85" i="23"/>
  <c r="F85" i="23" s="1"/>
  <c r="G85" i="23" s="1"/>
  <c r="E86" i="23"/>
  <c r="F86" i="23" s="1"/>
  <c r="E87" i="23"/>
  <c r="F87" i="23" s="1"/>
  <c r="G87" i="23" s="1"/>
  <c r="E88" i="23"/>
  <c r="F88" i="23" s="1"/>
  <c r="G88" i="23" s="1"/>
  <c r="E89" i="23"/>
  <c r="F89" i="23" s="1"/>
  <c r="G89" i="23" s="1"/>
  <c r="E90" i="23"/>
  <c r="F90" i="23" s="1"/>
  <c r="G90" i="23" s="1"/>
  <c r="E91" i="23"/>
  <c r="F91" i="23" s="1"/>
  <c r="G91" i="23" s="1"/>
  <c r="E92" i="23"/>
  <c r="F92" i="23" s="1"/>
  <c r="G92" i="23" s="1"/>
  <c r="E93" i="23"/>
  <c r="F93" i="23" s="1"/>
  <c r="G93" i="23" s="1"/>
  <c r="E2" i="23"/>
  <c r="M7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2" i="22"/>
  <c r="M6" i="22"/>
  <c r="M5" i="22"/>
  <c r="D33" i="22"/>
  <c r="E33" i="22" s="1"/>
  <c r="D65" i="22"/>
  <c r="E65" i="22" s="1"/>
  <c r="C3" i="22"/>
  <c r="D3" i="22" s="1"/>
  <c r="C4" i="22"/>
  <c r="D4" i="22" s="1"/>
  <c r="F4" i="22" s="1"/>
  <c r="C5" i="22"/>
  <c r="D5" i="22" s="1"/>
  <c r="C6" i="22"/>
  <c r="D6" i="22" s="1"/>
  <c r="C7" i="22"/>
  <c r="D7" i="22" s="1"/>
  <c r="C8" i="22"/>
  <c r="D8" i="22" s="1"/>
  <c r="C9" i="22"/>
  <c r="D9" i="22" s="1"/>
  <c r="E9" i="22" s="1"/>
  <c r="C10" i="22"/>
  <c r="D10" i="22" s="1"/>
  <c r="C11" i="22"/>
  <c r="D11" i="22" s="1"/>
  <c r="C12" i="22"/>
  <c r="D12" i="22" s="1"/>
  <c r="F12" i="22" s="1"/>
  <c r="C13" i="22"/>
  <c r="D13" i="22" s="1"/>
  <c r="C14" i="22"/>
  <c r="D14" i="22" s="1"/>
  <c r="C15" i="22"/>
  <c r="D15" i="22" s="1"/>
  <c r="C16" i="22"/>
  <c r="D16" i="22" s="1"/>
  <c r="C17" i="22"/>
  <c r="D17" i="22" s="1"/>
  <c r="E17" i="22" s="1"/>
  <c r="C18" i="22"/>
  <c r="D18" i="22" s="1"/>
  <c r="C19" i="22"/>
  <c r="D19" i="22" s="1"/>
  <c r="C20" i="22"/>
  <c r="D20" i="22" s="1"/>
  <c r="F20" i="22" s="1"/>
  <c r="C21" i="22"/>
  <c r="D21" i="22" s="1"/>
  <c r="C22" i="22"/>
  <c r="D22" i="22" s="1"/>
  <c r="C23" i="22"/>
  <c r="D23" i="22" s="1"/>
  <c r="C24" i="22"/>
  <c r="D24" i="22" s="1"/>
  <c r="C25" i="22"/>
  <c r="D25" i="22" s="1"/>
  <c r="E25" i="22" s="1"/>
  <c r="C26" i="22"/>
  <c r="D26" i="22" s="1"/>
  <c r="C27" i="22"/>
  <c r="D27" i="22" s="1"/>
  <c r="C28" i="22"/>
  <c r="D28" i="22" s="1"/>
  <c r="F28" i="22" s="1"/>
  <c r="C29" i="22"/>
  <c r="D29" i="22" s="1"/>
  <c r="C30" i="22"/>
  <c r="D30" i="22" s="1"/>
  <c r="C31" i="22"/>
  <c r="D31" i="22" s="1"/>
  <c r="C32" i="22"/>
  <c r="D32" i="22" s="1"/>
  <c r="C33" i="22"/>
  <c r="C34" i="22"/>
  <c r="D34" i="22" s="1"/>
  <c r="C35" i="22"/>
  <c r="D35" i="22" s="1"/>
  <c r="C36" i="22"/>
  <c r="D36" i="22" s="1"/>
  <c r="F36" i="22" s="1"/>
  <c r="C37" i="22"/>
  <c r="D37" i="22" s="1"/>
  <c r="C38" i="22"/>
  <c r="D38" i="22" s="1"/>
  <c r="C39" i="22"/>
  <c r="D39" i="22" s="1"/>
  <c r="C40" i="22"/>
  <c r="D40" i="22" s="1"/>
  <c r="C41" i="22"/>
  <c r="D41" i="22" s="1"/>
  <c r="E41" i="22" s="1"/>
  <c r="C42" i="22"/>
  <c r="D42" i="22" s="1"/>
  <c r="C43" i="22"/>
  <c r="D43" i="22" s="1"/>
  <c r="C44" i="22"/>
  <c r="D44" i="22" s="1"/>
  <c r="F44" i="22" s="1"/>
  <c r="C45" i="22"/>
  <c r="D45" i="22" s="1"/>
  <c r="C46" i="22"/>
  <c r="D46" i="22" s="1"/>
  <c r="C47" i="22"/>
  <c r="D47" i="22" s="1"/>
  <c r="C48" i="22"/>
  <c r="D48" i="22" s="1"/>
  <c r="C49" i="22"/>
  <c r="D49" i="22" s="1"/>
  <c r="E49" i="22" s="1"/>
  <c r="C50" i="22"/>
  <c r="D50" i="22" s="1"/>
  <c r="C51" i="22"/>
  <c r="D51" i="22" s="1"/>
  <c r="C52" i="22"/>
  <c r="D52" i="22" s="1"/>
  <c r="F52" i="22" s="1"/>
  <c r="C53" i="22"/>
  <c r="D53" i="22" s="1"/>
  <c r="C54" i="22"/>
  <c r="D54" i="22" s="1"/>
  <c r="C55" i="22"/>
  <c r="D55" i="22" s="1"/>
  <c r="C56" i="22"/>
  <c r="D56" i="22" s="1"/>
  <c r="C57" i="22"/>
  <c r="D57" i="22" s="1"/>
  <c r="E57" i="22" s="1"/>
  <c r="C58" i="22"/>
  <c r="D58" i="22" s="1"/>
  <c r="C59" i="22"/>
  <c r="D59" i="22" s="1"/>
  <c r="C60" i="22"/>
  <c r="D60" i="22" s="1"/>
  <c r="F60" i="22" s="1"/>
  <c r="C61" i="22"/>
  <c r="D61" i="22" s="1"/>
  <c r="C62" i="22"/>
  <c r="D62" i="22" s="1"/>
  <c r="C63" i="22"/>
  <c r="D63" i="22" s="1"/>
  <c r="C64" i="22"/>
  <c r="D64" i="22" s="1"/>
  <c r="C65" i="22"/>
  <c r="C66" i="22"/>
  <c r="D66" i="22" s="1"/>
  <c r="C67" i="22"/>
  <c r="D67" i="22" s="1"/>
  <c r="C68" i="22"/>
  <c r="D68" i="22" s="1"/>
  <c r="F68" i="22" s="1"/>
  <c r="C69" i="22"/>
  <c r="D69" i="22" s="1"/>
  <c r="C70" i="22"/>
  <c r="D70" i="22" s="1"/>
  <c r="C71" i="22"/>
  <c r="D71" i="22" s="1"/>
  <c r="C72" i="22"/>
  <c r="D72" i="22" s="1"/>
  <c r="C73" i="22"/>
  <c r="D73" i="22" s="1"/>
  <c r="E73" i="22" s="1"/>
  <c r="C74" i="22"/>
  <c r="D74" i="22" s="1"/>
  <c r="C75" i="22"/>
  <c r="D75" i="22" s="1"/>
  <c r="C76" i="22"/>
  <c r="D76" i="22" s="1"/>
  <c r="F76" i="22" s="1"/>
  <c r="C77" i="22"/>
  <c r="D77" i="22" s="1"/>
  <c r="C78" i="22"/>
  <c r="D78" i="22" s="1"/>
  <c r="C79" i="22"/>
  <c r="D79" i="22" s="1"/>
  <c r="C80" i="22"/>
  <c r="D80" i="22" s="1"/>
  <c r="C81" i="22"/>
  <c r="D81" i="22" s="1"/>
  <c r="C82" i="22"/>
  <c r="D82" i="22" s="1"/>
  <c r="C83" i="22"/>
  <c r="D83" i="22" s="1"/>
  <c r="C84" i="22"/>
  <c r="D84" i="22" s="1"/>
  <c r="F84" i="22" s="1"/>
  <c r="C85" i="22"/>
  <c r="D85" i="22" s="1"/>
  <c r="C86" i="22"/>
  <c r="D86" i="22" s="1"/>
  <c r="C87" i="22"/>
  <c r="D87" i="22" s="1"/>
  <c r="C88" i="22"/>
  <c r="D88" i="22" s="1"/>
  <c r="C89" i="22"/>
  <c r="D89" i="22" s="1"/>
  <c r="E89" i="22" s="1"/>
  <c r="C90" i="22"/>
  <c r="D90" i="22" s="1"/>
  <c r="C91" i="22"/>
  <c r="D91" i="22" s="1"/>
  <c r="C92" i="22"/>
  <c r="D92" i="22" s="1"/>
  <c r="F92" i="22" s="1"/>
  <c r="C93" i="22"/>
  <c r="D93" i="22" s="1"/>
  <c r="C2" i="22"/>
  <c r="D2" i="22" s="1"/>
  <c r="P7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2" i="21"/>
  <c r="P6" i="21"/>
  <c r="P5" i="21"/>
  <c r="F6" i="21"/>
  <c r="G6" i="21" s="1"/>
  <c r="F9" i="21"/>
  <c r="G9" i="21" s="1"/>
  <c r="F22" i="21"/>
  <c r="G22" i="21" s="1"/>
  <c r="F33" i="21"/>
  <c r="G33" i="21" s="1"/>
  <c r="F38" i="21"/>
  <c r="G38" i="21" s="1"/>
  <c r="F41" i="21"/>
  <c r="G41" i="21" s="1"/>
  <c r="F54" i="21"/>
  <c r="G54" i="21" s="1"/>
  <c r="F65" i="21"/>
  <c r="G65" i="21" s="1"/>
  <c r="F70" i="21"/>
  <c r="G70" i="21" s="1"/>
  <c r="F73" i="21"/>
  <c r="G73" i="21" s="1"/>
  <c r="F86" i="21"/>
  <c r="G86" i="21" s="1"/>
  <c r="E3" i="21"/>
  <c r="F3" i="21" s="1"/>
  <c r="E4" i="21"/>
  <c r="F4" i="21" s="1"/>
  <c r="E5" i="21"/>
  <c r="F5" i="21" s="1"/>
  <c r="E6" i="21"/>
  <c r="E7" i="21"/>
  <c r="F7" i="21" s="1"/>
  <c r="E8" i="21"/>
  <c r="F8" i="21" s="1"/>
  <c r="E9" i="21"/>
  <c r="E10" i="21"/>
  <c r="F10" i="21" s="1"/>
  <c r="E11" i="21"/>
  <c r="F11" i="21" s="1"/>
  <c r="E12" i="21"/>
  <c r="F12" i="21" s="1"/>
  <c r="E13" i="21"/>
  <c r="F13" i="21" s="1"/>
  <c r="E14" i="21"/>
  <c r="F14" i="21" s="1"/>
  <c r="G14" i="21" s="1"/>
  <c r="E15" i="21"/>
  <c r="F15" i="21" s="1"/>
  <c r="E16" i="21"/>
  <c r="F16" i="21" s="1"/>
  <c r="E17" i="21"/>
  <c r="F17" i="21" s="1"/>
  <c r="G17" i="21" s="1"/>
  <c r="E18" i="21"/>
  <c r="F18" i="21" s="1"/>
  <c r="E19" i="21"/>
  <c r="F19" i="21" s="1"/>
  <c r="E20" i="21"/>
  <c r="F20" i="21" s="1"/>
  <c r="E21" i="21"/>
  <c r="F21" i="21" s="1"/>
  <c r="E22" i="21"/>
  <c r="E23" i="21"/>
  <c r="F23" i="21" s="1"/>
  <c r="E24" i="21"/>
  <c r="F24" i="21" s="1"/>
  <c r="E25" i="21"/>
  <c r="F25" i="21" s="1"/>
  <c r="G25" i="21" s="1"/>
  <c r="E26" i="21"/>
  <c r="F26" i="21" s="1"/>
  <c r="E27" i="21"/>
  <c r="F27" i="21" s="1"/>
  <c r="E28" i="21"/>
  <c r="F28" i="21" s="1"/>
  <c r="E29" i="21"/>
  <c r="F29" i="21" s="1"/>
  <c r="E30" i="21"/>
  <c r="F30" i="21" s="1"/>
  <c r="G30" i="21" s="1"/>
  <c r="E31" i="21"/>
  <c r="F31" i="21" s="1"/>
  <c r="E32" i="21"/>
  <c r="F32" i="21" s="1"/>
  <c r="E33" i="21"/>
  <c r="E34" i="21"/>
  <c r="F34" i="21" s="1"/>
  <c r="E35" i="21"/>
  <c r="F35" i="21" s="1"/>
  <c r="E36" i="21"/>
  <c r="F36" i="21" s="1"/>
  <c r="E37" i="21"/>
  <c r="F37" i="21" s="1"/>
  <c r="E38" i="21"/>
  <c r="E39" i="21"/>
  <c r="F39" i="21" s="1"/>
  <c r="E40" i="21"/>
  <c r="F40" i="21" s="1"/>
  <c r="E41" i="21"/>
  <c r="E42" i="21"/>
  <c r="F42" i="21" s="1"/>
  <c r="E43" i="21"/>
  <c r="F43" i="21" s="1"/>
  <c r="E44" i="21"/>
  <c r="F44" i="21" s="1"/>
  <c r="E45" i="21"/>
  <c r="F45" i="21" s="1"/>
  <c r="E46" i="21"/>
  <c r="F46" i="21" s="1"/>
  <c r="G46" i="21" s="1"/>
  <c r="E47" i="21"/>
  <c r="F47" i="21" s="1"/>
  <c r="E48" i="21"/>
  <c r="F48" i="21" s="1"/>
  <c r="E49" i="21"/>
  <c r="F49" i="21" s="1"/>
  <c r="G49" i="21" s="1"/>
  <c r="E50" i="21"/>
  <c r="F50" i="21" s="1"/>
  <c r="E51" i="21"/>
  <c r="F51" i="21" s="1"/>
  <c r="E52" i="21"/>
  <c r="F52" i="21" s="1"/>
  <c r="E53" i="21"/>
  <c r="F53" i="21" s="1"/>
  <c r="E54" i="21"/>
  <c r="E55" i="21"/>
  <c r="F55" i="21" s="1"/>
  <c r="E56" i="21"/>
  <c r="F56" i="21" s="1"/>
  <c r="E57" i="21"/>
  <c r="F57" i="21" s="1"/>
  <c r="G57" i="21" s="1"/>
  <c r="E58" i="21"/>
  <c r="F58" i="21" s="1"/>
  <c r="E59" i="21"/>
  <c r="F59" i="21" s="1"/>
  <c r="E60" i="21"/>
  <c r="F60" i="21" s="1"/>
  <c r="E61" i="21"/>
  <c r="F61" i="21" s="1"/>
  <c r="E62" i="21"/>
  <c r="F62" i="21" s="1"/>
  <c r="G62" i="21" s="1"/>
  <c r="E63" i="21"/>
  <c r="F63" i="21" s="1"/>
  <c r="E64" i="21"/>
  <c r="F64" i="21" s="1"/>
  <c r="E65" i="21"/>
  <c r="E66" i="21"/>
  <c r="F66" i="21" s="1"/>
  <c r="E67" i="21"/>
  <c r="F67" i="21" s="1"/>
  <c r="E68" i="21"/>
  <c r="F68" i="21" s="1"/>
  <c r="E69" i="21"/>
  <c r="F69" i="21" s="1"/>
  <c r="E70" i="21"/>
  <c r="E71" i="21"/>
  <c r="F71" i="21" s="1"/>
  <c r="E72" i="21"/>
  <c r="F72" i="21" s="1"/>
  <c r="E73" i="21"/>
  <c r="E74" i="21"/>
  <c r="F74" i="21" s="1"/>
  <c r="E75" i="21"/>
  <c r="F75" i="21" s="1"/>
  <c r="E76" i="21"/>
  <c r="F76" i="21" s="1"/>
  <c r="E77" i="21"/>
  <c r="F77" i="21" s="1"/>
  <c r="E78" i="21"/>
  <c r="F78" i="21" s="1"/>
  <c r="G78" i="21" s="1"/>
  <c r="E79" i="21"/>
  <c r="F79" i="21" s="1"/>
  <c r="E80" i="21"/>
  <c r="F80" i="21" s="1"/>
  <c r="E81" i="21"/>
  <c r="F81" i="21" s="1"/>
  <c r="G81" i="21" s="1"/>
  <c r="E82" i="21"/>
  <c r="F82" i="21" s="1"/>
  <c r="E83" i="21"/>
  <c r="F83" i="21" s="1"/>
  <c r="E84" i="21"/>
  <c r="F84" i="21" s="1"/>
  <c r="E85" i="21"/>
  <c r="F85" i="21" s="1"/>
  <c r="E86" i="21"/>
  <c r="E87" i="21"/>
  <c r="F87" i="21" s="1"/>
  <c r="E88" i="21"/>
  <c r="F88" i="21" s="1"/>
  <c r="E89" i="21"/>
  <c r="F89" i="21" s="1"/>
  <c r="G89" i="21" s="1"/>
  <c r="E90" i="21"/>
  <c r="F90" i="21" s="1"/>
  <c r="E91" i="21"/>
  <c r="F91" i="21" s="1"/>
  <c r="E92" i="21"/>
  <c r="F92" i="21" s="1"/>
  <c r="E93" i="21"/>
  <c r="F93" i="21" s="1"/>
  <c r="E2" i="21"/>
  <c r="F2" i="21" s="1"/>
  <c r="G2" i="21" s="1"/>
  <c r="M7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2" i="20"/>
  <c r="M6" i="20"/>
  <c r="M5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2" i="20"/>
  <c r="M4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2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3" i="20"/>
  <c r="C4" i="20"/>
  <c r="C2" i="20"/>
  <c r="G86" i="23" l="1"/>
  <c r="H86" i="23"/>
  <c r="G22" i="23"/>
  <c r="H22" i="23"/>
  <c r="G70" i="23"/>
  <c r="H70" i="23"/>
  <c r="G6" i="23"/>
  <c r="P4" i="23" s="1"/>
  <c r="H6" i="23"/>
  <c r="G54" i="23"/>
  <c r="H54" i="23"/>
  <c r="G46" i="23"/>
  <c r="H46" i="23"/>
  <c r="G62" i="23"/>
  <c r="H62" i="23"/>
  <c r="G38" i="23"/>
  <c r="H38" i="23"/>
  <c r="H88" i="23"/>
  <c r="H80" i="23"/>
  <c r="H72" i="23"/>
  <c r="H64" i="23"/>
  <c r="H56" i="23"/>
  <c r="H48" i="23"/>
  <c r="H40" i="23"/>
  <c r="H32" i="23"/>
  <c r="H24" i="23"/>
  <c r="H16" i="23"/>
  <c r="H8" i="23"/>
  <c r="H87" i="23"/>
  <c r="H79" i="23"/>
  <c r="H71" i="23"/>
  <c r="H63" i="23"/>
  <c r="H55" i="23"/>
  <c r="H47" i="23"/>
  <c r="H39" i="23"/>
  <c r="H31" i="23"/>
  <c r="H23" i="23"/>
  <c r="H15" i="23"/>
  <c r="H7" i="23"/>
  <c r="H2" i="23"/>
  <c r="H78" i="23"/>
  <c r="H30" i="23"/>
  <c r="H14" i="23"/>
  <c r="H85" i="23"/>
  <c r="H69" i="23"/>
  <c r="H61" i="23"/>
  <c r="H53" i="23"/>
  <c r="H45" i="23"/>
  <c r="H37" i="23"/>
  <c r="H29" i="23"/>
  <c r="H21" i="23"/>
  <c r="H13" i="23"/>
  <c r="H5" i="23"/>
  <c r="H77" i="23"/>
  <c r="H92" i="23"/>
  <c r="H84" i="23"/>
  <c r="H76" i="23"/>
  <c r="H68" i="23"/>
  <c r="H60" i="23"/>
  <c r="H52" i="23"/>
  <c r="H44" i="23"/>
  <c r="H36" i="23"/>
  <c r="H28" i="23"/>
  <c r="H20" i="23"/>
  <c r="H12" i="23"/>
  <c r="H4" i="23"/>
  <c r="H93" i="23"/>
  <c r="H91" i="23"/>
  <c r="H83" i="23"/>
  <c r="H75" i="23"/>
  <c r="H67" i="23"/>
  <c r="H59" i="23"/>
  <c r="H51" i="23"/>
  <c r="H43" i="23"/>
  <c r="H35" i="23"/>
  <c r="H27" i="23"/>
  <c r="H19" i="23"/>
  <c r="H11" i="23"/>
  <c r="H3" i="23"/>
  <c r="H90" i="23"/>
  <c r="H82" i="23"/>
  <c r="H74" i="23"/>
  <c r="H66" i="23"/>
  <c r="H58" i="23"/>
  <c r="H50" i="23"/>
  <c r="H42" i="23"/>
  <c r="H34" i="23"/>
  <c r="H18" i="23"/>
  <c r="H10" i="23"/>
  <c r="H26" i="23"/>
  <c r="H89" i="23"/>
  <c r="H81" i="23"/>
  <c r="H73" i="23"/>
  <c r="H65" i="23"/>
  <c r="H57" i="23"/>
  <c r="H49" i="23"/>
  <c r="H41" i="23"/>
  <c r="H33" i="23"/>
  <c r="H25" i="23"/>
  <c r="H17" i="23"/>
  <c r="H9" i="23"/>
  <c r="F91" i="22"/>
  <c r="E91" i="22"/>
  <c r="F83" i="22"/>
  <c r="E83" i="22"/>
  <c r="F75" i="22"/>
  <c r="E75" i="22"/>
  <c r="F67" i="22"/>
  <c r="E67" i="22"/>
  <c r="F59" i="22"/>
  <c r="E59" i="22"/>
  <c r="F51" i="22"/>
  <c r="E51" i="22"/>
  <c r="F43" i="22"/>
  <c r="E43" i="22"/>
  <c r="F35" i="22"/>
  <c r="E35" i="22"/>
  <c r="F27" i="22"/>
  <c r="E27" i="22"/>
  <c r="F19" i="22"/>
  <c r="E19" i="22"/>
  <c r="F11" i="22"/>
  <c r="E11" i="22"/>
  <c r="F3" i="22"/>
  <c r="E3" i="22"/>
  <c r="E90" i="22"/>
  <c r="F90" i="22"/>
  <c r="E82" i="22"/>
  <c r="F82" i="22"/>
  <c r="E74" i="22"/>
  <c r="F74" i="22"/>
  <c r="E66" i="22"/>
  <c r="F66" i="22"/>
  <c r="E58" i="22"/>
  <c r="F58" i="22"/>
  <c r="E50" i="22"/>
  <c r="F50" i="22"/>
  <c r="E42" i="22"/>
  <c r="F42" i="22"/>
  <c r="E34" i="22"/>
  <c r="F34" i="22"/>
  <c r="E26" i="22"/>
  <c r="F26" i="22"/>
  <c r="E18" i="22"/>
  <c r="F18" i="22"/>
  <c r="E10" i="22"/>
  <c r="F10" i="22"/>
  <c r="E81" i="22"/>
  <c r="F81" i="22"/>
  <c r="E88" i="22"/>
  <c r="F88" i="22"/>
  <c r="E80" i="22"/>
  <c r="F80" i="22"/>
  <c r="E72" i="22"/>
  <c r="F72" i="22"/>
  <c r="E64" i="22"/>
  <c r="F64" i="22"/>
  <c r="E56" i="22"/>
  <c r="F56" i="22"/>
  <c r="E48" i="22"/>
  <c r="F48" i="22"/>
  <c r="E40" i="22"/>
  <c r="F40" i="22"/>
  <c r="E32" i="22"/>
  <c r="F32" i="22"/>
  <c r="E24" i="22"/>
  <c r="F24" i="22"/>
  <c r="E16" i="22"/>
  <c r="F16" i="22"/>
  <c r="E8" i="22"/>
  <c r="F8" i="22"/>
  <c r="E87" i="22"/>
  <c r="F87" i="22"/>
  <c r="E79" i="22"/>
  <c r="F79" i="22"/>
  <c r="E71" i="22"/>
  <c r="F71" i="22"/>
  <c r="E63" i="22"/>
  <c r="F63" i="22"/>
  <c r="E55" i="22"/>
  <c r="F55" i="22"/>
  <c r="E47" i="22"/>
  <c r="F47" i="22"/>
  <c r="E39" i="22"/>
  <c r="F39" i="22"/>
  <c r="E31" i="22"/>
  <c r="F31" i="22"/>
  <c r="E23" i="22"/>
  <c r="F23" i="22"/>
  <c r="E15" i="22"/>
  <c r="F15" i="22"/>
  <c r="E7" i="22"/>
  <c r="F7" i="22"/>
  <c r="E2" i="22"/>
  <c r="F2" i="22"/>
  <c r="E86" i="22"/>
  <c r="F86" i="22"/>
  <c r="E78" i="22"/>
  <c r="F78" i="22"/>
  <c r="E70" i="22"/>
  <c r="F70" i="22"/>
  <c r="E62" i="22"/>
  <c r="F62" i="22"/>
  <c r="E54" i="22"/>
  <c r="F54" i="22"/>
  <c r="E46" i="22"/>
  <c r="F46" i="22"/>
  <c r="E38" i="22"/>
  <c r="F38" i="22"/>
  <c r="E30" i="22"/>
  <c r="F30" i="22"/>
  <c r="E22" i="22"/>
  <c r="F22" i="22"/>
  <c r="E14" i="22"/>
  <c r="F14" i="22"/>
  <c r="E6" i="22"/>
  <c r="F6" i="22"/>
  <c r="F93" i="22"/>
  <c r="E93" i="22"/>
  <c r="F85" i="22"/>
  <c r="E85" i="22"/>
  <c r="F77" i="22"/>
  <c r="E77" i="22"/>
  <c r="F69" i="22"/>
  <c r="E69" i="22"/>
  <c r="F61" i="22"/>
  <c r="E61" i="22"/>
  <c r="F53" i="22"/>
  <c r="E53" i="22"/>
  <c r="F45" i="22"/>
  <c r="E45" i="22"/>
  <c r="F37" i="22"/>
  <c r="E37" i="22"/>
  <c r="F29" i="22"/>
  <c r="E29" i="22"/>
  <c r="F21" i="22"/>
  <c r="E21" i="22"/>
  <c r="F13" i="22"/>
  <c r="E13" i="22"/>
  <c r="F5" i="22"/>
  <c r="E5" i="22"/>
  <c r="E92" i="22"/>
  <c r="E76" i="22"/>
  <c r="E60" i="22"/>
  <c r="E44" i="22"/>
  <c r="E20" i="22"/>
  <c r="E4" i="22"/>
  <c r="F73" i="22"/>
  <c r="F49" i="22"/>
  <c r="F33" i="22"/>
  <c r="F25" i="22"/>
  <c r="F9" i="22"/>
  <c r="E84" i="22"/>
  <c r="E68" i="22"/>
  <c r="E52" i="22"/>
  <c r="E36" i="22"/>
  <c r="E28" i="22"/>
  <c r="E12" i="22"/>
  <c r="F89" i="22"/>
  <c r="F65" i="22"/>
  <c r="F57" i="22"/>
  <c r="F41" i="22"/>
  <c r="F17" i="22"/>
  <c r="H75" i="21"/>
  <c r="G75" i="21"/>
  <c r="H59" i="21"/>
  <c r="G59" i="21"/>
  <c r="H43" i="21"/>
  <c r="G43" i="21"/>
  <c r="H27" i="21"/>
  <c r="G27" i="21"/>
  <c r="G90" i="21"/>
  <c r="H90" i="21"/>
  <c r="G82" i="21"/>
  <c r="H82" i="21"/>
  <c r="G74" i="21"/>
  <c r="H74" i="21"/>
  <c r="G66" i="21"/>
  <c r="H66" i="21"/>
  <c r="G58" i="21"/>
  <c r="H58" i="21"/>
  <c r="G50" i="21"/>
  <c r="H50" i="21"/>
  <c r="G42" i="21"/>
  <c r="H42" i="21"/>
  <c r="G34" i="21"/>
  <c r="H34" i="21"/>
  <c r="G26" i="21"/>
  <c r="H26" i="21"/>
  <c r="G18" i="21"/>
  <c r="H18" i="21"/>
  <c r="G10" i="21"/>
  <c r="H10" i="21"/>
  <c r="H83" i="21"/>
  <c r="G83" i="21"/>
  <c r="H51" i="21"/>
  <c r="G51" i="21"/>
  <c r="H35" i="21"/>
  <c r="G35" i="21"/>
  <c r="H19" i="21"/>
  <c r="G19" i="21"/>
  <c r="G80" i="21"/>
  <c r="H80" i="21"/>
  <c r="G72" i="21"/>
  <c r="H72" i="21"/>
  <c r="G48" i="21"/>
  <c r="H48" i="21"/>
  <c r="G24" i="21"/>
  <c r="H24" i="21"/>
  <c r="G8" i="21"/>
  <c r="H8" i="21"/>
  <c r="G79" i="21"/>
  <c r="H79" i="21"/>
  <c r="G55" i="21"/>
  <c r="H55" i="21"/>
  <c r="H39" i="21"/>
  <c r="G39" i="21"/>
  <c r="G15" i="21"/>
  <c r="H15" i="21"/>
  <c r="G7" i="21"/>
  <c r="H7" i="21"/>
  <c r="H67" i="21"/>
  <c r="G67" i="21"/>
  <c r="H3" i="21"/>
  <c r="G3" i="21"/>
  <c r="G88" i="21"/>
  <c r="H88" i="21"/>
  <c r="G56" i="21"/>
  <c r="H56" i="21"/>
  <c r="G40" i="21"/>
  <c r="H40" i="21"/>
  <c r="G16" i="21"/>
  <c r="H16" i="21"/>
  <c r="G71" i="21"/>
  <c r="H71" i="21"/>
  <c r="G47" i="21"/>
  <c r="H47" i="21"/>
  <c r="G23" i="21"/>
  <c r="H23" i="21"/>
  <c r="H93" i="21"/>
  <c r="G93" i="21"/>
  <c r="H85" i="21"/>
  <c r="G85" i="21"/>
  <c r="H77" i="21"/>
  <c r="G77" i="21"/>
  <c r="H69" i="21"/>
  <c r="G69" i="21"/>
  <c r="H61" i="21"/>
  <c r="G61" i="21"/>
  <c r="H53" i="21"/>
  <c r="G53" i="21"/>
  <c r="H45" i="21"/>
  <c r="G45" i="21"/>
  <c r="H37" i="21"/>
  <c r="G37" i="21"/>
  <c r="H29" i="21"/>
  <c r="G29" i="21"/>
  <c r="H21" i="21"/>
  <c r="G21" i="21"/>
  <c r="H13" i="21"/>
  <c r="G13" i="21"/>
  <c r="H5" i="21"/>
  <c r="G5" i="21"/>
  <c r="H91" i="21"/>
  <c r="G91" i="21"/>
  <c r="H11" i="21"/>
  <c r="G11" i="21"/>
  <c r="G64" i="21"/>
  <c r="H64" i="21"/>
  <c r="G32" i="21"/>
  <c r="H32" i="21"/>
  <c r="G87" i="21"/>
  <c r="H87" i="21"/>
  <c r="G63" i="21"/>
  <c r="H63" i="21"/>
  <c r="G31" i="21"/>
  <c r="H31" i="21"/>
  <c r="H92" i="21"/>
  <c r="G92" i="21"/>
  <c r="H84" i="21"/>
  <c r="G84" i="21"/>
  <c r="H76" i="21"/>
  <c r="G76" i="21"/>
  <c r="H68" i="21"/>
  <c r="G68" i="21"/>
  <c r="H60" i="21"/>
  <c r="G60" i="21"/>
  <c r="H52" i="21"/>
  <c r="G52" i="21"/>
  <c r="H44" i="21"/>
  <c r="G44" i="21"/>
  <c r="H36" i="21"/>
  <c r="G36" i="21"/>
  <c r="H28" i="21"/>
  <c r="G28" i="21"/>
  <c r="H20" i="21"/>
  <c r="G20" i="21"/>
  <c r="H12" i="21"/>
  <c r="G12" i="21"/>
  <c r="H4" i="21"/>
  <c r="G4" i="21"/>
  <c r="H89" i="21"/>
  <c r="H81" i="21"/>
  <c r="H73" i="21"/>
  <c r="H65" i="21"/>
  <c r="H57" i="21"/>
  <c r="H49" i="21"/>
  <c r="H41" i="21"/>
  <c r="H33" i="21"/>
  <c r="H25" i="21"/>
  <c r="H17" i="21"/>
  <c r="H9" i="21"/>
  <c r="H2" i="21"/>
  <c r="H86" i="21"/>
  <c r="H78" i="21"/>
  <c r="H70" i="21"/>
  <c r="H62" i="21"/>
  <c r="H54" i="21"/>
  <c r="H46" i="21"/>
  <c r="H38" i="21"/>
  <c r="H30" i="21"/>
  <c r="H22" i="21"/>
  <c r="H14" i="21"/>
  <c r="H6" i="21"/>
  <c r="P5" i="23" l="1"/>
  <c r="P6" i="23" s="1"/>
  <c r="M4" i="22"/>
  <c r="P4" i="21"/>
  <c r="Q7" i="19" l="1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2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2" i="19"/>
  <c r="Q6" i="19"/>
  <c r="Q5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2" i="19"/>
  <c r="Q8" i="19"/>
  <c r="F9" i="19"/>
  <c r="G9" i="19" s="1"/>
  <c r="F10" i="19"/>
  <c r="G10" i="19" s="1"/>
  <c r="F17" i="19"/>
  <c r="G17" i="19" s="1"/>
  <c r="F18" i="19"/>
  <c r="G18" i="19" s="1"/>
  <c r="F33" i="19"/>
  <c r="G33" i="19" s="1"/>
  <c r="F34" i="19"/>
  <c r="G34" i="19" s="1"/>
  <c r="F41" i="19"/>
  <c r="G41" i="19" s="1"/>
  <c r="F42" i="19"/>
  <c r="G42" i="19" s="1"/>
  <c r="F49" i="19"/>
  <c r="G49" i="19" s="1"/>
  <c r="F50" i="19"/>
  <c r="G50" i="19" s="1"/>
  <c r="F65" i="19"/>
  <c r="G65" i="19" s="1"/>
  <c r="F66" i="19"/>
  <c r="G66" i="19" s="1"/>
  <c r="F73" i="19"/>
  <c r="G73" i="19" s="1"/>
  <c r="F74" i="19"/>
  <c r="G74" i="19" s="1"/>
  <c r="F81" i="19"/>
  <c r="G81" i="19" s="1"/>
  <c r="F82" i="19"/>
  <c r="G82" i="19" s="1"/>
  <c r="P8" i="19"/>
  <c r="E3" i="19"/>
  <c r="F3" i="19" s="1"/>
  <c r="G3" i="19" s="1"/>
  <c r="E4" i="19"/>
  <c r="F4" i="19" s="1"/>
  <c r="G4" i="19" s="1"/>
  <c r="E5" i="19"/>
  <c r="F5" i="19" s="1"/>
  <c r="G5" i="19" s="1"/>
  <c r="E6" i="19"/>
  <c r="F6" i="19" s="1"/>
  <c r="G6" i="19" s="1"/>
  <c r="E7" i="19"/>
  <c r="F7" i="19" s="1"/>
  <c r="G7" i="19" s="1"/>
  <c r="E8" i="19"/>
  <c r="F8" i="19" s="1"/>
  <c r="G8" i="19" s="1"/>
  <c r="E9" i="19"/>
  <c r="E10" i="19"/>
  <c r="E11" i="19"/>
  <c r="F11" i="19" s="1"/>
  <c r="G11" i="19" s="1"/>
  <c r="E12" i="19"/>
  <c r="F12" i="19" s="1"/>
  <c r="G12" i="19" s="1"/>
  <c r="E13" i="19"/>
  <c r="F13" i="19" s="1"/>
  <c r="G13" i="19" s="1"/>
  <c r="E14" i="19"/>
  <c r="F14" i="19" s="1"/>
  <c r="G14" i="19" s="1"/>
  <c r="E15" i="19"/>
  <c r="F15" i="19" s="1"/>
  <c r="G15" i="19" s="1"/>
  <c r="E16" i="19"/>
  <c r="F16" i="19" s="1"/>
  <c r="G16" i="19" s="1"/>
  <c r="E17" i="19"/>
  <c r="E18" i="19"/>
  <c r="E19" i="19"/>
  <c r="F19" i="19" s="1"/>
  <c r="G19" i="19" s="1"/>
  <c r="E20" i="19"/>
  <c r="F20" i="19" s="1"/>
  <c r="G20" i="19" s="1"/>
  <c r="E21" i="19"/>
  <c r="F21" i="19" s="1"/>
  <c r="G21" i="19" s="1"/>
  <c r="E22" i="19"/>
  <c r="F22" i="19" s="1"/>
  <c r="G22" i="19" s="1"/>
  <c r="E23" i="19"/>
  <c r="F23" i="19" s="1"/>
  <c r="G23" i="19" s="1"/>
  <c r="E24" i="19"/>
  <c r="F24" i="19" s="1"/>
  <c r="G24" i="19" s="1"/>
  <c r="E25" i="19"/>
  <c r="F25" i="19" s="1"/>
  <c r="G25" i="19" s="1"/>
  <c r="E26" i="19"/>
  <c r="F26" i="19" s="1"/>
  <c r="G26" i="19" s="1"/>
  <c r="E27" i="19"/>
  <c r="F27" i="19" s="1"/>
  <c r="G27" i="19" s="1"/>
  <c r="E28" i="19"/>
  <c r="F28" i="19" s="1"/>
  <c r="G28" i="19" s="1"/>
  <c r="E29" i="19"/>
  <c r="F29" i="19" s="1"/>
  <c r="G29" i="19" s="1"/>
  <c r="E30" i="19"/>
  <c r="F30" i="19" s="1"/>
  <c r="G30" i="19" s="1"/>
  <c r="E31" i="19"/>
  <c r="F31" i="19" s="1"/>
  <c r="G31" i="19" s="1"/>
  <c r="E32" i="19"/>
  <c r="F32" i="19" s="1"/>
  <c r="G32" i="19" s="1"/>
  <c r="E33" i="19"/>
  <c r="E34" i="19"/>
  <c r="E35" i="19"/>
  <c r="F35" i="19" s="1"/>
  <c r="G35" i="19" s="1"/>
  <c r="E36" i="19"/>
  <c r="F36" i="19" s="1"/>
  <c r="G36" i="19" s="1"/>
  <c r="E37" i="19"/>
  <c r="F37" i="19" s="1"/>
  <c r="G37" i="19" s="1"/>
  <c r="E38" i="19"/>
  <c r="F38" i="19" s="1"/>
  <c r="G38" i="19" s="1"/>
  <c r="E39" i="19"/>
  <c r="F39" i="19" s="1"/>
  <c r="G39" i="19" s="1"/>
  <c r="E40" i="19"/>
  <c r="F40" i="19" s="1"/>
  <c r="G40" i="19" s="1"/>
  <c r="E41" i="19"/>
  <c r="E42" i="19"/>
  <c r="E43" i="19"/>
  <c r="F43" i="19" s="1"/>
  <c r="G43" i="19" s="1"/>
  <c r="E44" i="19"/>
  <c r="F44" i="19" s="1"/>
  <c r="G44" i="19" s="1"/>
  <c r="E45" i="19"/>
  <c r="F45" i="19" s="1"/>
  <c r="G45" i="19" s="1"/>
  <c r="E46" i="19"/>
  <c r="F46" i="19" s="1"/>
  <c r="G46" i="19" s="1"/>
  <c r="E47" i="19"/>
  <c r="F47" i="19" s="1"/>
  <c r="G47" i="19" s="1"/>
  <c r="E48" i="19"/>
  <c r="F48" i="19" s="1"/>
  <c r="G48" i="19" s="1"/>
  <c r="E49" i="19"/>
  <c r="E50" i="19"/>
  <c r="E51" i="19"/>
  <c r="F51" i="19" s="1"/>
  <c r="G51" i="19" s="1"/>
  <c r="E52" i="19"/>
  <c r="F52" i="19" s="1"/>
  <c r="G52" i="19" s="1"/>
  <c r="E53" i="19"/>
  <c r="F53" i="19" s="1"/>
  <c r="G53" i="19" s="1"/>
  <c r="E54" i="19"/>
  <c r="F54" i="19" s="1"/>
  <c r="G54" i="19" s="1"/>
  <c r="E55" i="19"/>
  <c r="F55" i="19" s="1"/>
  <c r="G55" i="19" s="1"/>
  <c r="E56" i="19"/>
  <c r="F56" i="19" s="1"/>
  <c r="G56" i="19" s="1"/>
  <c r="E57" i="19"/>
  <c r="F57" i="19" s="1"/>
  <c r="G57" i="19" s="1"/>
  <c r="E58" i="19"/>
  <c r="F58" i="19" s="1"/>
  <c r="G58" i="19" s="1"/>
  <c r="E59" i="19"/>
  <c r="F59" i="19" s="1"/>
  <c r="G59" i="19" s="1"/>
  <c r="E60" i="19"/>
  <c r="F60" i="19" s="1"/>
  <c r="G60" i="19" s="1"/>
  <c r="E61" i="19"/>
  <c r="F61" i="19" s="1"/>
  <c r="G61" i="19" s="1"/>
  <c r="E62" i="19"/>
  <c r="F62" i="19" s="1"/>
  <c r="G62" i="19" s="1"/>
  <c r="E63" i="19"/>
  <c r="F63" i="19" s="1"/>
  <c r="G63" i="19" s="1"/>
  <c r="E64" i="19"/>
  <c r="F64" i="19" s="1"/>
  <c r="G64" i="19" s="1"/>
  <c r="E65" i="19"/>
  <c r="E66" i="19"/>
  <c r="E67" i="19"/>
  <c r="F67" i="19" s="1"/>
  <c r="G67" i="19" s="1"/>
  <c r="E68" i="19"/>
  <c r="F68" i="19" s="1"/>
  <c r="G68" i="19" s="1"/>
  <c r="E69" i="19"/>
  <c r="F69" i="19" s="1"/>
  <c r="G69" i="19" s="1"/>
  <c r="E70" i="19"/>
  <c r="F70" i="19" s="1"/>
  <c r="G70" i="19" s="1"/>
  <c r="E71" i="19"/>
  <c r="F71" i="19" s="1"/>
  <c r="G71" i="19" s="1"/>
  <c r="E72" i="19"/>
  <c r="F72" i="19" s="1"/>
  <c r="G72" i="19" s="1"/>
  <c r="E73" i="19"/>
  <c r="E74" i="19"/>
  <c r="E75" i="19"/>
  <c r="F75" i="19" s="1"/>
  <c r="G75" i="19" s="1"/>
  <c r="E76" i="19"/>
  <c r="F76" i="19" s="1"/>
  <c r="G76" i="19" s="1"/>
  <c r="E77" i="19"/>
  <c r="F77" i="19" s="1"/>
  <c r="G77" i="19" s="1"/>
  <c r="E78" i="19"/>
  <c r="F78" i="19" s="1"/>
  <c r="G78" i="19" s="1"/>
  <c r="E79" i="19"/>
  <c r="F79" i="19" s="1"/>
  <c r="G79" i="19" s="1"/>
  <c r="E80" i="19"/>
  <c r="F80" i="19" s="1"/>
  <c r="G80" i="19" s="1"/>
  <c r="E81" i="19"/>
  <c r="E82" i="19"/>
  <c r="E83" i="19"/>
  <c r="F83" i="19" s="1"/>
  <c r="G83" i="19" s="1"/>
  <c r="E84" i="19"/>
  <c r="F84" i="19" s="1"/>
  <c r="G84" i="19" s="1"/>
  <c r="E85" i="19"/>
  <c r="F85" i="19" s="1"/>
  <c r="G85" i="19" s="1"/>
  <c r="E86" i="19"/>
  <c r="F86" i="19" s="1"/>
  <c r="G86" i="19" s="1"/>
  <c r="E87" i="19"/>
  <c r="F87" i="19" s="1"/>
  <c r="G87" i="19" s="1"/>
  <c r="E88" i="19"/>
  <c r="F88" i="19" s="1"/>
  <c r="G88" i="19" s="1"/>
  <c r="E89" i="19"/>
  <c r="F89" i="19" s="1"/>
  <c r="G89" i="19" s="1"/>
  <c r="E90" i="19"/>
  <c r="F90" i="19" s="1"/>
  <c r="G90" i="19" s="1"/>
  <c r="E91" i="19"/>
  <c r="F91" i="19" s="1"/>
  <c r="G91" i="19" s="1"/>
  <c r="E92" i="19"/>
  <c r="F92" i="19" s="1"/>
  <c r="G92" i="19" s="1"/>
  <c r="E93" i="19"/>
  <c r="F93" i="19" s="1"/>
  <c r="G93" i="19" s="1"/>
  <c r="E2" i="19"/>
  <c r="F2" i="19" s="1"/>
  <c r="G2" i="19" s="1"/>
  <c r="N7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2" i="18"/>
  <c r="D6" i="18"/>
  <c r="F6" i="18" s="1"/>
  <c r="D8" i="18"/>
  <c r="F8" i="18" s="1"/>
  <c r="D14" i="18"/>
  <c r="F14" i="18" s="1"/>
  <c r="D16" i="18"/>
  <c r="F16" i="18" s="1"/>
  <c r="D22" i="18"/>
  <c r="F22" i="18" s="1"/>
  <c r="D24" i="18"/>
  <c r="F24" i="18" s="1"/>
  <c r="D30" i="18"/>
  <c r="F30" i="18" s="1"/>
  <c r="D32" i="18"/>
  <c r="F32" i="18" s="1"/>
  <c r="D38" i="18"/>
  <c r="F38" i="18" s="1"/>
  <c r="D40" i="18"/>
  <c r="F40" i="18" s="1"/>
  <c r="D46" i="18"/>
  <c r="F46" i="18" s="1"/>
  <c r="D48" i="18"/>
  <c r="F48" i="18" s="1"/>
  <c r="D54" i="18"/>
  <c r="F54" i="18" s="1"/>
  <c r="D56" i="18"/>
  <c r="F56" i="18" s="1"/>
  <c r="D62" i="18"/>
  <c r="F62" i="18" s="1"/>
  <c r="D64" i="18"/>
  <c r="F64" i="18" s="1"/>
  <c r="D70" i="18"/>
  <c r="F70" i="18" s="1"/>
  <c r="D72" i="18"/>
  <c r="F72" i="18" s="1"/>
  <c r="D78" i="18"/>
  <c r="F78" i="18" s="1"/>
  <c r="D80" i="18"/>
  <c r="F80" i="18" s="1"/>
  <c r="D86" i="18"/>
  <c r="F86" i="18" s="1"/>
  <c r="D88" i="18"/>
  <c r="F88" i="18" s="1"/>
  <c r="D2" i="18"/>
  <c r="F2" i="18" s="1"/>
  <c r="C3" i="18"/>
  <c r="D3" i="18" s="1"/>
  <c r="C4" i="18"/>
  <c r="D4" i="18" s="1"/>
  <c r="C5" i="18"/>
  <c r="D5" i="18" s="1"/>
  <c r="C6" i="18"/>
  <c r="C7" i="18"/>
  <c r="D7" i="18" s="1"/>
  <c r="C8" i="18"/>
  <c r="C9" i="18"/>
  <c r="D9" i="18" s="1"/>
  <c r="C10" i="18"/>
  <c r="D10" i="18" s="1"/>
  <c r="C11" i="18"/>
  <c r="D11" i="18" s="1"/>
  <c r="C12" i="18"/>
  <c r="D12" i="18" s="1"/>
  <c r="C13" i="18"/>
  <c r="D13" i="18" s="1"/>
  <c r="C14" i="18"/>
  <c r="C15" i="18"/>
  <c r="D15" i="18" s="1"/>
  <c r="C16" i="18"/>
  <c r="C17" i="18"/>
  <c r="D17" i="18" s="1"/>
  <c r="C18" i="18"/>
  <c r="D18" i="18" s="1"/>
  <c r="C19" i="18"/>
  <c r="D19" i="18" s="1"/>
  <c r="C20" i="18"/>
  <c r="D20" i="18" s="1"/>
  <c r="C21" i="18"/>
  <c r="D21" i="18" s="1"/>
  <c r="C22" i="18"/>
  <c r="C23" i="18"/>
  <c r="D23" i="18" s="1"/>
  <c r="C24" i="18"/>
  <c r="C25" i="18"/>
  <c r="D25" i="18" s="1"/>
  <c r="C26" i="18"/>
  <c r="D26" i="18" s="1"/>
  <c r="C27" i="18"/>
  <c r="D27" i="18" s="1"/>
  <c r="C28" i="18"/>
  <c r="D28" i="18" s="1"/>
  <c r="C29" i="18"/>
  <c r="D29" i="18" s="1"/>
  <c r="C30" i="18"/>
  <c r="C31" i="18"/>
  <c r="D31" i="18" s="1"/>
  <c r="C32" i="18"/>
  <c r="C33" i="18"/>
  <c r="D33" i="18" s="1"/>
  <c r="C34" i="18"/>
  <c r="D34" i="18" s="1"/>
  <c r="C35" i="18"/>
  <c r="D35" i="18" s="1"/>
  <c r="C36" i="18"/>
  <c r="D36" i="18" s="1"/>
  <c r="C37" i="18"/>
  <c r="D37" i="18" s="1"/>
  <c r="C38" i="18"/>
  <c r="C39" i="18"/>
  <c r="D39" i="18" s="1"/>
  <c r="C40" i="18"/>
  <c r="C41" i="18"/>
  <c r="D41" i="18" s="1"/>
  <c r="C42" i="18"/>
  <c r="D42" i="18" s="1"/>
  <c r="C43" i="18"/>
  <c r="D43" i="18" s="1"/>
  <c r="C44" i="18"/>
  <c r="D44" i="18" s="1"/>
  <c r="C45" i="18"/>
  <c r="D45" i="18" s="1"/>
  <c r="C46" i="18"/>
  <c r="C47" i="18"/>
  <c r="D47" i="18" s="1"/>
  <c r="C48" i="18"/>
  <c r="C49" i="18"/>
  <c r="D49" i="18" s="1"/>
  <c r="C50" i="18"/>
  <c r="D50" i="18" s="1"/>
  <c r="C51" i="18"/>
  <c r="D51" i="18" s="1"/>
  <c r="C52" i="18"/>
  <c r="D52" i="18" s="1"/>
  <c r="C53" i="18"/>
  <c r="D53" i="18" s="1"/>
  <c r="C54" i="18"/>
  <c r="C55" i="18"/>
  <c r="D55" i="18" s="1"/>
  <c r="C56" i="18"/>
  <c r="C57" i="18"/>
  <c r="D57" i="18" s="1"/>
  <c r="C58" i="18"/>
  <c r="D58" i="18" s="1"/>
  <c r="C59" i="18"/>
  <c r="D59" i="18" s="1"/>
  <c r="C60" i="18"/>
  <c r="D60" i="18" s="1"/>
  <c r="C61" i="18"/>
  <c r="D61" i="18" s="1"/>
  <c r="C62" i="18"/>
  <c r="C63" i="18"/>
  <c r="D63" i="18" s="1"/>
  <c r="C64" i="18"/>
  <c r="C65" i="18"/>
  <c r="D65" i="18" s="1"/>
  <c r="C66" i="18"/>
  <c r="D66" i="18" s="1"/>
  <c r="C67" i="18"/>
  <c r="D67" i="18" s="1"/>
  <c r="C68" i="18"/>
  <c r="D68" i="18" s="1"/>
  <c r="C69" i="18"/>
  <c r="D69" i="18" s="1"/>
  <c r="C70" i="18"/>
  <c r="C71" i="18"/>
  <c r="D71" i="18" s="1"/>
  <c r="C72" i="18"/>
  <c r="C73" i="18"/>
  <c r="D73" i="18" s="1"/>
  <c r="C74" i="18"/>
  <c r="D74" i="18" s="1"/>
  <c r="C75" i="18"/>
  <c r="D75" i="18" s="1"/>
  <c r="C76" i="18"/>
  <c r="D76" i="18" s="1"/>
  <c r="C77" i="18"/>
  <c r="D77" i="18" s="1"/>
  <c r="C78" i="18"/>
  <c r="C79" i="18"/>
  <c r="D79" i="18" s="1"/>
  <c r="C80" i="18"/>
  <c r="C81" i="18"/>
  <c r="D81" i="18" s="1"/>
  <c r="C82" i="18"/>
  <c r="D82" i="18" s="1"/>
  <c r="C83" i="18"/>
  <c r="D83" i="18" s="1"/>
  <c r="C84" i="18"/>
  <c r="D84" i="18" s="1"/>
  <c r="C85" i="18"/>
  <c r="D85" i="18" s="1"/>
  <c r="C86" i="18"/>
  <c r="C87" i="18"/>
  <c r="D87" i="18" s="1"/>
  <c r="C88" i="18"/>
  <c r="C89" i="18"/>
  <c r="D89" i="18" s="1"/>
  <c r="C90" i="18"/>
  <c r="D90" i="18" s="1"/>
  <c r="C91" i="18"/>
  <c r="D91" i="18" s="1"/>
  <c r="C92" i="18"/>
  <c r="D92" i="18" s="1"/>
  <c r="C93" i="18"/>
  <c r="D93" i="18" s="1"/>
  <c r="C2" i="18"/>
  <c r="Q4" i="19" l="1"/>
  <c r="G84" i="18"/>
  <c r="E84" i="18"/>
  <c r="F84" i="18"/>
  <c r="G60" i="18"/>
  <c r="E60" i="18"/>
  <c r="F60" i="18"/>
  <c r="G36" i="18"/>
  <c r="E36" i="18"/>
  <c r="F36" i="18"/>
  <c r="G12" i="18"/>
  <c r="E12" i="18"/>
  <c r="F12" i="18"/>
  <c r="G83" i="18"/>
  <c r="E83" i="18"/>
  <c r="F83" i="18"/>
  <c r="G67" i="18"/>
  <c r="E67" i="18"/>
  <c r="F67" i="18"/>
  <c r="G59" i="18"/>
  <c r="E59" i="18"/>
  <c r="F59" i="18"/>
  <c r="G43" i="18"/>
  <c r="E43" i="18"/>
  <c r="F43" i="18"/>
  <c r="G35" i="18"/>
  <c r="E35" i="18"/>
  <c r="F35" i="18"/>
  <c r="G19" i="18"/>
  <c r="E19" i="18"/>
  <c r="F19" i="18"/>
  <c r="G3" i="18"/>
  <c r="E3" i="18"/>
  <c r="F3" i="18"/>
  <c r="E90" i="18"/>
  <c r="F90" i="18"/>
  <c r="G90" i="18"/>
  <c r="E74" i="18"/>
  <c r="F74" i="18"/>
  <c r="G74" i="18"/>
  <c r="E66" i="18"/>
  <c r="F66" i="18"/>
  <c r="G66" i="18"/>
  <c r="E58" i="18"/>
  <c r="G58" i="18"/>
  <c r="F58" i="18"/>
  <c r="E50" i="18"/>
  <c r="F50" i="18"/>
  <c r="G50" i="18"/>
  <c r="E42" i="18"/>
  <c r="F42" i="18"/>
  <c r="G42" i="18"/>
  <c r="E34" i="18"/>
  <c r="F34" i="18"/>
  <c r="G34" i="18"/>
  <c r="E26" i="18"/>
  <c r="F26" i="18"/>
  <c r="G26" i="18"/>
  <c r="E18" i="18"/>
  <c r="F18" i="18"/>
  <c r="G18" i="18"/>
  <c r="E10" i="18"/>
  <c r="F10" i="18"/>
  <c r="G10" i="18"/>
  <c r="E81" i="18"/>
  <c r="F81" i="18"/>
  <c r="G81" i="18"/>
  <c r="E65" i="18"/>
  <c r="F65" i="18"/>
  <c r="G65" i="18"/>
  <c r="E49" i="18"/>
  <c r="F49" i="18"/>
  <c r="G49" i="18"/>
  <c r="E33" i="18"/>
  <c r="F33" i="18"/>
  <c r="G33" i="18"/>
  <c r="E17" i="18"/>
  <c r="F17" i="18"/>
  <c r="G17" i="18"/>
  <c r="G76" i="18"/>
  <c r="E76" i="18"/>
  <c r="F76" i="18"/>
  <c r="G52" i="18"/>
  <c r="E52" i="18"/>
  <c r="F52" i="18"/>
  <c r="G28" i="18"/>
  <c r="E28" i="18"/>
  <c r="F28" i="18"/>
  <c r="G4" i="18"/>
  <c r="E4" i="18"/>
  <c r="F4" i="18"/>
  <c r="N5" i="18" s="1"/>
  <c r="N6" i="18" s="1"/>
  <c r="E89" i="18"/>
  <c r="F89" i="18"/>
  <c r="G89" i="18"/>
  <c r="E73" i="18"/>
  <c r="F73" i="18"/>
  <c r="G73" i="18"/>
  <c r="E57" i="18"/>
  <c r="F57" i="18"/>
  <c r="G57" i="18"/>
  <c r="E41" i="18"/>
  <c r="F41" i="18"/>
  <c r="G41" i="18"/>
  <c r="E25" i="18"/>
  <c r="F25" i="18"/>
  <c r="G25" i="18"/>
  <c r="E9" i="18"/>
  <c r="F9" i="18"/>
  <c r="G9" i="18"/>
  <c r="G92" i="18"/>
  <c r="E92" i="18"/>
  <c r="F92" i="18"/>
  <c r="G68" i="18"/>
  <c r="E68" i="18"/>
  <c r="F68" i="18"/>
  <c r="G44" i="18"/>
  <c r="E44" i="18"/>
  <c r="F44" i="18"/>
  <c r="G20" i="18"/>
  <c r="E20" i="18"/>
  <c r="F20" i="18"/>
  <c r="G91" i="18"/>
  <c r="E91" i="18"/>
  <c r="F91" i="18"/>
  <c r="G75" i="18"/>
  <c r="E75" i="18"/>
  <c r="F75" i="18"/>
  <c r="G51" i="18"/>
  <c r="E51" i="18"/>
  <c r="F51" i="18"/>
  <c r="G27" i="18"/>
  <c r="E27" i="18"/>
  <c r="F27" i="18"/>
  <c r="G11" i="18"/>
  <c r="E11" i="18"/>
  <c r="F11" i="18"/>
  <c r="E82" i="18"/>
  <c r="F82" i="18"/>
  <c r="G82" i="18"/>
  <c r="F87" i="18"/>
  <c r="G87" i="18"/>
  <c r="E87" i="18"/>
  <c r="F79" i="18"/>
  <c r="G79" i="18"/>
  <c r="E79" i="18"/>
  <c r="F71" i="18"/>
  <c r="G71" i="18"/>
  <c r="E71" i="18"/>
  <c r="F63" i="18"/>
  <c r="G63" i="18"/>
  <c r="E63" i="18"/>
  <c r="F55" i="18"/>
  <c r="G55" i="18"/>
  <c r="E55" i="18"/>
  <c r="F47" i="18"/>
  <c r="G47" i="18"/>
  <c r="E47" i="18"/>
  <c r="F39" i="18"/>
  <c r="G39" i="18"/>
  <c r="E39" i="18"/>
  <c r="F31" i="18"/>
  <c r="G31" i="18"/>
  <c r="E31" i="18"/>
  <c r="F23" i="18"/>
  <c r="G23" i="18"/>
  <c r="E23" i="18"/>
  <c r="F15" i="18"/>
  <c r="G15" i="18"/>
  <c r="E15" i="18"/>
  <c r="F7" i="18"/>
  <c r="G7" i="18"/>
  <c r="E7" i="18"/>
  <c r="F93" i="18"/>
  <c r="G93" i="18"/>
  <c r="E93" i="18"/>
  <c r="F85" i="18"/>
  <c r="G85" i="18"/>
  <c r="E85" i="18"/>
  <c r="F77" i="18"/>
  <c r="G77" i="18"/>
  <c r="E77" i="18"/>
  <c r="F69" i="18"/>
  <c r="G69" i="18"/>
  <c r="E69" i="18"/>
  <c r="F61" i="18"/>
  <c r="G61" i="18"/>
  <c r="E61" i="18"/>
  <c r="F53" i="18"/>
  <c r="G53" i="18"/>
  <c r="E53" i="18"/>
  <c r="F45" i="18"/>
  <c r="G45" i="18"/>
  <c r="E45" i="18"/>
  <c r="F37" i="18"/>
  <c r="G37" i="18"/>
  <c r="E37" i="18"/>
  <c r="F29" i="18"/>
  <c r="G29" i="18"/>
  <c r="E29" i="18"/>
  <c r="F21" i="18"/>
  <c r="G21" i="18"/>
  <c r="E21" i="18"/>
  <c r="F13" i="18"/>
  <c r="G13" i="18"/>
  <c r="E13" i="18"/>
  <c r="F5" i="18"/>
  <c r="G5" i="18"/>
  <c r="E5" i="18"/>
  <c r="E72" i="18"/>
  <c r="E48" i="18"/>
  <c r="E32" i="18"/>
  <c r="E8" i="18"/>
  <c r="E88" i="18"/>
  <c r="E64" i="18"/>
  <c r="E40" i="18"/>
  <c r="E16" i="18"/>
  <c r="E2" i="18"/>
  <c r="E86" i="18"/>
  <c r="E78" i="18"/>
  <c r="E70" i="18"/>
  <c r="E62" i="18"/>
  <c r="E54" i="18"/>
  <c r="E46" i="18"/>
  <c r="E38" i="18"/>
  <c r="E30" i="18"/>
  <c r="E22" i="18"/>
  <c r="E14" i="18"/>
  <c r="E6" i="18"/>
  <c r="G88" i="18"/>
  <c r="G80" i="18"/>
  <c r="G72" i="18"/>
  <c r="G64" i="18"/>
  <c r="G56" i="18"/>
  <c r="G48" i="18"/>
  <c r="G40" i="18"/>
  <c r="G32" i="18"/>
  <c r="G24" i="18"/>
  <c r="G16" i="18"/>
  <c r="G8" i="18"/>
  <c r="E80" i="18"/>
  <c r="E56" i="18"/>
  <c r="E24" i="18"/>
  <c r="G78" i="18"/>
  <c r="G14" i="18"/>
  <c r="G2" i="18"/>
  <c r="G86" i="18"/>
  <c r="G70" i="18"/>
  <c r="G62" i="18"/>
  <c r="G54" i="18"/>
  <c r="G46" i="18"/>
  <c r="G38" i="18"/>
  <c r="G30" i="18"/>
  <c r="G22" i="18"/>
  <c r="G6" i="18"/>
  <c r="N4" i="18" l="1"/>
  <c r="P8" i="17" l="1"/>
  <c r="Q8" i="17"/>
  <c r="Q7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I6" i="17"/>
  <c r="I14" i="17"/>
  <c r="I22" i="17"/>
  <c r="I30" i="17"/>
  <c r="I38" i="17"/>
  <c r="I46" i="17"/>
  <c r="I54" i="17"/>
  <c r="I62" i="17"/>
  <c r="I70" i="17"/>
  <c r="I78" i="17"/>
  <c r="I86" i="17"/>
  <c r="I2" i="17"/>
  <c r="J2" i="17" s="1"/>
  <c r="H3" i="17"/>
  <c r="H8" i="17"/>
  <c r="H11" i="17"/>
  <c r="H16" i="17"/>
  <c r="H19" i="17"/>
  <c r="H24" i="17"/>
  <c r="H27" i="17"/>
  <c r="H32" i="17"/>
  <c r="H35" i="17"/>
  <c r="H40" i="17"/>
  <c r="H43" i="17"/>
  <c r="H48" i="17"/>
  <c r="H51" i="17"/>
  <c r="H56" i="17"/>
  <c r="H59" i="17"/>
  <c r="H64" i="17"/>
  <c r="H67" i="17"/>
  <c r="H72" i="17"/>
  <c r="H75" i="17"/>
  <c r="H80" i="17"/>
  <c r="H83" i="17"/>
  <c r="H88" i="17"/>
  <c r="H91" i="17"/>
  <c r="E3" i="17"/>
  <c r="F3" i="17" s="1"/>
  <c r="G3" i="17" s="1"/>
  <c r="E4" i="17"/>
  <c r="F4" i="17" s="1"/>
  <c r="G4" i="17" s="1"/>
  <c r="E5" i="17"/>
  <c r="F5" i="17" s="1"/>
  <c r="G5" i="17" s="1"/>
  <c r="E6" i="17"/>
  <c r="F6" i="17" s="1"/>
  <c r="G6" i="17" s="1"/>
  <c r="E7" i="17"/>
  <c r="F7" i="17" s="1"/>
  <c r="G7" i="17" s="1"/>
  <c r="E8" i="17"/>
  <c r="F8" i="17" s="1"/>
  <c r="G8" i="17" s="1"/>
  <c r="E9" i="17"/>
  <c r="F9" i="17" s="1"/>
  <c r="G9" i="17" s="1"/>
  <c r="E10" i="17"/>
  <c r="F10" i="17" s="1"/>
  <c r="G10" i="17" s="1"/>
  <c r="E11" i="17"/>
  <c r="F11" i="17" s="1"/>
  <c r="G11" i="17" s="1"/>
  <c r="E12" i="17"/>
  <c r="F12" i="17" s="1"/>
  <c r="G12" i="17" s="1"/>
  <c r="E13" i="17"/>
  <c r="F13" i="17" s="1"/>
  <c r="G13" i="17" s="1"/>
  <c r="E14" i="17"/>
  <c r="F14" i="17" s="1"/>
  <c r="G14" i="17" s="1"/>
  <c r="E15" i="17"/>
  <c r="F15" i="17" s="1"/>
  <c r="G15" i="17" s="1"/>
  <c r="E16" i="17"/>
  <c r="F16" i="17" s="1"/>
  <c r="G16" i="17" s="1"/>
  <c r="E17" i="17"/>
  <c r="F17" i="17" s="1"/>
  <c r="G17" i="17" s="1"/>
  <c r="E18" i="17"/>
  <c r="F18" i="17" s="1"/>
  <c r="G18" i="17" s="1"/>
  <c r="E19" i="17"/>
  <c r="F19" i="17" s="1"/>
  <c r="G19" i="17" s="1"/>
  <c r="E20" i="17"/>
  <c r="F20" i="17" s="1"/>
  <c r="G20" i="17" s="1"/>
  <c r="E21" i="17"/>
  <c r="F21" i="17" s="1"/>
  <c r="G21" i="17" s="1"/>
  <c r="E22" i="17"/>
  <c r="F22" i="17" s="1"/>
  <c r="G22" i="17" s="1"/>
  <c r="E23" i="17"/>
  <c r="F23" i="17" s="1"/>
  <c r="G23" i="17" s="1"/>
  <c r="E24" i="17"/>
  <c r="F24" i="17" s="1"/>
  <c r="G24" i="17" s="1"/>
  <c r="E25" i="17"/>
  <c r="F25" i="17" s="1"/>
  <c r="G25" i="17" s="1"/>
  <c r="E26" i="17"/>
  <c r="F26" i="17" s="1"/>
  <c r="G26" i="17" s="1"/>
  <c r="E27" i="17"/>
  <c r="F27" i="17" s="1"/>
  <c r="G27" i="17" s="1"/>
  <c r="E28" i="17"/>
  <c r="F28" i="17" s="1"/>
  <c r="E29" i="17"/>
  <c r="F29" i="17" s="1"/>
  <c r="G29" i="17" s="1"/>
  <c r="E30" i="17"/>
  <c r="F30" i="17" s="1"/>
  <c r="G30" i="17" s="1"/>
  <c r="E31" i="17"/>
  <c r="F31" i="17" s="1"/>
  <c r="G31" i="17" s="1"/>
  <c r="E32" i="17"/>
  <c r="F32" i="17" s="1"/>
  <c r="G32" i="17" s="1"/>
  <c r="E33" i="17"/>
  <c r="F33" i="17" s="1"/>
  <c r="G33" i="17" s="1"/>
  <c r="E34" i="17"/>
  <c r="F34" i="17" s="1"/>
  <c r="G34" i="17" s="1"/>
  <c r="E35" i="17"/>
  <c r="F35" i="17" s="1"/>
  <c r="G35" i="17" s="1"/>
  <c r="E36" i="17"/>
  <c r="F36" i="17" s="1"/>
  <c r="G36" i="17" s="1"/>
  <c r="E37" i="17"/>
  <c r="F37" i="17" s="1"/>
  <c r="G37" i="17" s="1"/>
  <c r="E38" i="17"/>
  <c r="F38" i="17" s="1"/>
  <c r="G38" i="17" s="1"/>
  <c r="E39" i="17"/>
  <c r="F39" i="17" s="1"/>
  <c r="G39" i="17" s="1"/>
  <c r="E40" i="17"/>
  <c r="F40" i="17" s="1"/>
  <c r="G40" i="17" s="1"/>
  <c r="E41" i="17"/>
  <c r="F41" i="17" s="1"/>
  <c r="G41" i="17" s="1"/>
  <c r="E42" i="17"/>
  <c r="F42" i="17" s="1"/>
  <c r="G42" i="17" s="1"/>
  <c r="E43" i="17"/>
  <c r="F43" i="17" s="1"/>
  <c r="G43" i="17" s="1"/>
  <c r="E44" i="17"/>
  <c r="F44" i="17" s="1"/>
  <c r="G44" i="17" s="1"/>
  <c r="E45" i="17"/>
  <c r="F45" i="17" s="1"/>
  <c r="G45" i="17" s="1"/>
  <c r="E46" i="17"/>
  <c r="F46" i="17" s="1"/>
  <c r="G46" i="17" s="1"/>
  <c r="E47" i="17"/>
  <c r="F47" i="17" s="1"/>
  <c r="G47" i="17" s="1"/>
  <c r="E48" i="17"/>
  <c r="F48" i="17" s="1"/>
  <c r="G48" i="17" s="1"/>
  <c r="E49" i="17"/>
  <c r="F49" i="17" s="1"/>
  <c r="G49" i="17" s="1"/>
  <c r="E50" i="17"/>
  <c r="F50" i="17" s="1"/>
  <c r="G50" i="17" s="1"/>
  <c r="E51" i="17"/>
  <c r="F51" i="17" s="1"/>
  <c r="G51" i="17" s="1"/>
  <c r="E52" i="17"/>
  <c r="F52" i="17" s="1"/>
  <c r="G52" i="17" s="1"/>
  <c r="E53" i="17"/>
  <c r="F53" i="17" s="1"/>
  <c r="G53" i="17" s="1"/>
  <c r="E54" i="17"/>
  <c r="F54" i="17" s="1"/>
  <c r="G54" i="17" s="1"/>
  <c r="E55" i="17"/>
  <c r="F55" i="17" s="1"/>
  <c r="G55" i="17" s="1"/>
  <c r="E56" i="17"/>
  <c r="F56" i="17" s="1"/>
  <c r="G56" i="17" s="1"/>
  <c r="E57" i="17"/>
  <c r="F57" i="17" s="1"/>
  <c r="G57" i="17" s="1"/>
  <c r="E58" i="17"/>
  <c r="F58" i="17" s="1"/>
  <c r="G58" i="17" s="1"/>
  <c r="E59" i="17"/>
  <c r="F59" i="17" s="1"/>
  <c r="G59" i="17" s="1"/>
  <c r="E60" i="17"/>
  <c r="F60" i="17" s="1"/>
  <c r="E61" i="17"/>
  <c r="F61" i="17" s="1"/>
  <c r="G61" i="17" s="1"/>
  <c r="E62" i="17"/>
  <c r="F62" i="17" s="1"/>
  <c r="G62" i="17" s="1"/>
  <c r="E63" i="17"/>
  <c r="F63" i="17" s="1"/>
  <c r="G63" i="17" s="1"/>
  <c r="E64" i="17"/>
  <c r="F64" i="17" s="1"/>
  <c r="G64" i="17" s="1"/>
  <c r="E65" i="17"/>
  <c r="F65" i="17" s="1"/>
  <c r="G65" i="17" s="1"/>
  <c r="E66" i="17"/>
  <c r="F66" i="17" s="1"/>
  <c r="G66" i="17" s="1"/>
  <c r="E67" i="17"/>
  <c r="F67" i="17" s="1"/>
  <c r="G67" i="17" s="1"/>
  <c r="E68" i="17"/>
  <c r="F68" i="17" s="1"/>
  <c r="G68" i="17" s="1"/>
  <c r="E69" i="17"/>
  <c r="F69" i="17" s="1"/>
  <c r="G69" i="17" s="1"/>
  <c r="E70" i="17"/>
  <c r="F70" i="17" s="1"/>
  <c r="G70" i="17" s="1"/>
  <c r="E71" i="17"/>
  <c r="F71" i="17" s="1"/>
  <c r="G71" i="17" s="1"/>
  <c r="E72" i="17"/>
  <c r="F72" i="17" s="1"/>
  <c r="G72" i="17" s="1"/>
  <c r="E73" i="17"/>
  <c r="F73" i="17" s="1"/>
  <c r="G73" i="17" s="1"/>
  <c r="E74" i="17"/>
  <c r="F74" i="17" s="1"/>
  <c r="G74" i="17" s="1"/>
  <c r="E75" i="17"/>
  <c r="F75" i="17" s="1"/>
  <c r="G75" i="17" s="1"/>
  <c r="E76" i="17"/>
  <c r="F76" i="17" s="1"/>
  <c r="G76" i="17" s="1"/>
  <c r="E77" i="17"/>
  <c r="F77" i="17" s="1"/>
  <c r="G77" i="17" s="1"/>
  <c r="E78" i="17"/>
  <c r="F78" i="17" s="1"/>
  <c r="G78" i="17" s="1"/>
  <c r="E79" i="17"/>
  <c r="F79" i="17" s="1"/>
  <c r="G79" i="17" s="1"/>
  <c r="E80" i="17"/>
  <c r="F80" i="17" s="1"/>
  <c r="G80" i="17" s="1"/>
  <c r="E81" i="17"/>
  <c r="F81" i="17" s="1"/>
  <c r="G81" i="17" s="1"/>
  <c r="E82" i="17"/>
  <c r="F82" i="17" s="1"/>
  <c r="G82" i="17" s="1"/>
  <c r="E83" i="17"/>
  <c r="F83" i="17" s="1"/>
  <c r="G83" i="17" s="1"/>
  <c r="E84" i="17"/>
  <c r="F84" i="17" s="1"/>
  <c r="G84" i="17" s="1"/>
  <c r="E85" i="17"/>
  <c r="F85" i="17" s="1"/>
  <c r="G85" i="17" s="1"/>
  <c r="E86" i="17"/>
  <c r="F86" i="17" s="1"/>
  <c r="G86" i="17" s="1"/>
  <c r="E87" i="17"/>
  <c r="F87" i="17" s="1"/>
  <c r="G87" i="17" s="1"/>
  <c r="E88" i="17"/>
  <c r="F88" i="17" s="1"/>
  <c r="G88" i="17" s="1"/>
  <c r="E89" i="17"/>
  <c r="F89" i="17" s="1"/>
  <c r="G89" i="17" s="1"/>
  <c r="E90" i="17"/>
  <c r="F90" i="17" s="1"/>
  <c r="G90" i="17" s="1"/>
  <c r="E91" i="17"/>
  <c r="F91" i="17" s="1"/>
  <c r="G91" i="17" s="1"/>
  <c r="E92" i="17"/>
  <c r="F92" i="17" s="1"/>
  <c r="E93" i="17"/>
  <c r="F93" i="17" s="1"/>
  <c r="G93" i="17" s="1"/>
  <c r="E2" i="17"/>
  <c r="F2" i="17" s="1"/>
  <c r="G2" i="17" s="1"/>
  <c r="N7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2" i="16"/>
  <c r="D7" i="16"/>
  <c r="E7" i="16" s="1"/>
  <c r="D15" i="16"/>
  <c r="E15" i="16" s="1"/>
  <c r="D23" i="16"/>
  <c r="E23" i="16" s="1"/>
  <c r="D31" i="16"/>
  <c r="E31" i="16" s="1"/>
  <c r="D39" i="16"/>
  <c r="E39" i="16" s="1"/>
  <c r="D47" i="16"/>
  <c r="E47" i="16" s="1"/>
  <c r="D55" i="16"/>
  <c r="E55" i="16" s="1"/>
  <c r="D63" i="16"/>
  <c r="E63" i="16" s="1"/>
  <c r="D71" i="16"/>
  <c r="E71" i="16" s="1"/>
  <c r="D79" i="16"/>
  <c r="E79" i="16" s="1"/>
  <c r="D87" i="16"/>
  <c r="E87" i="16" s="1"/>
  <c r="C3" i="16"/>
  <c r="D3" i="16" s="1"/>
  <c r="C4" i="16"/>
  <c r="D4" i="16" s="1"/>
  <c r="C5" i="16"/>
  <c r="D5" i="16" s="1"/>
  <c r="C6" i="16"/>
  <c r="D6" i="16" s="1"/>
  <c r="C7" i="16"/>
  <c r="C8" i="16"/>
  <c r="D8" i="16" s="1"/>
  <c r="C9" i="16"/>
  <c r="D9" i="16" s="1"/>
  <c r="C10" i="16"/>
  <c r="D10" i="16" s="1"/>
  <c r="C11" i="16"/>
  <c r="D11" i="16" s="1"/>
  <c r="C12" i="16"/>
  <c r="D12" i="16" s="1"/>
  <c r="C13" i="16"/>
  <c r="D13" i="16" s="1"/>
  <c r="C14" i="16"/>
  <c r="D14" i="16" s="1"/>
  <c r="C15" i="16"/>
  <c r="C16" i="16"/>
  <c r="D16" i="16" s="1"/>
  <c r="C17" i="16"/>
  <c r="D17" i="16" s="1"/>
  <c r="C18" i="16"/>
  <c r="D18" i="16" s="1"/>
  <c r="C19" i="16"/>
  <c r="D19" i="16" s="1"/>
  <c r="C20" i="16"/>
  <c r="D20" i="16" s="1"/>
  <c r="C21" i="16"/>
  <c r="D21" i="16" s="1"/>
  <c r="C22" i="16"/>
  <c r="D22" i="16" s="1"/>
  <c r="C23" i="16"/>
  <c r="C24" i="16"/>
  <c r="D24" i="16" s="1"/>
  <c r="C25" i="16"/>
  <c r="D25" i="16" s="1"/>
  <c r="C26" i="16"/>
  <c r="D26" i="16" s="1"/>
  <c r="C27" i="16"/>
  <c r="D27" i="16" s="1"/>
  <c r="C28" i="16"/>
  <c r="D28" i="16" s="1"/>
  <c r="C29" i="16"/>
  <c r="D29" i="16" s="1"/>
  <c r="C30" i="16"/>
  <c r="D30" i="16" s="1"/>
  <c r="C31" i="16"/>
  <c r="C32" i="16"/>
  <c r="D32" i="16" s="1"/>
  <c r="C33" i="16"/>
  <c r="D33" i="16" s="1"/>
  <c r="C34" i="16"/>
  <c r="D34" i="16" s="1"/>
  <c r="C35" i="16"/>
  <c r="D35" i="16" s="1"/>
  <c r="C36" i="16"/>
  <c r="D36" i="16" s="1"/>
  <c r="C37" i="16"/>
  <c r="D37" i="16" s="1"/>
  <c r="C38" i="16"/>
  <c r="D38" i="16" s="1"/>
  <c r="C39" i="16"/>
  <c r="C40" i="16"/>
  <c r="D40" i="16" s="1"/>
  <c r="C41" i="16"/>
  <c r="D41" i="16" s="1"/>
  <c r="C42" i="16"/>
  <c r="D42" i="16" s="1"/>
  <c r="C43" i="16"/>
  <c r="D43" i="16" s="1"/>
  <c r="C44" i="16"/>
  <c r="D44" i="16" s="1"/>
  <c r="C45" i="16"/>
  <c r="D45" i="16" s="1"/>
  <c r="C46" i="16"/>
  <c r="D46" i="16" s="1"/>
  <c r="C47" i="16"/>
  <c r="C48" i="16"/>
  <c r="D48" i="16" s="1"/>
  <c r="C49" i="16"/>
  <c r="D49" i="16" s="1"/>
  <c r="C50" i="16"/>
  <c r="D50" i="16" s="1"/>
  <c r="C51" i="16"/>
  <c r="D51" i="16" s="1"/>
  <c r="C52" i="16"/>
  <c r="D52" i="16" s="1"/>
  <c r="C53" i="16"/>
  <c r="D53" i="16" s="1"/>
  <c r="C54" i="16"/>
  <c r="D54" i="16" s="1"/>
  <c r="C55" i="16"/>
  <c r="C56" i="16"/>
  <c r="D56" i="16" s="1"/>
  <c r="C57" i="16"/>
  <c r="D57" i="16" s="1"/>
  <c r="C58" i="16"/>
  <c r="D58" i="16" s="1"/>
  <c r="C59" i="16"/>
  <c r="D59" i="16" s="1"/>
  <c r="C60" i="16"/>
  <c r="D60" i="16" s="1"/>
  <c r="C61" i="16"/>
  <c r="D61" i="16" s="1"/>
  <c r="C62" i="16"/>
  <c r="D62" i="16" s="1"/>
  <c r="C63" i="16"/>
  <c r="C64" i="16"/>
  <c r="D64" i="16" s="1"/>
  <c r="C65" i="16"/>
  <c r="D65" i="16" s="1"/>
  <c r="C66" i="16"/>
  <c r="D66" i="16" s="1"/>
  <c r="C67" i="16"/>
  <c r="D67" i="16" s="1"/>
  <c r="C68" i="16"/>
  <c r="D68" i="16" s="1"/>
  <c r="C69" i="16"/>
  <c r="D69" i="16" s="1"/>
  <c r="C70" i="16"/>
  <c r="D70" i="16" s="1"/>
  <c r="C71" i="16"/>
  <c r="C72" i="16"/>
  <c r="D72" i="16" s="1"/>
  <c r="C73" i="16"/>
  <c r="D73" i="16" s="1"/>
  <c r="C74" i="16"/>
  <c r="D74" i="16" s="1"/>
  <c r="C75" i="16"/>
  <c r="D75" i="16" s="1"/>
  <c r="C76" i="16"/>
  <c r="D76" i="16" s="1"/>
  <c r="C77" i="16"/>
  <c r="D77" i="16" s="1"/>
  <c r="C78" i="16"/>
  <c r="D78" i="16" s="1"/>
  <c r="C79" i="16"/>
  <c r="C80" i="16"/>
  <c r="D80" i="16" s="1"/>
  <c r="C81" i="16"/>
  <c r="D81" i="16" s="1"/>
  <c r="C82" i="16"/>
  <c r="D82" i="16" s="1"/>
  <c r="C83" i="16"/>
  <c r="D83" i="16" s="1"/>
  <c r="C84" i="16"/>
  <c r="D84" i="16" s="1"/>
  <c r="C85" i="16"/>
  <c r="D85" i="16" s="1"/>
  <c r="C86" i="16"/>
  <c r="D86" i="16" s="1"/>
  <c r="C87" i="16"/>
  <c r="C88" i="16"/>
  <c r="D88" i="16" s="1"/>
  <c r="C89" i="16"/>
  <c r="D89" i="16" s="1"/>
  <c r="C90" i="16"/>
  <c r="D90" i="16" s="1"/>
  <c r="C91" i="16"/>
  <c r="D91" i="16" s="1"/>
  <c r="C92" i="16"/>
  <c r="D92" i="16" s="1"/>
  <c r="C93" i="16"/>
  <c r="D93" i="16" s="1"/>
  <c r="C2" i="16"/>
  <c r="D2" i="16" s="1"/>
  <c r="G28" i="17" l="1"/>
  <c r="H28" i="17"/>
  <c r="I28" i="17"/>
  <c r="G92" i="17"/>
  <c r="H92" i="17"/>
  <c r="I92" i="17"/>
  <c r="G60" i="17"/>
  <c r="Q4" i="17" s="1"/>
  <c r="H60" i="17"/>
  <c r="I60" i="17"/>
  <c r="I81" i="17"/>
  <c r="I65" i="17"/>
  <c r="I49" i="17"/>
  <c r="I33" i="17"/>
  <c r="I9" i="17"/>
  <c r="H90" i="17"/>
  <c r="H82" i="17"/>
  <c r="H74" i="17"/>
  <c r="H66" i="17"/>
  <c r="H58" i="17"/>
  <c r="H50" i="17"/>
  <c r="H42" i="17"/>
  <c r="H34" i="17"/>
  <c r="H26" i="17"/>
  <c r="H18" i="17"/>
  <c r="H10" i="17"/>
  <c r="I88" i="17"/>
  <c r="I80" i="17"/>
  <c r="I72" i="17"/>
  <c r="I64" i="17"/>
  <c r="I56" i="17"/>
  <c r="I48" i="17"/>
  <c r="I40" i="17"/>
  <c r="I32" i="17"/>
  <c r="I24" i="17"/>
  <c r="I16" i="17"/>
  <c r="I8" i="17"/>
  <c r="I89" i="17"/>
  <c r="I73" i="17"/>
  <c r="I57" i="17"/>
  <c r="I41" i="17"/>
  <c r="I25" i="17"/>
  <c r="I17" i="17"/>
  <c r="H89" i="17"/>
  <c r="H81" i="17"/>
  <c r="H73" i="17"/>
  <c r="H65" i="17"/>
  <c r="H57" i="17"/>
  <c r="H49" i="17"/>
  <c r="H41" i="17"/>
  <c r="H33" i="17"/>
  <c r="H25" i="17"/>
  <c r="H17" i="17"/>
  <c r="H9" i="17"/>
  <c r="I87" i="17"/>
  <c r="I79" i="17"/>
  <c r="I71" i="17"/>
  <c r="I63" i="17"/>
  <c r="I55" i="17"/>
  <c r="I47" i="17"/>
  <c r="I39" i="17"/>
  <c r="I31" i="17"/>
  <c r="I23" i="17"/>
  <c r="I15" i="17"/>
  <c r="I7" i="17"/>
  <c r="H87" i="17"/>
  <c r="H79" i="17"/>
  <c r="H71" i="17"/>
  <c r="H63" i="17"/>
  <c r="H55" i="17"/>
  <c r="H47" i="17"/>
  <c r="H39" i="17"/>
  <c r="H31" i="17"/>
  <c r="H23" i="17"/>
  <c r="H15" i="17"/>
  <c r="H7" i="17"/>
  <c r="I93" i="17"/>
  <c r="I85" i="17"/>
  <c r="I77" i="17"/>
  <c r="I69" i="17"/>
  <c r="I61" i="17"/>
  <c r="I53" i="17"/>
  <c r="I45" i="17"/>
  <c r="I37" i="17"/>
  <c r="I29" i="17"/>
  <c r="I21" i="17"/>
  <c r="I13" i="17"/>
  <c r="I5" i="17"/>
  <c r="H2" i="17"/>
  <c r="Q5" i="17" s="1"/>
  <c r="Q6" i="17" s="1"/>
  <c r="H86" i="17"/>
  <c r="H78" i="17"/>
  <c r="H70" i="17"/>
  <c r="H62" i="17"/>
  <c r="H54" i="17"/>
  <c r="H46" i="17"/>
  <c r="H38" i="17"/>
  <c r="H30" i="17"/>
  <c r="H22" i="17"/>
  <c r="H14" i="17"/>
  <c r="H6" i="17"/>
  <c r="I84" i="17"/>
  <c r="I76" i="17"/>
  <c r="I68" i="17"/>
  <c r="I52" i="17"/>
  <c r="I44" i="17"/>
  <c r="I36" i="17"/>
  <c r="I20" i="17"/>
  <c r="I12" i="17"/>
  <c r="I4" i="17"/>
  <c r="H93" i="17"/>
  <c r="H85" i="17"/>
  <c r="H77" i="17"/>
  <c r="H69" i="17"/>
  <c r="H61" i="17"/>
  <c r="H53" i="17"/>
  <c r="H45" i="17"/>
  <c r="H37" i="17"/>
  <c r="H29" i="17"/>
  <c r="H21" i="17"/>
  <c r="H13" i="17"/>
  <c r="H5" i="17"/>
  <c r="I91" i="17"/>
  <c r="I83" i="17"/>
  <c r="I75" i="17"/>
  <c r="I67" i="17"/>
  <c r="I59" i="17"/>
  <c r="I51" i="17"/>
  <c r="I43" i="17"/>
  <c r="I35" i="17"/>
  <c r="I27" i="17"/>
  <c r="I19" i="17"/>
  <c r="I11" i="17"/>
  <c r="I3" i="17"/>
  <c r="H84" i="17"/>
  <c r="H76" i="17"/>
  <c r="H68" i="17"/>
  <c r="H52" i="17"/>
  <c r="H44" i="17"/>
  <c r="H36" i="17"/>
  <c r="H20" i="17"/>
  <c r="H12" i="17"/>
  <c r="H4" i="17"/>
  <c r="I90" i="17"/>
  <c r="I82" i="17"/>
  <c r="I74" i="17"/>
  <c r="I66" i="17"/>
  <c r="I58" i="17"/>
  <c r="I50" i="17"/>
  <c r="I42" i="17"/>
  <c r="I34" i="17"/>
  <c r="I26" i="17"/>
  <c r="I18" i="17"/>
  <c r="I10" i="17"/>
  <c r="F75" i="16"/>
  <c r="E75" i="16"/>
  <c r="E11" i="16"/>
  <c r="F11" i="16"/>
  <c r="F34" i="16"/>
  <c r="E34" i="16"/>
  <c r="F83" i="16"/>
  <c r="E83" i="16"/>
  <c r="E86" i="16"/>
  <c r="F86" i="16"/>
  <c r="E62" i="16"/>
  <c r="F62" i="16"/>
  <c r="E30" i="16"/>
  <c r="F30" i="16"/>
  <c r="E6" i="16"/>
  <c r="F6" i="16"/>
  <c r="F43" i="16"/>
  <c r="E43" i="16"/>
  <c r="F3" i="16"/>
  <c r="E3" i="16"/>
  <c r="E2" i="16"/>
  <c r="F2" i="16"/>
  <c r="E70" i="16"/>
  <c r="F70" i="16"/>
  <c r="E46" i="16"/>
  <c r="F46" i="16"/>
  <c r="E22" i="16"/>
  <c r="F22" i="16"/>
  <c r="E93" i="16"/>
  <c r="F93" i="16"/>
  <c r="E85" i="16"/>
  <c r="F85" i="16"/>
  <c r="E77" i="16"/>
  <c r="F77" i="16"/>
  <c r="E69" i="16"/>
  <c r="F69" i="16"/>
  <c r="E61" i="16"/>
  <c r="F61" i="16"/>
  <c r="E53" i="16"/>
  <c r="F53" i="16"/>
  <c r="E45" i="16"/>
  <c r="F45" i="16"/>
  <c r="E37" i="16"/>
  <c r="F37" i="16"/>
  <c r="E29" i="16"/>
  <c r="F29" i="16"/>
  <c r="E21" i="16"/>
  <c r="F21" i="16"/>
  <c r="E13" i="16"/>
  <c r="F13" i="16"/>
  <c r="E5" i="16"/>
  <c r="F5" i="16"/>
  <c r="F67" i="16"/>
  <c r="E67" i="16"/>
  <c r="F19" i="16"/>
  <c r="E19" i="16"/>
  <c r="F90" i="16"/>
  <c r="E90" i="16"/>
  <c r="E78" i="16"/>
  <c r="F78" i="16"/>
  <c r="E54" i="16"/>
  <c r="F54" i="16"/>
  <c r="E38" i="16"/>
  <c r="F38" i="16"/>
  <c r="E14" i="16"/>
  <c r="F14" i="16"/>
  <c r="E92" i="16"/>
  <c r="F92" i="16"/>
  <c r="E84" i="16"/>
  <c r="F84" i="16"/>
  <c r="E76" i="16"/>
  <c r="F76" i="16"/>
  <c r="E68" i="16"/>
  <c r="F68" i="16"/>
  <c r="E60" i="16"/>
  <c r="F60" i="16"/>
  <c r="E52" i="16"/>
  <c r="F52" i="16"/>
  <c r="E44" i="16"/>
  <c r="F44" i="16"/>
  <c r="E36" i="16"/>
  <c r="F36" i="16"/>
  <c r="E28" i="16"/>
  <c r="F28" i="16"/>
  <c r="E20" i="16"/>
  <c r="F20" i="16"/>
  <c r="E12" i="16"/>
  <c r="F12" i="16"/>
  <c r="E4" i="16"/>
  <c r="F4" i="16"/>
  <c r="F51" i="16"/>
  <c r="E51" i="16"/>
  <c r="F27" i="16"/>
  <c r="E27" i="16"/>
  <c r="F74" i="16"/>
  <c r="E74" i="16"/>
  <c r="F66" i="16"/>
  <c r="E66" i="16"/>
  <c r="F50" i="16"/>
  <c r="E50" i="16"/>
  <c r="F26" i="16"/>
  <c r="E26" i="16"/>
  <c r="F10" i="16"/>
  <c r="E10" i="16"/>
  <c r="F89" i="16"/>
  <c r="E89" i="16"/>
  <c r="F81" i="16"/>
  <c r="E81" i="16"/>
  <c r="F73" i="16"/>
  <c r="E73" i="16"/>
  <c r="F65" i="16"/>
  <c r="E65" i="16"/>
  <c r="F57" i="16"/>
  <c r="E57" i="16"/>
  <c r="F49" i="16"/>
  <c r="E49" i="16"/>
  <c r="F41" i="16"/>
  <c r="E41" i="16"/>
  <c r="F33" i="16"/>
  <c r="E33" i="16"/>
  <c r="F25" i="16"/>
  <c r="E25" i="16"/>
  <c r="F17" i="16"/>
  <c r="E17" i="16"/>
  <c r="F9" i="16"/>
  <c r="E9" i="16"/>
  <c r="F91" i="16"/>
  <c r="E91" i="16"/>
  <c r="F59" i="16"/>
  <c r="E59" i="16"/>
  <c r="F35" i="16"/>
  <c r="E35" i="16"/>
  <c r="F82" i="16"/>
  <c r="E82" i="16"/>
  <c r="F58" i="16"/>
  <c r="E58" i="16"/>
  <c r="F42" i="16"/>
  <c r="E42" i="16"/>
  <c r="F18" i="16"/>
  <c r="E18" i="16"/>
  <c r="F88" i="16"/>
  <c r="E88" i="16"/>
  <c r="E80" i="16"/>
  <c r="F80" i="16"/>
  <c r="F72" i="16"/>
  <c r="E72" i="16"/>
  <c r="E64" i="16"/>
  <c r="F64" i="16"/>
  <c r="E56" i="16"/>
  <c r="F56" i="16"/>
  <c r="E48" i="16"/>
  <c r="F48" i="16"/>
  <c r="E40" i="16"/>
  <c r="F40" i="16"/>
  <c r="F32" i="16"/>
  <c r="E32" i="16"/>
  <c r="E24" i="16"/>
  <c r="F24" i="16"/>
  <c r="F16" i="16"/>
  <c r="E16" i="16"/>
  <c r="E8" i="16"/>
  <c r="F8" i="16"/>
  <c r="F87" i="16"/>
  <c r="F79" i="16"/>
  <c r="F71" i="16"/>
  <c r="F63" i="16"/>
  <c r="F55" i="16"/>
  <c r="F47" i="16"/>
  <c r="F39" i="16"/>
  <c r="F31" i="16"/>
  <c r="F23" i="16"/>
  <c r="F15" i="16"/>
  <c r="F7" i="16"/>
  <c r="N5" i="16" l="1"/>
  <c r="N6" i="16" s="1"/>
  <c r="N4" i="16"/>
  <c r="Q8" i="15" l="1"/>
  <c r="Q7" i="15" l="1"/>
  <c r="I36" i="15"/>
  <c r="J36" i="15" s="1"/>
  <c r="H18" i="15"/>
  <c r="H22" i="15"/>
  <c r="H26" i="15"/>
  <c r="G11" i="15"/>
  <c r="G27" i="15"/>
  <c r="G28" i="15"/>
  <c r="G43" i="15"/>
  <c r="G59" i="15"/>
  <c r="G75" i="15"/>
  <c r="G91" i="15"/>
  <c r="F7" i="15"/>
  <c r="F12" i="15"/>
  <c r="H12" i="15" s="1"/>
  <c r="F15" i="15"/>
  <c r="F23" i="15"/>
  <c r="F24" i="15"/>
  <c r="F28" i="15"/>
  <c r="H28" i="15" s="1"/>
  <c r="F31" i="15"/>
  <c r="F36" i="15"/>
  <c r="H36" i="15" s="1"/>
  <c r="F37" i="15"/>
  <c r="F39" i="15"/>
  <c r="F40" i="15"/>
  <c r="G40" i="15" s="1"/>
  <c r="F47" i="15"/>
  <c r="F48" i="15"/>
  <c r="G48" i="15" s="1"/>
  <c r="F49" i="15"/>
  <c r="I49" i="15" s="1"/>
  <c r="J49" i="15" s="1"/>
  <c r="F53" i="15"/>
  <c r="G53" i="15" s="1"/>
  <c r="F55" i="15"/>
  <c r="F61" i="15"/>
  <c r="F63" i="15"/>
  <c r="F71" i="15"/>
  <c r="F76" i="15"/>
  <c r="H76" i="15" s="1"/>
  <c r="F79" i="15"/>
  <c r="F87" i="15"/>
  <c r="I87" i="15" s="1"/>
  <c r="J87" i="15" s="1"/>
  <c r="F88" i="15"/>
  <c r="I88" i="15" s="1"/>
  <c r="J88" i="15" s="1"/>
  <c r="F92" i="15"/>
  <c r="H92" i="15" s="1"/>
  <c r="E3" i="15"/>
  <c r="F3" i="15" s="1"/>
  <c r="E4" i="15"/>
  <c r="F4" i="15" s="1"/>
  <c r="E5" i="15"/>
  <c r="F5" i="15" s="1"/>
  <c r="E6" i="15"/>
  <c r="F6" i="15" s="1"/>
  <c r="E7" i="15"/>
  <c r="E8" i="15"/>
  <c r="F8" i="15" s="1"/>
  <c r="E9" i="15"/>
  <c r="F9" i="15" s="1"/>
  <c r="E10" i="15"/>
  <c r="F10" i="15" s="1"/>
  <c r="H10" i="15" s="1"/>
  <c r="E11" i="15"/>
  <c r="F11" i="15" s="1"/>
  <c r="E12" i="15"/>
  <c r="E13" i="15"/>
  <c r="F13" i="15" s="1"/>
  <c r="E14" i="15"/>
  <c r="F14" i="15" s="1"/>
  <c r="E15" i="15"/>
  <c r="E16" i="15"/>
  <c r="F16" i="15" s="1"/>
  <c r="E17" i="15"/>
  <c r="F17" i="15" s="1"/>
  <c r="E18" i="15"/>
  <c r="F18" i="15" s="1"/>
  <c r="E19" i="15"/>
  <c r="F19" i="15" s="1"/>
  <c r="E20" i="15"/>
  <c r="F20" i="15" s="1"/>
  <c r="E21" i="15"/>
  <c r="F21" i="15" s="1"/>
  <c r="E22" i="15"/>
  <c r="F22" i="15" s="1"/>
  <c r="E23" i="15"/>
  <c r="E24" i="15"/>
  <c r="E25" i="15"/>
  <c r="F25" i="15" s="1"/>
  <c r="E26" i="15"/>
  <c r="F26" i="15" s="1"/>
  <c r="E27" i="15"/>
  <c r="F27" i="15" s="1"/>
  <c r="E28" i="15"/>
  <c r="E29" i="15"/>
  <c r="F29" i="15" s="1"/>
  <c r="E30" i="15"/>
  <c r="F30" i="15" s="1"/>
  <c r="E31" i="15"/>
  <c r="E32" i="15"/>
  <c r="F32" i="15" s="1"/>
  <c r="E33" i="15"/>
  <c r="F33" i="15" s="1"/>
  <c r="E34" i="15"/>
  <c r="F34" i="15" s="1"/>
  <c r="H34" i="15" s="1"/>
  <c r="E35" i="15"/>
  <c r="F35" i="15" s="1"/>
  <c r="E36" i="15"/>
  <c r="E37" i="15"/>
  <c r="E38" i="15"/>
  <c r="F38" i="15" s="1"/>
  <c r="H38" i="15" s="1"/>
  <c r="E39" i="15"/>
  <c r="E40" i="15"/>
  <c r="E41" i="15"/>
  <c r="F41" i="15" s="1"/>
  <c r="E42" i="15"/>
  <c r="F42" i="15" s="1"/>
  <c r="E43" i="15"/>
  <c r="F43" i="15" s="1"/>
  <c r="E44" i="15"/>
  <c r="F44" i="15" s="1"/>
  <c r="E45" i="15"/>
  <c r="F45" i="15" s="1"/>
  <c r="E46" i="15"/>
  <c r="F46" i="15" s="1"/>
  <c r="E47" i="15"/>
  <c r="E48" i="15"/>
  <c r="E49" i="15"/>
  <c r="E50" i="15"/>
  <c r="F50" i="15" s="1"/>
  <c r="H50" i="15" s="1"/>
  <c r="E51" i="15"/>
  <c r="F51" i="15" s="1"/>
  <c r="E52" i="15"/>
  <c r="F52" i="15" s="1"/>
  <c r="E53" i="15"/>
  <c r="E54" i="15"/>
  <c r="F54" i="15" s="1"/>
  <c r="H54" i="15" s="1"/>
  <c r="E55" i="15"/>
  <c r="E56" i="15"/>
  <c r="F56" i="15" s="1"/>
  <c r="E57" i="15"/>
  <c r="F57" i="15" s="1"/>
  <c r="E58" i="15"/>
  <c r="F58" i="15" s="1"/>
  <c r="E59" i="15"/>
  <c r="F59" i="15" s="1"/>
  <c r="E60" i="15"/>
  <c r="F60" i="15" s="1"/>
  <c r="E61" i="15"/>
  <c r="E62" i="15"/>
  <c r="F62" i="15" s="1"/>
  <c r="E63" i="15"/>
  <c r="E64" i="15"/>
  <c r="F64" i="15" s="1"/>
  <c r="E65" i="15"/>
  <c r="F65" i="15" s="1"/>
  <c r="E66" i="15"/>
  <c r="F66" i="15" s="1"/>
  <c r="H66" i="15" s="1"/>
  <c r="E67" i="15"/>
  <c r="F67" i="15" s="1"/>
  <c r="E68" i="15"/>
  <c r="F68" i="15" s="1"/>
  <c r="E69" i="15"/>
  <c r="F69" i="15" s="1"/>
  <c r="E70" i="15"/>
  <c r="F70" i="15" s="1"/>
  <c r="H70" i="15" s="1"/>
  <c r="E71" i="15"/>
  <c r="E72" i="15"/>
  <c r="F72" i="15" s="1"/>
  <c r="E73" i="15"/>
  <c r="F73" i="15" s="1"/>
  <c r="E74" i="15"/>
  <c r="F74" i="15" s="1"/>
  <c r="E75" i="15"/>
  <c r="F75" i="15" s="1"/>
  <c r="E76" i="15"/>
  <c r="E77" i="15"/>
  <c r="F77" i="15" s="1"/>
  <c r="E78" i="15"/>
  <c r="F78" i="15" s="1"/>
  <c r="E79" i="15"/>
  <c r="E80" i="15"/>
  <c r="F80" i="15" s="1"/>
  <c r="E81" i="15"/>
  <c r="F81" i="15" s="1"/>
  <c r="E82" i="15"/>
  <c r="F82" i="15" s="1"/>
  <c r="H82" i="15" s="1"/>
  <c r="E83" i="15"/>
  <c r="F83" i="15" s="1"/>
  <c r="E84" i="15"/>
  <c r="F84" i="15" s="1"/>
  <c r="E85" i="15"/>
  <c r="F85" i="15" s="1"/>
  <c r="E86" i="15"/>
  <c r="F86" i="15" s="1"/>
  <c r="E87" i="15"/>
  <c r="E88" i="15"/>
  <c r="E89" i="15"/>
  <c r="F89" i="15" s="1"/>
  <c r="E90" i="15"/>
  <c r="F90" i="15" s="1"/>
  <c r="E91" i="15"/>
  <c r="F91" i="15" s="1"/>
  <c r="E92" i="15"/>
  <c r="E93" i="15"/>
  <c r="F93" i="15" s="1"/>
  <c r="E2" i="15"/>
  <c r="F2" i="15" s="1"/>
  <c r="N7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2" i="14"/>
  <c r="G35" i="14"/>
  <c r="G67" i="14"/>
  <c r="F10" i="14"/>
  <c r="F34" i="14"/>
  <c r="F42" i="14"/>
  <c r="F66" i="14"/>
  <c r="F74" i="14"/>
  <c r="D5" i="14"/>
  <c r="G5" i="14" s="1"/>
  <c r="D17" i="14"/>
  <c r="D21" i="14"/>
  <c r="G21" i="14" s="1"/>
  <c r="D33" i="14"/>
  <c r="D36" i="14"/>
  <c r="E36" i="14" s="1"/>
  <c r="D37" i="14"/>
  <c r="G37" i="14" s="1"/>
  <c r="D41" i="14"/>
  <c r="D45" i="14"/>
  <c r="G45" i="14" s="1"/>
  <c r="D57" i="14"/>
  <c r="D59" i="14"/>
  <c r="D65" i="14"/>
  <c r="D67" i="14"/>
  <c r="D68" i="14"/>
  <c r="E68" i="14" s="1"/>
  <c r="D69" i="14"/>
  <c r="G69" i="14" s="1"/>
  <c r="D73" i="14"/>
  <c r="D77" i="14"/>
  <c r="G77" i="14" s="1"/>
  <c r="D89" i="14"/>
  <c r="E89" i="14" s="1"/>
  <c r="D91" i="14"/>
  <c r="G91" i="14" s="1"/>
  <c r="C3" i="14"/>
  <c r="D3" i="14" s="1"/>
  <c r="C4" i="14"/>
  <c r="D4" i="14" s="1"/>
  <c r="C5" i="14"/>
  <c r="C6" i="14"/>
  <c r="D6" i="14" s="1"/>
  <c r="C7" i="14"/>
  <c r="D7" i="14" s="1"/>
  <c r="C8" i="14"/>
  <c r="D8" i="14" s="1"/>
  <c r="C9" i="14"/>
  <c r="D9" i="14" s="1"/>
  <c r="C10" i="14"/>
  <c r="D10" i="14" s="1"/>
  <c r="C11" i="14"/>
  <c r="D11" i="14" s="1"/>
  <c r="C12" i="14"/>
  <c r="D12" i="14" s="1"/>
  <c r="C13" i="14"/>
  <c r="D13" i="14" s="1"/>
  <c r="C14" i="14"/>
  <c r="D14" i="14" s="1"/>
  <c r="C15" i="14"/>
  <c r="D15" i="14" s="1"/>
  <c r="C16" i="14"/>
  <c r="D16" i="14" s="1"/>
  <c r="C17" i="14"/>
  <c r="C18" i="14"/>
  <c r="D18" i="14" s="1"/>
  <c r="C19" i="14"/>
  <c r="D19" i="14" s="1"/>
  <c r="G19" i="14" s="1"/>
  <c r="C20" i="14"/>
  <c r="D20" i="14" s="1"/>
  <c r="C21" i="14"/>
  <c r="C22" i="14"/>
  <c r="D22" i="14" s="1"/>
  <c r="C23" i="14"/>
  <c r="D23" i="14" s="1"/>
  <c r="C24" i="14"/>
  <c r="D24" i="14" s="1"/>
  <c r="C25" i="14"/>
  <c r="D25" i="14" s="1"/>
  <c r="C26" i="14"/>
  <c r="D26" i="14" s="1"/>
  <c r="F26" i="14" s="1"/>
  <c r="C27" i="14"/>
  <c r="D27" i="14" s="1"/>
  <c r="G27" i="14" s="1"/>
  <c r="C28" i="14"/>
  <c r="D28" i="14" s="1"/>
  <c r="C29" i="14"/>
  <c r="D29" i="14" s="1"/>
  <c r="C30" i="14"/>
  <c r="D30" i="14" s="1"/>
  <c r="C31" i="14"/>
  <c r="D31" i="14" s="1"/>
  <c r="C32" i="14"/>
  <c r="D32" i="14" s="1"/>
  <c r="C33" i="14"/>
  <c r="C34" i="14"/>
  <c r="D34" i="14" s="1"/>
  <c r="C35" i="14"/>
  <c r="D35" i="14" s="1"/>
  <c r="C36" i="14"/>
  <c r="C37" i="14"/>
  <c r="C38" i="14"/>
  <c r="D38" i="14" s="1"/>
  <c r="C39" i="14"/>
  <c r="D39" i="14" s="1"/>
  <c r="C40" i="14"/>
  <c r="D40" i="14" s="1"/>
  <c r="C41" i="14"/>
  <c r="C42" i="14"/>
  <c r="D42" i="14" s="1"/>
  <c r="C43" i="14"/>
  <c r="D43" i="14" s="1"/>
  <c r="C44" i="14"/>
  <c r="D44" i="14" s="1"/>
  <c r="C45" i="14"/>
  <c r="C46" i="14"/>
  <c r="D46" i="14" s="1"/>
  <c r="C47" i="14"/>
  <c r="D47" i="14" s="1"/>
  <c r="C48" i="14"/>
  <c r="D48" i="14" s="1"/>
  <c r="C49" i="14"/>
  <c r="D49" i="14" s="1"/>
  <c r="C50" i="14"/>
  <c r="D50" i="14" s="1"/>
  <c r="C51" i="14"/>
  <c r="D51" i="14" s="1"/>
  <c r="C52" i="14"/>
  <c r="D52" i="14" s="1"/>
  <c r="C53" i="14"/>
  <c r="D53" i="14" s="1"/>
  <c r="C54" i="14"/>
  <c r="D54" i="14" s="1"/>
  <c r="C55" i="14"/>
  <c r="D55" i="14" s="1"/>
  <c r="C56" i="14"/>
  <c r="D56" i="14" s="1"/>
  <c r="C57" i="14"/>
  <c r="C58" i="14"/>
  <c r="D58" i="14" s="1"/>
  <c r="F58" i="14" s="1"/>
  <c r="C59" i="14"/>
  <c r="C60" i="14"/>
  <c r="D60" i="14" s="1"/>
  <c r="C61" i="14"/>
  <c r="D61" i="14" s="1"/>
  <c r="C62" i="14"/>
  <c r="D62" i="14" s="1"/>
  <c r="C63" i="14"/>
  <c r="D63" i="14" s="1"/>
  <c r="C64" i="14"/>
  <c r="D64" i="14" s="1"/>
  <c r="C65" i="14"/>
  <c r="C66" i="14"/>
  <c r="D66" i="14" s="1"/>
  <c r="C67" i="14"/>
  <c r="C68" i="14"/>
  <c r="C69" i="14"/>
  <c r="C70" i="14"/>
  <c r="D70" i="14" s="1"/>
  <c r="C71" i="14"/>
  <c r="D71" i="14" s="1"/>
  <c r="C72" i="14"/>
  <c r="D72" i="14" s="1"/>
  <c r="C73" i="14"/>
  <c r="C74" i="14"/>
  <c r="D74" i="14" s="1"/>
  <c r="C75" i="14"/>
  <c r="D75" i="14" s="1"/>
  <c r="C76" i="14"/>
  <c r="D76" i="14" s="1"/>
  <c r="C77" i="14"/>
  <c r="C78" i="14"/>
  <c r="D78" i="14" s="1"/>
  <c r="C79" i="14"/>
  <c r="D79" i="14" s="1"/>
  <c r="C80" i="14"/>
  <c r="D80" i="14" s="1"/>
  <c r="C81" i="14"/>
  <c r="D81" i="14" s="1"/>
  <c r="C82" i="14"/>
  <c r="D82" i="14" s="1"/>
  <c r="F82" i="14" s="1"/>
  <c r="C83" i="14"/>
  <c r="D83" i="14" s="1"/>
  <c r="C84" i="14"/>
  <c r="D84" i="14" s="1"/>
  <c r="C85" i="14"/>
  <c r="D85" i="14" s="1"/>
  <c r="C86" i="14"/>
  <c r="D86" i="14" s="1"/>
  <c r="C87" i="14"/>
  <c r="D87" i="14" s="1"/>
  <c r="C88" i="14"/>
  <c r="D88" i="14" s="1"/>
  <c r="C89" i="14"/>
  <c r="C90" i="14"/>
  <c r="D90" i="14" s="1"/>
  <c r="F90" i="14" s="1"/>
  <c r="C91" i="14"/>
  <c r="C92" i="14"/>
  <c r="D92" i="14" s="1"/>
  <c r="C93" i="14"/>
  <c r="D93" i="14" s="1"/>
  <c r="C2" i="14"/>
  <c r="D2" i="14" s="1"/>
  <c r="H52" i="15" l="1"/>
  <c r="I52" i="15"/>
  <c r="J52" i="15" s="1"/>
  <c r="G52" i="15"/>
  <c r="H4" i="15"/>
  <c r="G4" i="15"/>
  <c r="I4" i="15"/>
  <c r="J4" i="15" s="1"/>
  <c r="G72" i="15"/>
  <c r="I72" i="15"/>
  <c r="J72" i="15" s="1"/>
  <c r="H72" i="15"/>
  <c r="G56" i="15"/>
  <c r="I56" i="15"/>
  <c r="J56" i="15" s="1"/>
  <c r="H56" i="15"/>
  <c r="G8" i="15"/>
  <c r="H8" i="15"/>
  <c r="I8" i="15"/>
  <c r="J8" i="15" s="1"/>
  <c r="H84" i="15"/>
  <c r="I84" i="15"/>
  <c r="J84" i="15" s="1"/>
  <c r="G84" i="15"/>
  <c r="H60" i="15"/>
  <c r="G60" i="15"/>
  <c r="I60" i="15"/>
  <c r="J60" i="15" s="1"/>
  <c r="H20" i="15"/>
  <c r="I20" i="15"/>
  <c r="J20" i="15" s="1"/>
  <c r="G20" i="15"/>
  <c r="G80" i="15"/>
  <c r="I80" i="15"/>
  <c r="J80" i="15" s="1"/>
  <c r="H80" i="15"/>
  <c r="G64" i="15"/>
  <c r="H64" i="15"/>
  <c r="I64" i="15"/>
  <c r="J64" i="15" s="1"/>
  <c r="G32" i="15"/>
  <c r="H32" i="15"/>
  <c r="I32" i="15"/>
  <c r="J32" i="15" s="1"/>
  <c r="G16" i="15"/>
  <c r="H16" i="15"/>
  <c r="I16" i="15"/>
  <c r="J16" i="15" s="1"/>
  <c r="H93" i="15"/>
  <c r="I93" i="15"/>
  <c r="J93" i="15" s="1"/>
  <c r="G93" i="15"/>
  <c r="H85" i="15"/>
  <c r="I85" i="15"/>
  <c r="J85" i="15" s="1"/>
  <c r="G85" i="15"/>
  <c r="H77" i="15"/>
  <c r="I77" i="15"/>
  <c r="J77" i="15" s="1"/>
  <c r="G77" i="15"/>
  <c r="H69" i="15"/>
  <c r="I69" i="15"/>
  <c r="J69" i="15" s="1"/>
  <c r="G69" i="15"/>
  <c r="H45" i="15"/>
  <c r="I45" i="15"/>
  <c r="J45" i="15" s="1"/>
  <c r="G45" i="15"/>
  <c r="H29" i="15"/>
  <c r="I29" i="15"/>
  <c r="J29" i="15" s="1"/>
  <c r="G29" i="15"/>
  <c r="H21" i="15"/>
  <c r="I21" i="15"/>
  <c r="J21" i="15" s="1"/>
  <c r="G21" i="15"/>
  <c r="H13" i="15"/>
  <c r="I13" i="15"/>
  <c r="J13" i="15" s="1"/>
  <c r="G13" i="15"/>
  <c r="H5" i="15"/>
  <c r="I5" i="15"/>
  <c r="J5" i="15" s="1"/>
  <c r="G5" i="15"/>
  <c r="H68" i="15"/>
  <c r="G68" i="15"/>
  <c r="I68" i="15"/>
  <c r="J68" i="15" s="1"/>
  <c r="H44" i="15"/>
  <c r="I44" i="15"/>
  <c r="J44" i="15" s="1"/>
  <c r="G44" i="15"/>
  <c r="I89" i="15"/>
  <c r="J89" i="15" s="1"/>
  <c r="H89" i="15"/>
  <c r="G89" i="15"/>
  <c r="I81" i="15"/>
  <c r="J81" i="15" s="1"/>
  <c r="G81" i="15"/>
  <c r="H81" i="15"/>
  <c r="I73" i="15"/>
  <c r="J73" i="15" s="1"/>
  <c r="G73" i="15"/>
  <c r="H73" i="15"/>
  <c r="I65" i="15"/>
  <c r="J65" i="15" s="1"/>
  <c r="G65" i="15"/>
  <c r="H65" i="15"/>
  <c r="I57" i="15"/>
  <c r="J57" i="15" s="1"/>
  <c r="H57" i="15"/>
  <c r="G57" i="15"/>
  <c r="I41" i="15"/>
  <c r="J41" i="15" s="1"/>
  <c r="G41" i="15"/>
  <c r="H41" i="15"/>
  <c r="I33" i="15"/>
  <c r="J33" i="15" s="1"/>
  <c r="G33" i="15"/>
  <c r="H33" i="15"/>
  <c r="I25" i="15"/>
  <c r="J25" i="15" s="1"/>
  <c r="H25" i="15"/>
  <c r="G25" i="15"/>
  <c r="I17" i="15"/>
  <c r="J17" i="15" s="1"/>
  <c r="G17" i="15"/>
  <c r="H17" i="15"/>
  <c r="I9" i="15"/>
  <c r="J9" i="15" s="1"/>
  <c r="H9" i="15"/>
  <c r="G9" i="15"/>
  <c r="H37" i="15"/>
  <c r="I37" i="15"/>
  <c r="J37" i="15" s="1"/>
  <c r="G86" i="15"/>
  <c r="I86" i="15"/>
  <c r="J86" i="15" s="1"/>
  <c r="G62" i="15"/>
  <c r="I62" i="15"/>
  <c r="J62" i="15" s="1"/>
  <c r="G46" i="15"/>
  <c r="I46" i="15"/>
  <c r="J46" i="15" s="1"/>
  <c r="G14" i="15"/>
  <c r="I14" i="15"/>
  <c r="J14" i="15" s="1"/>
  <c r="H88" i="15"/>
  <c r="I92" i="15"/>
  <c r="J92" i="15" s="1"/>
  <c r="I47" i="15"/>
  <c r="J47" i="15" s="1"/>
  <c r="G47" i="15"/>
  <c r="H47" i="15"/>
  <c r="G88" i="15"/>
  <c r="H86" i="15"/>
  <c r="I28" i="15"/>
  <c r="J28" i="15" s="1"/>
  <c r="I63" i="15"/>
  <c r="J63" i="15" s="1"/>
  <c r="G63" i="15"/>
  <c r="H63" i="15"/>
  <c r="G24" i="15"/>
  <c r="H24" i="15"/>
  <c r="G12" i="15"/>
  <c r="G78" i="15"/>
  <c r="I78" i="15"/>
  <c r="J78" i="15" s="1"/>
  <c r="G38" i="15"/>
  <c r="I38" i="15"/>
  <c r="J38" i="15" s="1"/>
  <c r="G6" i="15"/>
  <c r="I6" i="15"/>
  <c r="J6" i="15" s="1"/>
  <c r="I71" i="15"/>
  <c r="J71" i="15" s="1"/>
  <c r="G71" i="15"/>
  <c r="H71" i="15"/>
  <c r="I7" i="15"/>
  <c r="J7" i="15" s="1"/>
  <c r="G7" i="15"/>
  <c r="H7" i="15"/>
  <c r="G37" i="15"/>
  <c r="H14" i="15"/>
  <c r="I24" i="15"/>
  <c r="J24" i="15" s="1"/>
  <c r="H83" i="15"/>
  <c r="I83" i="15"/>
  <c r="J83" i="15" s="1"/>
  <c r="H67" i="15"/>
  <c r="I67" i="15"/>
  <c r="J67" i="15" s="1"/>
  <c r="H59" i="15"/>
  <c r="I59" i="15"/>
  <c r="J59" i="15" s="1"/>
  <c r="H51" i="15"/>
  <c r="I51" i="15"/>
  <c r="J51" i="15" s="1"/>
  <c r="H43" i="15"/>
  <c r="I43" i="15"/>
  <c r="J43" i="15" s="1"/>
  <c r="H35" i="15"/>
  <c r="I35" i="15"/>
  <c r="J35" i="15" s="1"/>
  <c r="H27" i="15"/>
  <c r="I27" i="15"/>
  <c r="J27" i="15" s="1"/>
  <c r="H19" i="15"/>
  <c r="I19" i="15"/>
  <c r="J19" i="15" s="1"/>
  <c r="H11" i="15"/>
  <c r="I11" i="15"/>
  <c r="J11" i="15" s="1"/>
  <c r="H3" i="15"/>
  <c r="I3" i="15"/>
  <c r="J3" i="15" s="1"/>
  <c r="I31" i="15"/>
  <c r="J31" i="15" s="1"/>
  <c r="G31" i="15"/>
  <c r="H31" i="15"/>
  <c r="G36" i="15"/>
  <c r="H49" i="15"/>
  <c r="G76" i="15"/>
  <c r="G2" i="15"/>
  <c r="I2" i="15"/>
  <c r="J2" i="15" s="1"/>
  <c r="G70" i="15"/>
  <c r="I70" i="15"/>
  <c r="J70" i="15" s="1"/>
  <c r="G54" i="15"/>
  <c r="I54" i="15"/>
  <c r="J54" i="15" s="1"/>
  <c r="G30" i="15"/>
  <c r="I30" i="15"/>
  <c r="J30" i="15" s="1"/>
  <c r="G22" i="15"/>
  <c r="I22" i="15"/>
  <c r="J22" i="15" s="1"/>
  <c r="G87" i="15"/>
  <c r="H87" i="15"/>
  <c r="H61" i="15"/>
  <c r="I61" i="15"/>
  <c r="J61" i="15" s="1"/>
  <c r="I23" i="15"/>
  <c r="J23" i="15" s="1"/>
  <c r="G23" i="15"/>
  <c r="H23" i="15"/>
  <c r="H40" i="15"/>
  <c r="H91" i="15"/>
  <c r="I91" i="15"/>
  <c r="J91" i="15" s="1"/>
  <c r="H75" i="15"/>
  <c r="I75" i="15"/>
  <c r="J75" i="15" s="1"/>
  <c r="I90" i="15"/>
  <c r="J90" i="15" s="1"/>
  <c r="G90" i="15"/>
  <c r="I82" i="15"/>
  <c r="J82" i="15" s="1"/>
  <c r="G82" i="15"/>
  <c r="I74" i="15"/>
  <c r="J74" i="15" s="1"/>
  <c r="G74" i="15"/>
  <c r="I66" i="15"/>
  <c r="J66" i="15" s="1"/>
  <c r="G66" i="15"/>
  <c r="I58" i="15"/>
  <c r="J58" i="15" s="1"/>
  <c r="G58" i="15"/>
  <c r="I50" i="15"/>
  <c r="J50" i="15" s="1"/>
  <c r="G50" i="15"/>
  <c r="I42" i="15"/>
  <c r="J42" i="15" s="1"/>
  <c r="G42" i="15"/>
  <c r="I34" i="15"/>
  <c r="J34" i="15" s="1"/>
  <c r="G34" i="15"/>
  <c r="I26" i="15"/>
  <c r="J26" i="15" s="1"/>
  <c r="G26" i="15"/>
  <c r="I18" i="15"/>
  <c r="J18" i="15" s="1"/>
  <c r="G18" i="15"/>
  <c r="I10" i="15"/>
  <c r="J10" i="15" s="1"/>
  <c r="G10" i="15"/>
  <c r="I55" i="15"/>
  <c r="J55" i="15" s="1"/>
  <c r="G55" i="15"/>
  <c r="H55" i="15"/>
  <c r="G83" i="15"/>
  <c r="G67" i="15"/>
  <c r="G51" i="15"/>
  <c r="G35" i="15"/>
  <c r="G19" i="15"/>
  <c r="G3" i="15"/>
  <c r="H48" i="15"/>
  <c r="H30" i="15"/>
  <c r="I48" i="15"/>
  <c r="J48" i="15" s="1"/>
  <c r="H53" i="15"/>
  <c r="I53" i="15"/>
  <c r="J53" i="15" s="1"/>
  <c r="H62" i="15"/>
  <c r="I79" i="15"/>
  <c r="J79" i="15" s="1"/>
  <c r="G79" i="15"/>
  <c r="H79" i="15"/>
  <c r="I15" i="15"/>
  <c r="J15" i="15" s="1"/>
  <c r="G15" i="15"/>
  <c r="H15" i="15"/>
  <c r="G49" i="15"/>
  <c r="H2" i="15"/>
  <c r="H78" i="15"/>
  <c r="H46" i="15"/>
  <c r="H6" i="15"/>
  <c r="I76" i="15"/>
  <c r="J76" i="15" s="1"/>
  <c r="I12" i="15"/>
  <c r="J12" i="15" s="1"/>
  <c r="I39" i="15"/>
  <c r="J39" i="15" s="1"/>
  <c r="G39" i="15"/>
  <c r="H39" i="15"/>
  <c r="G92" i="15"/>
  <c r="G61" i="15"/>
  <c r="H90" i="15"/>
  <c r="H74" i="15"/>
  <c r="H58" i="15"/>
  <c r="H42" i="15"/>
  <c r="I40" i="15"/>
  <c r="J40" i="15" s="1"/>
  <c r="E25" i="14"/>
  <c r="F25" i="14"/>
  <c r="G25" i="14"/>
  <c r="F40" i="14"/>
  <c r="G40" i="14"/>
  <c r="E40" i="14"/>
  <c r="F72" i="14"/>
  <c r="E72" i="14"/>
  <c r="G72" i="14"/>
  <c r="F79" i="14"/>
  <c r="G79" i="14"/>
  <c r="E79" i="14"/>
  <c r="E81" i="14"/>
  <c r="F81" i="14"/>
  <c r="G81" i="14"/>
  <c r="F80" i="14"/>
  <c r="G80" i="14"/>
  <c r="E80" i="14"/>
  <c r="F24" i="14"/>
  <c r="E24" i="14"/>
  <c r="G24" i="14"/>
  <c r="F55" i="14"/>
  <c r="G55" i="14"/>
  <c r="E55" i="14"/>
  <c r="G85" i="14"/>
  <c r="E85" i="14"/>
  <c r="F85" i="14"/>
  <c r="F56" i="14"/>
  <c r="G56" i="14"/>
  <c r="E56" i="14"/>
  <c r="F16" i="14"/>
  <c r="E16" i="14"/>
  <c r="G16" i="14"/>
  <c r="F71" i="14"/>
  <c r="G71" i="14"/>
  <c r="E71" i="14"/>
  <c r="F39" i="14"/>
  <c r="G39" i="14"/>
  <c r="E39" i="14"/>
  <c r="G53" i="14"/>
  <c r="F53" i="14"/>
  <c r="E53" i="14"/>
  <c r="G84" i="14"/>
  <c r="F84" i="14"/>
  <c r="E84" i="14"/>
  <c r="G60" i="14"/>
  <c r="F60" i="14"/>
  <c r="E60" i="14"/>
  <c r="G44" i="14"/>
  <c r="F44" i="14"/>
  <c r="E44" i="14"/>
  <c r="G28" i="14"/>
  <c r="E28" i="14"/>
  <c r="F28" i="14"/>
  <c r="G20" i="14"/>
  <c r="E20" i="14"/>
  <c r="F20" i="14"/>
  <c r="G12" i="14"/>
  <c r="E12" i="14"/>
  <c r="F12" i="14"/>
  <c r="G4" i="14"/>
  <c r="E4" i="14"/>
  <c r="F4" i="14"/>
  <c r="E9" i="14"/>
  <c r="F9" i="14"/>
  <c r="G9" i="14"/>
  <c r="F88" i="14"/>
  <c r="E88" i="14"/>
  <c r="G88" i="14"/>
  <c r="F48" i="14"/>
  <c r="G48" i="14"/>
  <c r="E48" i="14"/>
  <c r="F8" i="14"/>
  <c r="G8" i="14"/>
  <c r="E8" i="14"/>
  <c r="F87" i="14"/>
  <c r="G87" i="14"/>
  <c r="E87" i="14"/>
  <c r="F31" i="14"/>
  <c r="G31" i="14"/>
  <c r="E31" i="14"/>
  <c r="G93" i="14"/>
  <c r="F93" i="14"/>
  <c r="E93" i="14"/>
  <c r="G29" i="14"/>
  <c r="E29" i="14"/>
  <c r="F29" i="14"/>
  <c r="G92" i="14"/>
  <c r="F92" i="14"/>
  <c r="E92" i="14"/>
  <c r="E75" i="14"/>
  <c r="F75" i="14"/>
  <c r="G75" i="14"/>
  <c r="E51" i="14"/>
  <c r="F51" i="14"/>
  <c r="G51" i="14"/>
  <c r="E43" i="14"/>
  <c r="F43" i="14"/>
  <c r="G43" i="14"/>
  <c r="E49" i="14"/>
  <c r="F49" i="14"/>
  <c r="G49" i="14"/>
  <c r="F64" i="14"/>
  <c r="E64" i="14"/>
  <c r="G64" i="14"/>
  <c r="F32" i="14"/>
  <c r="E32" i="14"/>
  <c r="G32" i="14"/>
  <c r="F63" i="14"/>
  <c r="G63" i="14"/>
  <c r="E63" i="14"/>
  <c r="F47" i="14"/>
  <c r="G47" i="14"/>
  <c r="E47" i="14"/>
  <c r="G61" i="14"/>
  <c r="E61" i="14"/>
  <c r="F61" i="14"/>
  <c r="G13" i="14"/>
  <c r="F13" i="14"/>
  <c r="E13" i="14"/>
  <c r="G76" i="14"/>
  <c r="F76" i="14"/>
  <c r="E76" i="14"/>
  <c r="G52" i="14"/>
  <c r="F52" i="14"/>
  <c r="E52" i="14"/>
  <c r="E83" i="14"/>
  <c r="F83" i="14"/>
  <c r="G83" i="14"/>
  <c r="F23" i="14"/>
  <c r="G23" i="14"/>
  <c r="E23" i="14"/>
  <c r="E37" i="14"/>
  <c r="F37" i="14"/>
  <c r="F86" i="14"/>
  <c r="G86" i="14"/>
  <c r="E86" i="14"/>
  <c r="F38" i="14"/>
  <c r="G38" i="14"/>
  <c r="E38" i="14"/>
  <c r="F14" i="14"/>
  <c r="G14" i="14"/>
  <c r="E14" i="14"/>
  <c r="F6" i="14"/>
  <c r="G6" i="14"/>
  <c r="E6" i="14"/>
  <c r="E67" i="14"/>
  <c r="F67" i="14"/>
  <c r="E33" i="14"/>
  <c r="F33" i="14"/>
  <c r="G33" i="14"/>
  <c r="E77" i="14"/>
  <c r="E5" i="14"/>
  <c r="E59" i="14"/>
  <c r="F59" i="14"/>
  <c r="F7" i="14"/>
  <c r="G7" i="14"/>
  <c r="E7" i="14"/>
  <c r="G36" i="14"/>
  <c r="F36" i="14"/>
  <c r="F62" i="14"/>
  <c r="G62" i="14"/>
  <c r="E62" i="14"/>
  <c r="F30" i="14"/>
  <c r="G30" i="14"/>
  <c r="E30" i="14"/>
  <c r="F22" i="14"/>
  <c r="G22" i="14"/>
  <c r="E22" i="14"/>
  <c r="E65" i="14"/>
  <c r="F65" i="14"/>
  <c r="G65" i="14"/>
  <c r="E17" i="14"/>
  <c r="F17" i="14"/>
  <c r="G17" i="14"/>
  <c r="G59" i="14"/>
  <c r="F69" i="14"/>
  <c r="F78" i="14"/>
  <c r="G78" i="14"/>
  <c r="E78" i="14"/>
  <c r="F15" i="14"/>
  <c r="G15" i="14"/>
  <c r="E15" i="14"/>
  <c r="E57" i="14"/>
  <c r="F57" i="14"/>
  <c r="G57" i="14"/>
  <c r="F54" i="14"/>
  <c r="G54" i="14"/>
  <c r="E54" i="14"/>
  <c r="E35" i="14"/>
  <c r="F35" i="14"/>
  <c r="E11" i="14"/>
  <c r="F11" i="14"/>
  <c r="G3" i="14"/>
  <c r="E3" i="14"/>
  <c r="F3" i="14"/>
  <c r="E73" i="14"/>
  <c r="F73" i="14"/>
  <c r="G73" i="14"/>
  <c r="E41" i="14"/>
  <c r="F41" i="14"/>
  <c r="G41" i="14"/>
  <c r="E69" i="14"/>
  <c r="F21" i="14"/>
  <c r="F89" i="14"/>
  <c r="G89" i="14"/>
  <c r="F2" i="14"/>
  <c r="G2" i="14"/>
  <c r="E2" i="14"/>
  <c r="F46" i="14"/>
  <c r="G46" i="14"/>
  <c r="E46" i="14"/>
  <c r="E27" i="14"/>
  <c r="F27" i="14"/>
  <c r="E90" i="14"/>
  <c r="G90" i="14"/>
  <c r="E74" i="14"/>
  <c r="G74" i="14"/>
  <c r="E58" i="14"/>
  <c r="G58" i="14"/>
  <c r="E50" i="14"/>
  <c r="G50" i="14"/>
  <c r="E42" i="14"/>
  <c r="G42" i="14"/>
  <c r="E26" i="14"/>
  <c r="G26" i="14"/>
  <c r="E18" i="14"/>
  <c r="G18" i="14"/>
  <c r="E10" i="14"/>
  <c r="G10" i="14"/>
  <c r="E45" i="14"/>
  <c r="E21" i="14"/>
  <c r="F50" i="14"/>
  <c r="F18" i="14"/>
  <c r="E91" i="14"/>
  <c r="F91" i="14"/>
  <c r="G68" i="14"/>
  <c r="F68" i="14"/>
  <c r="F5" i="14"/>
  <c r="F70" i="14"/>
  <c r="G70" i="14"/>
  <c r="E70" i="14"/>
  <c r="E19" i="14"/>
  <c r="F19" i="14"/>
  <c r="E82" i="14"/>
  <c r="G82" i="14"/>
  <c r="E66" i="14"/>
  <c r="G66" i="14"/>
  <c r="E34" i="14"/>
  <c r="G34" i="14"/>
  <c r="F77" i="14"/>
  <c r="F45" i="14"/>
  <c r="G11" i="14"/>
  <c r="Q5" i="15" l="1"/>
  <c r="Q6" i="15" s="1"/>
  <c r="Q4" i="15"/>
  <c r="N4" i="14"/>
  <c r="N5" i="14"/>
  <c r="N6" i="14" s="1"/>
  <c r="J7" i="13" l="1"/>
  <c r="J8" i="13"/>
  <c r="J9" i="13"/>
  <c r="J10" i="13"/>
  <c r="J14" i="13"/>
  <c r="J15" i="13"/>
  <c r="J16" i="13"/>
  <c r="J17" i="13"/>
  <c r="J18" i="13"/>
  <c r="J22" i="13"/>
  <c r="J23" i="13"/>
  <c r="J24" i="13"/>
  <c r="J25" i="13"/>
  <c r="J26" i="13"/>
  <c r="J30" i="13"/>
  <c r="J31" i="13"/>
  <c r="J32" i="13"/>
  <c r="J33" i="13"/>
  <c r="J34" i="13"/>
  <c r="J38" i="13"/>
  <c r="J39" i="13"/>
  <c r="J40" i="13"/>
  <c r="J41" i="13"/>
  <c r="J42" i="13"/>
  <c r="J46" i="13"/>
  <c r="J47" i="13"/>
  <c r="J48" i="13"/>
  <c r="J49" i="13"/>
  <c r="J50" i="13"/>
  <c r="J55" i="13"/>
  <c r="J56" i="13"/>
  <c r="J57" i="13"/>
  <c r="J58" i="13"/>
  <c r="J63" i="13"/>
  <c r="J64" i="13"/>
  <c r="J65" i="13"/>
  <c r="J66" i="13"/>
  <c r="J71" i="13"/>
  <c r="J72" i="13"/>
  <c r="J73" i="13"/>
  <c r="J74" i="13"/>
  <c r="J78" i="13"/>
  <c r="J79" i="13"/>
  <c r="J80" i="13"/>
  <c r="J81" i="13"/>
  <c r="J82" i="13"/>
  <c r="J86" i="13"/>
  <c r="J87" i="13"/>
  <c r="J88" i="13"/>
  <c r="J89" i="13"/>
  <c r="J90" i="13"/>
  <c r="J2" i="13"/>
  <c r="I3" i="13"/>
  <c r="J3" i="13" s="1"/>
  <c r="I4" i="13"/>
  <c r="J4" i="13" s="1"/>
  <c r="I5" i="13"/>
  <c r="J5" i="13" s="1"/>
  <c r="I6" i="13"/>
  <c r="J6" i="13" s="1"/>
  <c r="I7" i="13"/>
  <c r="I8" i="13"/>
  <c r="I9" i="13"/>
  <c r="I10" i="13"/>
  <c r="I11" i="13"/>
  <c r="J11" i="13" s="1"/>
  <c r="I12" i="13"/>
  <c r="J12" i="13" s="1"/>
  <c r="I13" i="13"/>
  <c r="J13" i="13" s="1"/>
  <c r="I14" i="13"/>
  <c r="I15" i="13"/>
  <c r="I16" i="13"/>
  <c r="I17" i="13"/>
  <c r="I18" i="13"/>
  <c r="I19" i="13"/>
  <c r="J19" i="13" s="1"/>
  <c r="I20" i="13"/>
  <c r="J20" i="13" s="1"/>
  <c r="I21" i="13"/>
  <c r="J21" i="13" s="1"/>
  <c r="I22" i="13"/>
  <c r="I23" i="13"/>
  <c r="I24" i="13"/>
  <c r="I25" i="13"/>
  <c r="I26" i="13"/>
  <c r="I27" i="13"/>
  <c r="J27" i="13" s="1"/>
  <c r="I28" i="13"/>
  <c r="J28" i="13" s="1"/>
  <c r="I29" i="13"/>
  <c r="J29" i="13" s="1"/>
  <c r="I30" i="13"/>
  <c r="I31" i="13"/>
  <c r="I32" i="13"/>
  <c r="I33" i="13"/>
  <c r="I34" i="13"/>
  <c r="I35" i="13"/>
  <c r="J35" i="13" s="1"/>
  <c r="I36" i="13"/>
  <c r="J36" i="13" s="1"/>
  <c r="I37" i="13"/>
  <c r="J37" i="13" s="1"/>
  <c r="I38" i="13"/>
  <c r="I39" i="13"/>
  <c r="I40" i="13"/>
  <c r="I41" i="13"/>
  <c r="I42" i="13"/>
  <c r="I43" i="13"/>
  <c r="J43" i="13" s="1"/>
  <c r="I44" i="13"/>
  <c r="J44" i="13" s="1"/>
  <c r="I45" i="13"/>
  <c r="J45" i="13" s="1"/>
  <c r="I46" i="13"/>
  <c r="I47" i="13"/>
  <c r="I48" i="13"/>
  <c r="I49" i="13"/>
  <c r="I50" i="13"/>
  <c r="I51" i="13"/>
  <c r="J51" i="13" s="1"/>
  <c r="I52" i="13"/>
  <c r="J52" i="13" s="1"/>
  <c r="I53" i="13"/>
  <c r="J53" i="13" s="1"/>
  <c r="I54" i="13"/>
  <c r="J54" i="13" s="1"/>
  <c r="I55" i="13"/>
  <c r="I56" i="13"/>
  <c r="I57" i="13"/>
  <c r="I58" i="13"/>
  <c r="I59" i="13"/>
  <c r="J59" i="13" s="1"/>
  <c r="I60" i="13"/>
  <c r="J60" i="13" s="1"/>
  <c r="I61" i="13"/>
  <c r="J61" i="13" s="1"/>
  <c r="I62" i="13"/>
  <c r="J62" i="13" s="1"/>
  <c r="I63" i="13"/>
  <c r="I64" i="13"/>
  <c r="I65" i="13"/>
  <c r="I66" i="13"/>
  <c r="I67" i="13"/>
  <c r="J67" i="13" s="1"/>
  <c r="I68" i="13"/>
  <c r="J68" i="13" s="1"/>
  <c r="I69" i="13"/>
  <c r="J69" i="13" s="1"/>
  <c r="I70" i="13"/>
  <c r="J70" i="13" s="1"/>
  <c r="I71" i="13"/>
  <c r="I72" i="13"/>
  <c r="I73" i="13"/>
  <c r="I74" i="13"/>
  <c r="I75" i="13"/>
  <c r="J75" i="13" s="1"/>
  <c r="I76" i="13"/>
  <c r="J76" i="13" s="1"/>
  <c r="I77" i="13"/>
  <c r="J77" i="13" s="1"/>
  <c r="I78" i="13"/>
  <c r="I79" i="13"/>
  <c r="I80" i="13"/>
  <c r="I81" i="13"/>
  <c r="I82" i="13"/>
  <c r="I83" i="13"/>
  <c r="J83" i="13" s="1"/>
  <c r="I84" i="13"/>
  <c r="J84" i="13" s="1"/>
  <c r="I85" i="13"/>
  <c r="J85" i="13" s="1"/>
  <c r="I86" i="13"/>
  <c r="I87" i="13"/>
  <c r="I88" i="13"/>
  <c r="I89" i="13"/>
  <c r="I90" i="13"/>
  <c r="I91" i="13"/>
  <c r="J91" i="13" s="1"/>
  <c r="I92" i="13"/>
  <c r="J92" i="13" s="1"/>
  <c r="I93" i="13"/>
  <c r="J93" i="13" s="1"/>
  <c r="I2" i="13"/>
  <c r="F6" i="13"/>
  <c r="G6" i="13" s="1"/>
  <c r="F14" i="13"/>
  <c r="G14" i="13" s="1"/>
  <c r="F22" i="13"/>
  <c r="F30" i="13"/>
  <c r="F38" i="13"/>
  <c r="F46" i="13"/>
  <c r="F54" i="13"/>
  <c r="F62" i="13"/>
  <c r="F70" i="13"/>
  <c r="F78" i="13"/>
  <c r="F86" i="13"/>
  <c r="F2" i="13"/>
  <c r="E3" i="13"/>
  <c r="F3" i="13" s="1"/>
  <c r="E4" i="13"/>
  <c r="F4" i="13" s="1"/>
  <c r="E5" i="13"/>
  <c r="F5" i="13" s="1"/>
  <c r="E6" i="13"/>
  <c r="E7" i="13"/>
  <c r="F7" i="13" s="1"/>
  <c r="E8" i="13"/>
  <c r="F8" i="13" s="1"/>
  <c r="E9" i="13"/>
  <c r="F9" i="13" s="1"/>
  <c r="E10" i="13"/>
  <c r="F10" i="13" s="1"/>
  <c r="E11" i="13"/>
  <c r="F11" i="13" s="1"/>
  <c r="E12" i="13"/>
  <c r="F12" i="13" s="1"/>
  <c r="E13" i="13"/>
  <c r="F13" i="13" s="1"/>
  <c r="E14" i="13"/>
  <c r="E15" i="13"/>
  <c r="F15" i="13" s="1"/>
  <c r="E16" i="13"/>
  <c r="F16" i="13" s="1"/>
  <c r="E17" i="13"/>
  <c r="F17" i="13" s="1"/>
  <c r="E18" i="13"/>
  <c r="F18" i="13" s="1"/>
  <c r="E19" i="13"/>
  <c r="F19" i="13" s="1"/>
  <c r="E20" i="13"/>
  <c r="F20" i="13" s="1"/>
  <c r="E21" i="13"/>
  <c r="F21" i="13" s="1"/>
  <c r="E22" i="13"/>
  <c r="E23" i="13"/>
  <c r="F23" i="13" s="1"/>
  <c r="E24" i="13"/>
  <c r="F24" i="13" s="1"/>
  <c r="E25" i="13"/>
  <c r="F25" i="13" s="1"/>
  <c r="E26" i="13"/>
  <c r="F26" i="13" s="1"/>
  <c r="E27" i="13"/>
  <c r="F27" i="13" s="1"/>
  <c r="E28" i="13"/>
  <c r="F28" i="13" s="1"/>
  <c r="E29" i="13"/>
  <c r="F29" i="13" s="1"/>
  <c r="E30" i="13"/>
  <c r="E31" i="13"/>
  <c r="F31" i="13" s="1"/>
  <c r="E32" i="13"/>
  <c r="F32" i="13" s="1"/>
  <c r="E33" i="13"/>
  <c r="F33" i="13" s="1"/>
  <c r="E34" i="13"/>
  <c r="F34" i="13" s="1"/>
  <c r="E35" i="13"/>
  <c r="F35" i="13" s="1"/>
  <c r="E36" i="13"/>
  <c r="F36" i="13" s="1"/>
  <c r="E37" i="13"/>
  <c r="F37" i="13" s="1"/>
  <c r="E38" i="13"/>
  <c r="E39" i="13"/>
  <c r="F39" i="13" s="1"/>
  <c r="E40" i="13"/>
  <c r="F40" i="13" s="1"/>
  <c r="E41" i="13"/>
  <c r="F41" i="13" s="1"/>
  <c r="E42" i="13"/>
  <c r="F42" i="13" s="1"/>
  <c r="E43" i="13"/>
  <c r="F43" i="13" s="1"/>
  <c r="E44" i="13"/>
  <c r="F44" i="13" s="1"/>
  <c r="E45" i="13"/>
  <c r="F45" i="13" s="1"/>
  <c r="E46" i="13"/>
  <c r="E47" i="13"/>
  <c r="F47" i="13" s="1"/>
  <c r="E48" i="13"/>
  <c r="F48" i="13" s="1"/>
  <c r="E49" i="13"/>
  <c r="F49" i="13" s="1"/>
  <c r="E50" i="13"/>
  <c r="F50" i="13" s="1"/>
  <c r="E51" i="13"/>
  <c r="F51" i="13" s="1"/>
  <c r="E52" i="13"/>
  <c r="F52" i="13" s="1"/>
  <c r="E53" i="13"/>
  <c r="F53" i="13" s="1"/>
  <c r="E54" i="13"/>
  <c r="E55" i="13"/>
  <c r="F55" i="13" s="1"/>
  <c r="E56" i="13"/>
  <c r="F56" i="13" s="1"/>
  <c r="E57" i="13"/>
  <c r="F57" i="13" s="1"/>
  <c r="E58" i="13"/>
  <c r="F58" i="13" s="1"/>
  <c r="E59" i="13"/>
  <c r="F59" i="13" s="1"/>
  <c r="E60" i="13"/>
  <c r="F60" i="13" s="1"/>
  <c r="E61" i="13"/>
  <c r="F61" i="13" s="1"/>
  <c r="E62" i="13"/>
  <c r="E63" i="13"/>
  <c r="F63" i="13" s="1"/>
  <c r="E64" i="13"/>
  <c r="F64" i="13" s="1"/>
  <c r="E65" i="13"/>
  <c r="F65" i="13" s="1"/>
  <c r="E66" i="13"/>
  <c r="F66" i="13" s="1"/>
  <c r="E67" i="13"/>
  <c r="F67" i="13" s="1"/>
  <c r="E68" i="13"/>
  <c r="F68" i="13" s="1"/>
  <c r="E69" i="13"/>
  <c r="F69" i="13" s="1"/>
  <c r="E70" i="13"/>
  <c r="E71" i="13"/>
  <c r="F71" i="13" s="1"/>
  <c r="E72" i="13"/>
  <c r="F72" i="13" s="1"/>
  <c r="E73" i="13"/>
  <c r="F73" i="13" s="1"/>
  <c r="E74" i="13"/>
  <c r="F74" i="13" s="1"/>
  <c r="E75" i="13"/>
  <c r="F75" i="13" s="1"/>
  <c r="E76" i="13"/>
  <c r="F76" i="13" s="1"/>
  <c r="E77" i="13"/>
  <c r="F77" i="13" s="1"/>
  <c r="E78" i="13"/>
  <c r="E79" i="13"/>
  <c r="F79" i="13" s="1"/>
  <c r="E80" i="13"/>
  <c r="F80" i="13" s="1"/>
  <c r="E81" i="13"/>
  <c r="F81" i="13" s="1"/>
  <c r="E82" i="13"/>
  <c r="F82" i="13" s="1"/>
  <c r="H82" i="13" s="1"/>
  <c r="E83" i="13"/>
  <c r="F83" i="13" s="1"/>
  <c r="E84" i="13"/>
  <c r="F84" i="13" s="1"/>
  <c r="E85" i="13"/>
  <c r="F85" i="13" s="1"/>
  <c r="E86" i="13"/>
  <c r="E87" i="13"/>
  <c r="F87" i="13" s="1"/>
  <c r="E88" i="13"/>
  <c r="F88" i="13" s="1"/>
  <c r="E89" i="13"/>
  <c r="F89" i="13" s="1"/>
  <c r="E90" i="13"/>
  <c r="F90" i="13" s="1"/>
  <c r="E91" i="13"/>
  <c r="F91" i="13" s="1"/>
  <c r="E92" i="13"/>
  <c r="F92" i="13" s="1"/>
  <c r="E93" i="13"/>
  <c r="F93" i="13" s="1"/>
  <c r="E2" i="13"/>
  <c r="P7" i="13" l="1"/>
  <c r="H84" i="13"/>
  <c r="G84" i="13"/>
  <c r="H93" i="13"/>
  <c r="G93" i="13"/>
  <c r="G85" i="13"/>
  <c r="H85" i="13"/>
  <c r="G77" i="13"/>
  <c r="H77" i="13"/>
  <c r="G69" i="13"/>
  <c r="H69" i="13"/>
  <c r="G61" i="13"/>
  <c r="H61" i="13"/>
  <c r="G53" i="13"/>
  <c r="H53" i="13"/>
  <c r="G45" i="13"/>
  <c r="H45" i="13"/>
  <c r="G37" i="13"/>
  <c r="H37" i="13"/>
  <c r="G29" i="13"/>
  <c r="H29" i="13"/>
  <c r="G21" i="13"/>
  <c r="H21" i="13"/>
  <c r="G13" i="13"/>
  <c r="H13" i="13"/>
  <c r="G5" i="13"/>
  <c r="H5" i="13"/>
  <c r="G54" i="13"/>
  <c r="H54" i="13"/>
  <c r="H44" i="13"/>
  <c r="G44" i="13"/>
  <c r="G46" i="13"/>
  <c r="H46" i="13"/>
  <c r="H67" i="13"/>
  <c r="G67" i="13"/>
  <c r="H35" i="13"/>
  <c r="G35" i="13"/>
  <c r="H3" i="13"/>
  <c r="G3" i="13"/>
  <c r="H66" i="13"/>
  <c r="G66" i="13"/>
  <c r="H34" i="13"/>
  <c r="G34" i="13"/>
  <c r="H26" i="13"/>
  <c r="G26" i="13"/>
  <c r="H18" i="13"/>
  <c r="G18" i="13"/>
  <c r="H10" i="13"/>
  <c r="G10" i="13"/>
  <c r="G2" i="13"/>
  <c r="H2" i="13"/>
  <c r="G30" i="13"/>
  <c r="H30" i="13"/>
  <c r="H60" i="13"/>
  <c r="G60" i="13"/>
  <c r="H4" i="13"/>
  <c r="G4" i="13"/>
  <c r="H43" i="13"/>
  <c r="G43" i="13"/>
  <c r="H58" i="13"/>
  <c r="G58" i="13"/>
  <c r="G89" i="13"/>
  <c r="H89" i="13"/>
  <c r="G81" i="13"/>
  <c r="H81" i="13"/>
  <c r="G73" i="13"/>
  <c r="H73" i="13"/>
  <c r="G65" i="13"/>
  <c r="H65" i="13"/>
  <c r="G57" i="13"/>
  <c r="H57" i="13"/>
  <c r="G49" i="13"/>
  <c r="H49" i="13"/>
  <c r="G41" i="13"/>
  <c r="H41" i="13"/>
  <c r="G33" i="13"/>
  <c r="H33" i="13"/>
  <c r="G25" i="13"/>
  <c r="H25" i="13"/>
  <c r="G17" i="13"/>
  <c r="H17" i="13"/>
  <c r="G9" i="13"/>
  <c r="H9" i="13"/>
  <c r="G86" i="13"/>
  <c r="H86" i="13"/>
  <c r="G22" i="13"/>
  <c r="H22" i="13"/>
  <c r="H68" i="13"/>
  <c r="G68" i="13"/>
  <c r="H12" i="13"/>
  <c r="G12" i="13"/>
  <c r="H75" i="13"/>
  <c r="G75" i="13"/>
  <c r="H19" i="13"/>
  <c r="G19" i="13"/>
  <c r="H74" i="13"/>
  <c r="G74" i="13"/>
  <c r="G88" i="13"/>
  <c r="H88" i="13"/>
  <c r="G64" i="13"/>
  <c r="H64" i="13"/>
  <c r="G56" i="13"/>
  <c r="H56" i="13"/>
  <c r="G48" i="13"/>
  <c r="H48" i="13"/>
  <c r="G40" i="13"/>
  <c r="H40" i="13"/>
  <c r="G32" i="13"/>
  <c r="H32" i="13"/>
  <c r="G24" i="13"/>
  <c r="H24" i="13"/>
  <c r="G16" i="13"/>
  <c r="H16" i="13"/>
  <c r="G8" i="13"/>
  <c r="H8" i="13"/>
  <c r="G78" i="13"/>
  <c r="H78" i="13"/>
  <c r="H76" i="13"/>
  <c r="G76" i="13"/>
  <c r="H36" i="13"/>
  <c r="G36" i="13"/>
  <c r="H20" i="13"/>
  <c r="G20" i="13"/>
  <c r="H83" i="13"/>
  <c r="G83" i="13"/>
  <c r="H51" i="13"/>
  <c r="G51" i="13"/>
  <c r="H11" i="13"/>
  <c r="G11" i="13"/>
  <c r="H90" i="13"/>
  <c r="G90" i="13"/>
  <c r="H42" i="13"/>
  <c r="G42" i="13"/>
  <c r="G80" i="13"/>
  <c r="H80" i="13"/>
  <c r="G79" i="13"/>
  <c r="H79" i="13"/>
  <c r="G71" i="13"/>
  <c r="H71" i="13"/>
  <c r="G55" i="13"/>
  <c r="H55" i="13"/>
  <c r="G47" i="13"/>
  <c r="H47" i="13"/>
  <c r="G39" i="13"/>
  <c r="H39" i="13"/>
  <c r="G31" i="13"/>
  <c r="H31" i="13"/>
  <c r="G23" i="13"/>
  <c r="H23" i="13"/>
  <c r="G15" i="13"/>
  <c r="H15" i="13"/>
  <c r="G7" i="13"/>
  <c r="H7" i="13"/>
  <c r="G70" i="13"/>
  <c r="H70" i="13"/>
  <c r="H92" i="13"/>
  <c r="G92" i="13"/>
  <c r="H52" i="13"/>
  <c r="G52" i="13"/>
  <c r="H28" i="13"/>
  <c r="G28" i="13"/>
  <c r="H91" i="13"/>
  <c r="G91" i="13"/>
  <c r="H59" i="13"/>
  <c r="G59" i="13"/>
  <c r="H27" i="13"/>
  <c r="G27" i="13"/>
  <c r="G38" i="13"/>
  <c r="H38" i="13"/>
  <c r="H50" i="13"/>
  <c r="G50" i="13"/>
  <c r="G72" i="13"/>
  <c r="H72" i="13"/>
  <c r="G87" i="13"/>
  <c r="H87" i="13"/>
  <c r="G63" i="13"/>
  <c r="H63" i="13"/>
  <c r="G62" i="13"/>
  <c r="H62" i="13"/>
  <c r="G82" i="13"/>
  <c r="H14" i="13"/>
  <c r="H6" i="13"/>
  <c r="P5" i="13" l="1"/>
  <c r="P6" i="13" s="1"/>
  <c r="P4" i="13"/>
  <c r="G6" i="12" l="1"/>
  <c r="H6" i="12" s="1"/>
  <c r="G14" i="12"/>
  <c r="H14" i="12" s="1"/>
  <c r="G22" i="12"/>
  <c r="H22" i="12" s="1"/>
  <c r="G30" i="12"/>
  <c r="H30" i="12" s="1"/>
  <c r="G38" i="12"/>
  <c r="H38" i="12" s="1"/>
  <c r="C3" i="12"/>
  <c r="D3" i="12" s="1"/>
  <c r="G3" i="12" s="1"/>
  <c r="H3" i="12" s="1"/>
  <c r="C4" i="12"/>
  <c r="D4" i="12" s="1"/>
  <c r="G4" i="12" s="1"/>
  <c r="H4" i="12" s="1"/>
  <c r="C5" i="12"/>
  <c r="D5" i="12" s="1"/>
  <c r="G5" i="12" s="1"/>
  <c r="H5" i="12" s="1"/>
  <c r="C6" i="12"/>
  <c r="D6" i="12" s="1"/>
  <c r="C7" i="12"/>
  <c r="D7" i="12" s="1"/>
  <c r="C8" i="12"/>
  <c r="D8" i="12" s="1"/>
  <c r="G8" i="12" s="1"/>
  <c r="H8" i="12" s="1"/>
  <c r="C9" i="12"/>
  <c r="D9" i="12" s="1"/>
  <c r="G9" i="12" s="1"/>
  <c r="H9" i="12" s="1"/>
  <c r="C10" i="12"/>
  <c r="D10" i="12" s="1"/>
  <c r="G10" i="12" s="1"/>
  <c r="H10" i="12" s="1"/>
  <c r="C11" i="12"/>
  <c r="D11" i="12" s="1"/>
  <c r="G11" i="12" s="1"/>
  <c r="H11" i="12" s="1"/>
  <c r="C12" i="12"/>
  <c r="D12" i="12" s="1"/>
  <c r="G12" i="12" s="1"/>
  <c r="H12" i="12" s="1"/>
  <c r="C13" i="12"/>
  <c r="D13" i="12" s="1"/>
  <c r="G13" i="12" s="1"/>
  <c r="H13" i="12" s="1"/>
  <c r="C14" i="12"/>
  <c r="D14" i="12" s="1"/>
  <c r="C15" i="12"/>
  <c r="D15" i="12" s="1"/>
  <c r="C16" i="12"/>
  <c r="D16" i="12" s="1"/>
  <c r="G16" i="12" s="1"/>
  <c r="H16" i="12" s="1"/>
  <c r="C17" i="12"/>
  <c r="D17" i="12" s="1"/>
  <c r="G17" i="12" s="1"/>
  <c r="H17" i="12" s="1"/>
  <c r="C18" i="12"/>
  <c r="D18" i="12" s="1"/>
  <c r="G18" i="12" s="1"/>
  <c r="H18" i="12" s="1"/>
  <c r="C19" i="12"/>
  <c r="D19" i="12" s="1"/>
  <c r="G19" i="12" s="1"/>
  <c r="H19" i="12" s="1"/>
  <c r="C20" i="12"/>
  <c r="D20" i="12" s="1"/>
  <c r="G20" i="12" s="1"/>
  <c r="H20" i="12" s="1"/>
  <c r="C21" i="12"/>
  <c r="D21" i="12" s="1"/>
  <c r="G21" i="12" s="1"/>
  <c r="H21" i="12" s="1"/>
  <c r="C22" i="12"/>
  <c r="D22" i="12" s="1"/>
  <c r="C23" i="12"/>
  <c r="D23" i="12" s="1"/>
  <c r="C24" i="12"/>
  <c r="D24" i="12" s="1"/>
  <c r="G24" i="12" s="1"/>
  <c r="H24" i="12" s="1"/>
  <c r="C25" i="12"/>
  <c r="D25" i="12" s="1"/>
  <c r="G25" i="12" s="1"/>
  <c r="H25" i="12" s="1"/>
  <c r="C26" i="12"/>
  <c r="D26" i="12" s="1"/>
  <c r="G26" i="12" s="1"/>
  <c r="H26" i="12" s="1"/>
  <c r="C27" i="12"/>
  <c r="D27" i="12" s="1"/>
  <c r="G27" i="12" s="1"/>
  <c r="H27" i="12" s="1"/>
  <c r="C28" i="12"/>
  <c r="D28" i="12" s="1"/>
  <c r="G28" i="12" s="1"/>
  <c r="H28" i="12" s="1"/>
  <c r="C29" i="12"/>
  <c r="D29" i="12" s="1"/>
  <c r="G29" i="12" s="1"/>
  <c r="H29" i="12" s="1"/>
  <c r="C30" i="12"/>
  <c r="D30" i="12" s="1"/>
  <c r="C31" i="12"/>
  <c r="D31" i="12" s="1"/>
  <c r="C32" i="12"/>
  <c r="D32" i="12" s="1"/>
  <c r="G32" i="12" s="1"/>
  <c r="H32" i="12" s="1"/>
  <c r="C33" i="12"/>
  <c r="D33" i="12" s="1"/>
  <c r="G33" i="12" s="1"/>
  <c r="H33" i="12" s="1"/>
  <c r="C34" i="12"/>
  <c r="D34" i="12" s="1"/>
  <c r="G34" i="12" s="1"/>
  <c r="H34" i="12" s="1"/>
  <c r="C35" i="12"/>
  <c r="D35" i="12" s="1"/>
  <c r="G35" i="12" s="1"/>
  <c r="H35" i="12" s="1"/>
  <c r="C36" i="12"/>
  <c r="D36" i="12" s="1"/>
  <c r="G36" i="12" s="1"/>
  <c r="H36" i="12" s="1"/>
  <c r="C37" i="12"/>
  <c r="D37" i="12" s="1"/>
  <c r="G37" i="12" s="1"/>
  <c r="H37" i="12" s="1"/>
  <c r="C38" i="12"/>
  <c r="D38" i="12" s="1"/>
  <c r="C39" i="12"/>
  <c r="D39" i="12" s="1"/>
  <c r="C40" i="12"/>
  <c r="D40" i="12" s="1"/>
  <c r="G40" i="12" s="1"/>
  <c r="H40" i="12" s="1"/>
  <c r="C41" i="12"/>
  <c r="D41" i="12" s="1"/>
  <c r="G41" i="12" s="1"/>
  <c r="H41" i="12" s="1"/>
  <c r="C42" i="12"/>
  <c r="D42" i="12" s="1"/>
  <c r="G42" i="12" s="1"/>
  <c r="H42" i="12" s="1"/>
  <c r="C43" i="12"/>
  <c r="D43" i="12" s="1"/>
  <c r="G43" i="12" s="1"/>
  <c r="H43" i="12" s="1"/>
  <c r="C44" i="12"/>
  <c r="D44" i="12" s="1"/>
  <c r="G44" i="12" s="1"/>
  <c r="H44" i="12" s="1"/>
  <c r="C45" i="12"/>
  <c r="D45" i="12" s="1"/>
  <c r="G45" i="12" s="1"/>
  <c r="H45" i="12" s="1"/>
  <c r="C46" i="12"/>
  <c r="D46" i="12" s="1"/>
  <c r="G46" i="12" s="1"/>
  <c r="H46" i="12" s="1"/>
  <c r="C47" i="12"/>
  <c r="D47" i="12" s="1"/>
  <c r="C48" i="12"/>
  <c r="D48" i="12" s="1"/>
  <c r="G48" i="12" s="1"/>
  <c r="H48" i="12" s="1"/>
  <c r="C49" i="12"/>
  <c r="D49" i="12" s="1"/>
  <c r="G49" i="12" s="1"/>
  <c r="H49" i="12" s="1"/>
  <c r="C50" i="12"/>
  <c r="D50" i="12" s="1"/>
  <c r="G50" i="12" s="1"/>
  <c r="H50" i="12" s="1"/>
  <c r="C51" i="12"/>
  <c r="D51" i="12" s="1"/>
  <c r="G51" i="12" s="1"/>
  <c r="H51" i="12" s="1"/>
  <c r="C52" i="12"/>
  <c r="D52" i="12" s="1"/>
  <c r="G52" i="12" s="1"/>
  <c r="H52" i="12" s="1"/>
  <c r="C53" i="12"/>
  <c r="D53" i="12" s="1"/>
  <c r="G53" i="12" s="1"/>
  <c r="H53" i="12" s="1"/>
  <c r="C54" i="12"/>
  <c r="D54" i="12" s="1"/>
  <c r="G54" i="12" s="1"/>
  <c r="H54" i="12" s="1"/>
  <c r="C55" i="12"/>
  <c r="D55" i="12" s="1"/>
  <c r="C56" i="12"/>
  <c r="D56" i="12" s="1"/>
  <c r="G56" i="12" s="1"/>
  <c r="H56" i="12" s="1"/>
  <c r="C57" i="12"/>
  <c r="D57" i="12" s="1"/>
  <c r="G57" i="12" s="1"/>
  <c r="H57" i="12" s="1"/>
  <c r="C58" i="12"/>
  <c r="D58" i="12" s="1"/>
  <c r="G58" i="12" s="1"/>
  <c r="H58" i="12" s="1"/>
  <c r="C59" i="12"/>
  <c r="D59" i="12" s="1"/>
  <c r="G59" i="12" s="1"/>
  <c r="H59" i="12" s="1"/>
  <c r="C60" i="12"/>
  <c r="D60" i="12" s="1"/>
  <c r="G60" i="12" s="1"/>
  <c r="H60" i="12" s="1"/>
  <c r="C61" i="12"/>
  <c r="D61" i="12" s="1"/>
  <c r="G61" i="12" s="1"/>
  <c r="H61" i="12" s="1"/>
  <c r="C62" i="12"/>
  <c r="D62" i="12" s="1"/>
  <c r="G62" i="12" s="1"/>
  <c r="H62" i="12" s="1"/>
  <c r="C63" i="12"/>
  <c r="D63" i="12" s="1"/>
  <c r="C64" i="12"/>
  <c r="D64" i="12" s="1"/>
  <c r="G64" i="12" s="1"/>
  <c r="H64" i="12" s="1"/>
  <c r="C65" i="12"/>
  <c r="D65" i="12" s="1"/>
  <c r="G65" i="12" s="1"/>
  <c r="H65" i="12" s="1"/>
  <c r="C66" i="12"/>
  <c r="D66" i="12" s="1"/>
  <c r="G66" i="12" s="1"/>
  <c r="H66" i="12" s="1"/>
  <c r="C67" i="12"/>
  <c r="D67" i="12" s="1"/>
  <c r="G67" i="12" s="1"/>
  <c r="H67" i="12" s="1"/>
  <c r="C68" i="12"/>
  <c r="D68" i="12" s="1"/>
  <c r="G68" i="12" s="1"/>
  <c r="H68" i="12" s="1"/>
  <c r="C69" i="12"/>
  <c r="D69" i="12" s="1"/>
  <c r="G69" i="12" s="1"/>
  <c r="H69" i="12" s="1"/>
  <c r="C70" i="12"/>
  <c r="D70" i="12" s="1"/>
  <c r="G70" i="12" s="1"/>
  <c r="H70" i="12" s="1"/>
  <c r="C71" i="12"/>
  <c r="D71" i="12" s="1"/>
  <c r="C72" i="12"/>
  <c r="D72" i="12" s="1"/>
  <c r="G72" i="12" s="1"/>
  <c r="H72" i="12" s="1"/>
  <c r="C73" i="12"/>
  <c r="D73" i="12" s="1"/>
  <c r="G73" i="12" s="1"/>
  <c r="H73" i="12" s="1"/>
  <c r="C74" i="12"/>
  <c r="D74" i="12" s="1"/>
  <c r="G74" i="12" s="1"/>
  <c r="H74" i="12" s="1"/>
  <c r="C75" i="12"/>
  <c r="D75" i="12" s="1"/>
  <c r="G75" i="12" s="1"/>
  <c r="H75" i="12" s="1"/>
  <c r="C76" i="12"/>
  <c r="D76" i="12" s="1"/>
  <c r="G76" i="12" s="1"/>
  <c r="H76" i="12" s="1"/>
  <c r="C77" i="12"/>
  <c r="D77" i="12" s="1"/>
  <c r="G77" i="12" s="1"/>
  <c r="H77" i="12" s="1"/>
  <c r="C78" i="12"/>
  <c r="D78" i="12" s="1"/>
  <c r="G78" i="12" s="1"/>
  <c r="H78" i="12" s="1"/>
  <c r="C79" i="12"/>
  <c r="D79" i="12" s="1"/>
  <c r="C80" i="12"/>
  <c r="D80" i="12" s="1"/>
  <c r="G80" i="12" s="1"/>
  <c r="H80" i="12" s="1"/>
  <c r="C81" i="12"/>
  <c r="D81" i="12" s="1"/>
  <c r="G81" i="12" s="1"/>
  <c r="H81" i="12" s="1"/>
  <c r="C82" i="12"/>
  <c r="D82" i="12" s="1"/>
  <c r="G82" i="12" s="1"/>
  <c r="H82" i="12" s="1"/>
  <c r="C83" i="12"/>
  <c r="D83" i="12" s="1"/>
  <c r="G83" i="12" s="1"/>
  <c r="H83" i="12" s="1"/>
  <c r="C84" i="12"/>
  <c r="D84" i="12" s="1"/>
  <c r="G84" i="12" s="1"/>
  <c r="H84" i="12" s="1"/>
  <c r="C85" i="12"/>
  <c r="D85" i="12" s="1"/>
  <c r="G85" i="12" s="1"/>
  <c r="H85" i="12" s="1"/>
  <c r="C86" i="12"/>
  <c r="D86" i="12" s="1"/>
  <c r="G86" i="12" s="1"/>
  <c r="H86" i="12" s="1"/>
  <c r="C87" i="12"/>
  <c r="D87" i="12" s="1"/>
  <c r="C88" i="12"/>
  <c r="D88" i="12" s="1"/>
  <c r="G88" i="12" s="1"/>
  <c r="H88" i="12" s="1"/>
  <c r="C89" i="12"/>
  <c r="D89" i="12" s="1"/>
  <c r="G89" i="12" s="1"/>
  <c r="H89" i="12" s="1"/>
  <c r="C90" i="12"/>
  <c r="D90" i="12" s="1"/>
  <c r="G90" i="12" s="1"/>
  <c r="H90" i="12" s="1"/>
  <c r="C91" i="12"/>
  <c r="D91" i="12" s="1"/>
  <c r="G91" i="12" s="1"/>
  <c r="H91" i="12" s="1"/>
  <c r="C92" i="12"/>
  <c r="D92" i="12" s="1"/>
  <c r="G92" i="12" s="1"/>
  <c r="H92" i="12" s="1"/>
  <c r="C93" i="12"/>
  <c r="D93" i="12" s="1"/>
  <c r="G93" i="12" s="1"/>
  <c r="H93" i="12" s="1"/>
  <c r="C2" i="12"/>
  <c r="D2" i="12" s="1"/>
  <c r="G2" i="12" s="1"/>
  <c r="H2" i="12" s="1"/>
  <c r="E71" i="12" l="1"/>
  <c r="G71" i="12"/>
  <c r="H71" i="12" s="1"/>
  <c r="E87" i="12"/>
  <c r="G87" i="12"/>
  <c r="H87" i="12" s="1"/>
  <c r="E79" i="12"/>
  <c r="G79" i="12"/>
  <c r="H79" i="12" s="1"/>
  <c r="E63" i="12"/>
  <c r="G63" i="12"/>
  <c r="H63" i="12" s="1"/>
  <c r="E55" i="12"/>
  <c r="G55" i="12"/>
  <c r="H55" i="12" s="1"/>
  <c r="E47" i="12"/>
  <c r="G47" i="12"/>
  <c r="H47" i="12" s="1"/>
  <c r="E39" i="12"/>
  <c r="G39" i="12"/>
  <c r="H39" i="12" s="1"/>
  <c r="E31" i="12"/>
  <c r="G31" i="12"/>
  <c r="H31" i="12" s="1"/>
  <c r="E23" i="12"/>
  <c r="G23" i="12"/>
  <c r="H23" i="12" s="1"/>
  <c r="E15" i="12"/>
  <c r="G15" i="12"/>
  <c r="H15" i="12" s="1"/>
  <c r="E7" i="12"/>
  <c r="G7" i="12"/>
  <c r="H7" i="12" s="1"/>
  <c r="N8" i="12"/>
  <c r="E72" i="12"/>
  <c r="F72" i="12"/>
  <c r="E56" i="12"/>
  <c r="F56" i="12"/>
  <c r="F40" i="12"/>
  <c r="E40" i="12"/>
  <c r="E24" i="12"/>
  <c r="F24" i="12"/>
  <c r="E8" i="12"/>
  <c r="F8" i="12"/>
  <c r="E86" i="12"/>
  <c r="F86" i="12"/>
  <c r="E70" i="12"/>
  <c r="F70" i="12"/>
  <c r="E46" i="12"/>
  <c r="F46" i="12"/>
  <c r="E30" i="12"/>
  <c r="F30" i="12"/>
  <c r="E14" i="12"/>
  <c r="F14" i="12"/>
  <c r="E6" i="12"/>
  <c r="F6" i="12"/>
  <c r="E85" i="12"/>
  <c r="F85" i="12"/>
  <c r="E69" i="12"/>
  <c r="F69" i="12"/>
  <c r="E53" i="12"/>
  <c r="F53" i="12"/>
  <c r="E37" i="12"/>
  <c r="F37" i="12"/>
  <c r="E21" i="12"/>
  <c r="F21" i="12"/>
  <c r="E5" i="12"/>
  <c r="F5" i="12"/>
  <c r="E84" i="12"/>
  <c r="F84" i="12"/>
  <c r="E68" i="12"/>
  <c r="F68" i="12"/>
  <c r="E52" i="12"/>
  <c r="F52" i="12"/>
  <c r="E28" i="12"/>
  <c r="F28" i="12"/>
  <c r="E12" i="12"/>
  <c r="F12" i="12"/>
  <c r="E91" i="12"/>
  <c r="F91" i="12"/>
  <c r="F75" i="12"/>
  <c r="E75" i="12"/>
  <c r="F67" i="12"/>
  <c r="E67" i="12"/>
  <c r="F51" i="12"/>
  <c r="E51" i="12"/>
  <c r="F35" i="12"/>
  <c r="E35" i="12"/>
  <c r="F11" i="12"/>
  <c r="E11" i="12"/>
  <c r="F90" i="12"/>
  <c r="E90" i="12"/>
  <c r="F82" i="12"/>
  <c r="E82" i="12"/>
  <c r="F74" i="12"/>
  <c r="E74" i="12"/>
  <c r="F66" i="12"/>
  <c r="E66" i="12"/>
  <c r="F58" i="12"/>
  <c r="E58" i="12"/>
  <c r="F50" i="12"/>
  <c r="E50" i="12"/>
  <c r="F42" i="12"/>
  <c r="E42" i="12"/>
  <c r="F34" i="12"/>
  <c r="E34" i="12"/>
  <c r="F26" i="12"/>
  <c r="E26" i="12"/>
  <c r="F18" i="12"/>
  <c r="E18" i="12"/>
  <c r="F10" i="12"/>
  <c r="E10" i="12"/>
  <c r="E88" i="12"/>
  <c r="F88" i="12"/>
  <c r="F64" i="12"/>
  <c r="E64" i="12"/>
  <c r="F48" i="12"/>
  <c r="E48" i="12"/>
  <c r="E32" i="12"/>
  <c r="F32" i="12"/>
  <c r="E16" i="12"/>
  <c r="F16" i="12"/>
  <c r="E2" i="12"/>
  <c r="F2" i="12"/>
  <c r="E78" i="12"/>
  <c r="F78" i="12"/>
  <c r="E62" i="12"/>
  <c r="F62" i="12"/>
  <c r="E54" i="12"/>
  <c r="F54" i="12"/>
  <c r="E38" i="12"/>
  <c r="F38" i="12"/>
  <c r="E22" i="12"/>
  <c r="F22" i="12"/>
  <c r="E93" i="12"/>
  <c r="F93" i="12"/>
  <c r="E77" i="12"/>
  <c r="F77" i="12"/>
  <c r="E61" i="12"/>
  <c r="F61" i="12"/>
  <c r="E45" i="12"/>
  <c r="F45" i="12"/>
  <c r="E29" i="12"/>
  <c r="F29" i="12"/>
  <c r="E13" i="12"/>
  <c r="F13" i="12"/>
  <c r="E92" i="12"/>
  <c r="F92" i="12"/>
  <c r="E76" i="12"/>
  <c r="F76" i="12"/>
  <c r="E60" i="12"/>
  <c r="F60" i="12"/>
  <c r="E44" i="12"/>
  <c r="F44" i="12"/>
  <c r="E36" i="12"/>
  <c r="F36" i="12"/>
  <c r="E20" i="12"/>
  <c r="F20" i="12"/>
  <c r="E4" i="12"/>
  <c r="F4" i="12"/>
  <c r="E83" i="12"/>
  <c r="F83" i="12"/>
  <c r="F59" i="12"/>
  <c r="E59" i="12"/>
  <c r="F43" i="12"/>
  <c r="E43" i="12"/>
  <c r="E27" i="12"/>
  <c r="F27" i="12"/>
  <c r="F19" i="12"/>
  <c r="E19" i="12"/>
  <c r="F3" i="12"/>
  <c r="E3" i="12"/>
  <c r="F89" i="12"/>
  <c r="E89" i="12"/>
  <c r="F81" i="12"/>
  <c r="E81" i="12"/>
  <c r="F73" i="12"/>
  <c r="E73" i="12"/>
  <c r="F65" i="12"/>
  <c r="E65" i="12"/>
  <c r="F57" i="12"/>
  <c r="E57" i="12"/>
  <c r="F49" i="12"/>
  <c r="E49" i="12"/>
  <c r="F41" i="12"/>
  <c r="E41" i="12"/>
  <c r="F33" i="12"/>
  <c r="E33" i="12"/>
  <c r="F25" i="12"/>
  <c r="E25" i="12"/>
  <c r="F17" i="12"/>
  <c r="E17" i="12"/>
  <c r="F9" i="12"/>
  <c r="E9" i="12"/>
  <c r="E80" i="12"/>
  <c r="F80" i="12"/>
  <c r="F87" i="12"/>
  <c r="F79" i="12"/>
  <c r="F71" i="12"/>
  <c r="F63" i="12"/>
  <c r="F55" i="12"/>
  <c r="F47" i="12"/>
  <c r="F39" i="12"/>
  <c r="F31" i="12"/>
  <c r="F23" i="12"/>
  <c r="F15" i="12"/>
  <c r="F7" i="12"/>
  <c r="N6" i="12" l="1"/>
  <c r="N7" i="12" s="1"/>
  <c r="N5" i="12"/>
  <c r="H6" i="11" l="1"/>
  <c r="H14" i="11"/>
  <c r="H22" i="11"/>
  <c r="H30" i="11"/>
  <c r="H38" i="11"/>
  <c r="H46" i="11"/>
  <c r="H54" i="11"/>
  <c r="H62" i="11"/>
  <c r="H70" i="11"/>
  <c r="H78" i="11"/>
  <c r="H86" i="11"/>
  <c r="H2" i="11"/>
  <c r="G25" i="11"/>
  <c r="F5" i="11"/>
  <c r="F6" i="11"/>
  <c r="I6" i="11" s="1"/>
  <c r="J6" i="11" s="1"/>
  <c r="F7" i="11"/>
  <c r="I7" i="11" s="1"/>
  <c r="J7" i="11" s="1"/>
  <c r="F13" i="11"/>
  <c r="F14" i="11"/>
  <c r="I14" i="11" s="1"/>
  <c r="J14" i="11" s="1"/>
  <c r="F15" i="11"/>
  <c r="I15" i="11" s="1"/>
  <c r="J15" i="11" s="1"/>
  <c r="F21" i="11"/>
  <c r="F22" i="11"/>
  <c r="I22" i="11" s="1"/>
  <c r="J22" i="11" s="1"/>
  <c r="F23" i="11"/>
  <c r="I23" i="11" s="1"/>
  <c r="J23" i="11" s="1"/>
  <c r="F29" i="11"/>
  <c r="F30" i="11"/>
  <c r="I30" i="11" s="1"/>
  <c r="J30" i="11" s="1"/>
  <c r="F31" i="11"/>
  <c r="I31" i="11" s="1"/>
  <c r="J31" i="11" s="1"/>
  <c r="F37" i="11"/>
  <c r="F38" i="11"/>
  <c r="I38" i="11" s="1"/>
  <c r="J38" i="11" s="1"/>
  <c r="F39" i="11"/>
  <c r="I39" i="11" s="1"/>
  <c r="J39" i="11" s="1"/>
  <c r="F45" i="11"/>
  <c r="F46" i="11"/>
  <c r="I46" i="11" s="1"/>
  <c r="J46" i="11" s="1"/>
  <c r="F47" i="11"/>
  <c r="I47" i="11" s="1"/>
  <c r="J47" i="11" s="1"/>
  <c r="F53" i="11"/>
  <c r="F54" i="11"/>
  <c r="I54" i="11" s="1"/>
  <c r="J54" i="11" s="1"/>
  <c r="F55" i="11"/>
  <c r="I55" i="11" s="1"/>
  <c r="J55" i="11" s="1"/>
  <c r="F61" i="11"/>
  <c r="F62" i="11"/>
  <c r="I62" i="11" s="1"/>
  <c r="J62" i="11" s="1"/>
  <c r="F63" i="11"/>
  <c r="I63" i="11" s="1"/>
  <c r="J63" i="11" s="1"/>
  <c r="F69" i="11"/>
  <c r="F70" i="11"/>
  <c r="I70" i="11" s="1"/>
  <c r="J70" i="11" s="1"/>
  <c r="F71" i="11"/>
  <c r="I71" i="11" s="1"/>
  <c r="J71" i="11" s="1"/>
  <c r="F77" i="11"/>
  <c r="F78" i="11"/>
  <c r="I78" i="11" s="1"/>
  <c r="J78" i="11" s="1"/>
  <c r="F79" i="11"/>
  <c r="I79" i="11" s="1"/>
  <c r="J79" i="11" s="1"/>
  <c r="F85" i="11"/>
  <c r="F86" i="11"/>
  <c r="I86" i="11" s="1"/>
  <c r="J86" i="11" s="1"/>
  <c r="F87" i="11"/>
  <c r="I87" i="11" s="1"/>
  <c r="J87" i="11" s="1"/>
  <c r="F93" i="11"/>
  <c r="F2" i="11"/>
  <c r="I2" i="11" s="1"/>
  <c r="J2" i="11" s="1"/>
  <c r="E3" i="11"/>
  <c r="F3" i="11" s="1"/>
  <c r="E4" i="11"/>
  <c r="F4" i="11" s="1"/>
  <c r="E5" i="11"/>
  <c r="E6" i="11"/>
  <c r="E7" i="11"/>
  <c r="E8" i="11"/>
  <c r="F8" i="11" s="1"/>
  <c r="E9" i="11"/>
  <c r="F9" i="11" s="1"/>
  <c r="G9" i="11" s="1"/>
  <c r="E10" i="11"/>
  <c r="F10" i="11" s="1"/>
  <c r="E11" i="11"/>
  <c r="F11" i="11" s="1"/>
  <c r="E12" i="11"/>
  <c r="F12" i="11" s="1"/>
  <c r="E13" i="11"/>
  <c r="E14" i="11"/>
  <c r="E15" i="11"/>
  <c r="E16" i="11"/>
  <c r="F16" i="11" s="1"/>
  <c r="E17" i="11"/>
  <c r="F17" i="11" s="1"/>
  <c r="G17" i="11" s="1"/>
  <c r="E18" i="11"/>
  <c r="F18" i="11" s="1"/>
  <c r="E19" i="11"/>
  <c r="F19" i="11" s="1"/>
  <c r="E20" i="11"/>
  <c r="F20" i="11" s="1"/>
  <c r="E21" i="11"/>
  <c r="E22" i="11"/>
  <c r="E23" i="11"/>
  <c r="E24" i="11"/>
  <c r="F24" i="11" s="1"/>
  <c r="E25" i="11"/>
  <c r="F25" i="11" s="1"/>
  <c r="E26" i="11"/>
  <c r="F26" i="11" s="1"/>
  <c r="E27" i="11"/>
  <c r="F27" i="11" s="1"/>
  <c r="E28" i="11"/>
  <c r="F28" i="11" s="1"/>
  <c r="E29" i="11"/>
  <c r="E30" i="11"/>
  <c r="E31" i="11"/>
  <c r="E32" i="11"/>
  <c r="F32" i="11" s="1"/>
  <c r="E33" i="11"/>
  <c r="F33" i="11" s="1"/>
  <c r="G33" i="11" s="1"/>
  <c r="E34" i="11"/>
  <c r="F34" i="11" s="1"/>
  <c r="E35" i="11"/>
  <c r="F35" i="11" s="1"/>
  <c r="E36" i="11"/>
  <c r="F36" i="11" s="1"/>
  <c r="E37" i="11"/>
  <c r="E38" i="11"/>
  <c r="E39" i="11"/>
  <c r="E40" i="11"/>
  <c r="F40" i="11" s="1"/>
  <c r="E41" i="11"/>
  <c r="F41" i="11" s="1"/>
  <c r="E42" i="11"/>
  <c r="F42" i="11" s="1"/>
  <c r="E43" i="11"/>
  <c r="F43" i="11" s="1"/>
  <c r="E44" i="11"/>
  <c r="F44" i="11" s="1"/>
  <c r="E45" i="11"/>
  <c r="E46" i="11"/>
  <c r="E47" i="11"/>
  <c r="E48" i="11"/>
  <c r="F48" i="11" s="1"/>
  <c r="E49" i="11"/>
  <c r="F49" i="11" s="1"/>
  <c r="G49" i="11" s="1"/>
  <c r="E50" i="11"/>
  <c r="F50" i="11" s="1"/>
  <c r="E51" i="11"/>
  <c r="F51" i="11" s="1"/>
  <c r="E52" i="11"/>
  <c r="F52" i="11" s="1"/>
  <c r="E53" i="11"/>
  <c r="E54" i="11"/>
  <c r="E55" i="11"/>
  <c r="E56" i="11"/>
  <c r="F56" i="11" s="1"/>
  <c r="E57" i="11"/>
  <c r="F57" i="11" s="1"/>
  <c r="G57" i="11" s="1"/>
  <c r="E58" i="11"/>
  <c r="F58" i="11" s="1"/>
  <c r="E59" i="11"/>
  <c r="F59" i="11" s="1"/>
  <c r="E60" i="11"/>
  <c r="F60" i="11" s="1"/>
  <c r="E61" i="11"/>
  <c r="E62" i="11"/>
  <c r="E63" i="11"/>
  <c r="E64" i="11"/>
  <c r="F64" i="11" s="1"/>
  <c r="E65" i="11"/>
  <c r="F65" i="11" s="1"/>
  <c r="G65" i="11" s="1"/>
  <c r="E66" i="11"/>
  <c r="F66" i="11" s="1"/>
  <c r="E67" i="11"/>
  <c r="F67" i="11" s="1"/>
  <c r="E68" i="11"/>
  <c r="F68" i="11" s="1"/>
  <c r="E69" i="11"/>
  <c r="E70" i="11"/>
  <c r="E71" i="11"/>
  <c r="E72" i="11"/>
  <c r="F72" i="11" s="1"/>
  <c r="E73" i="11"/>
  <c r="F73" i="11" s="1"/>
  <c r="G73" i="11" s="1"/>
  <c r="E74" i="11"/>
  <c r="F74" i="11" s="1"/>
  <c r="E75" i="11"/>
  <c r="F75" i="11" s="1"/>
  <c r="E76" i="11"/>
  <c r="F76" i="11" s="1"/>
  <c r="E77" i="11"/>
  <c r="E78" i="11"/>
  <c r="E79" i="11"/>
  <c r="E80" i="11"/>
  <c r="F80" i="11" s="1"/>
  <c r="E81" i="11"/>
  <c r="F81" i="11" s="1"/>
  <c r="G81" i="11" s="1"/>
  <c r="E82" i="11"/>
  <c r="F82" i="11" s="1"/>
  <c r="E83" i="11"/>
  <c r="F83" i="11" s="1"/>
  <c r="E84" i="11"/>
  <c r="F84" i="11" s="1"/>
  <c r="E85" i="11"/>
  <c r="E86" i="11"/>
  <c r="E87" i="11"/>
  <c r="E88" i="11"/>
  <c r="F88" i="11" s="1"/>
  <c r="E89" i="11"/>
  <c r="F89" i="11" s="1"/>
  <c r="G89" i="11" s="1"/>
  <c r="E90" i="11"/>
  <c r="F90" i="11" s="1"/>
  <c r="E91" i="11"/>
  <c r="F91" i="11" s="1"/>
  <c r="E92" i="11"/>
  <c r="F92" i="11" s="1"/>
  <c r="E93" i="11"/>
  <c r="E2" i="11"/>
  <c r="F11" i="10"/>
  <c r="F14" i="10"/>
  <c r="F21" i="10"/>
  <c r="F22" i="10"/>
  <c r="F29" i="10"/>
  <c r="F30" i="10"/>
  <c r="F38" i="10"/>
  <c r="F46" i="10"/>
  <c r="F54" i="10"/>
  <c r="F62" i="10"/>
  <c r="F70" i="10"/>
  <c r="F78" i="10"/>
  <c r="C3" i="10"/>
  <c r="D3" i="10" s="1"/>
  <c r="E3" i="10" s="1"/>
  <c r="C4" i="10"/>
  <c r="D4" i="10" s="1"/>
  <c r="E4" i="10" s="1"/>
  <c r="C5" i="10"/>
  <c r="D5" i="10" s="1"/>
  <c r="C6" i="10"/>
  <c r="D6" i="10" s="1"/>
  <c r="C7" i="10"/>
  <c r="D7" i="10" s="1"/>
  <c r="C8" i="10"/>
  <c r="D8" i="10" s="1"/>
  <c r="C9" i="10"/>
  <c r="D9" i="10" s="1"/>
  <c r="E9" i="10" s="1"/>
  <c r="C10" i="10"/>
  <c r="D10" i="10" s="1"/>
  <c r="E10" i="10" s="1"/>
  <c r="C11" i="10"/>
  <c r="D11" i="10" s="1"/>
  <c r="E11" i="10" s="1"/>
  <c r="C12" i="10"/>
  <c r="D12" i="10" s="1"/>
  <c r="E12" i="10" s="1"/>
  <c r="C13" i="10"/>
  <c r="D13" i="10" s="1"/>
  <c r="C14" i="10"/>
  <c r="D14" i="10" s="1"/>
  <c r="C15" i="10"/>
  <c r="D15" i="10" s="1"/>
  <c r="C16" i="10"/>
  <c r="D16" i="10" s="1"/>
  <c r="C17" i="10"/>
  <c r="D17" i="10" s="1"/>
  <c r="E17" i="10" s="1"/>
  <c r="C18" i="10"/>
  <c r="D18" i="10" s="1"/>
  <c r="E18" i="10" s="1"/>
  <c r="C19" i="10"/>
  <c r="D19" i="10" s="1"/>
  <c r="E19" i="10" s="1"/>
  <c r="C20" i="10"/>
  <c r="D20" i="10" s="1"/>
  <c r="E20" i="10" s="1"/>
  <c r="C21" i="10"/>
  <c r="D21" i="10" s="1"/>
  <c r="C22" i="10"/>
  <c r="D22" i="10" s="1"/>
  <c r="C23" i="10"/>
  <c r="D23" i="10" s="1"/>
  <c r="C24" i="10"/>
  <c r="D24" i="10" s="1"/>
  <c r="C25" i="10"/>
  <c r="D25" i="10" s="1"/>
  <c r="C26" i="10"/>
  <c r="D26" i="10" s="1"/>
  <c r="E26" i="10" s="1"/>
  <c r="C27" i="10"/>
  <c r="D27" i="10" s="1"/>
  <c r="E27" i="10" s="1"/>
  <c r="C28" i="10"/>
  <c r="D28" i="10" s="1"/>
  <c r="E28" i="10" s="1"/>
  <c r="C29" i="10"/>
  <c r="D29" i="10" s="1"/>
  <c r="C30" i="10"/>
  <c r="D30" i="10" s="1"/>
  <c r="C31" i="10"/>
  <c r="D31" i="10" s="1"/>
  <c r="C32" i="10"/>
  <c r="D32" i="10" s="1"/>
  <c r="E32" i="10" s="1"/>
  <c r="C33" i="10"/>
  <c r="D33" i="10" s="1"/>
  <c r="E33" i="10" s="1"/>
  <c r="C34" i="10"/>
  <c r="D34" i="10" s="1"/>
  <c r="E34" i="10" s="1"/>
  <c r="C35" i="10"/>
  <c r="D35" i="10" s="1"/>
  <c r="E35" i="10" s="1"/>
  <c r="C36" i="10"/>
  <c r="D36" i="10" s="1"/>
  <c r="E36" i="10" s="1"/>
  <c r="C37" i="10"/>
  <c r="D37" i="10" s="1"/>
  <c r="F37" i="10" s="1"/>
  <c r="C38" i="10"/>
  <c r="D38" i="10" s="1"/>
  <c r="C39" i="10"/>
  <c r="D39" i="10" s="1"/>
  <c r="E39" i="10" s="1"/>
  <c r="C40" i="10"/>
  <c r="D40" i="10" s="1"/>
  <c r="E40" i="10" s="1"/>
  <c r="C41" i="10"/>
  <c r="D41" i="10" s="1"/>
  <c r="E41" i="10" s="1"/>
  <c r="C42" i="10"/>
  <c r="D42" i="10" s="1"/>
  <c r="E42" i="10" s="1"/>
  <c r="C43" i="10"/>
  <c r="D43" i="10" s="1"/>
  <c r="E43" i="10" s="1"/>
  <c r="C44" i="10"/>
  <c r="D44" i="10" s="1"/>
  <c r="E44" i="10" s="1"/>
  <c r="C45" i="10"/>
  <c r="D45" i="10" s="1"/>
  <c r="F45" i="10" s="1"/>
  <c r="C46" i="10"/>
  <c r="D46" i="10" s="1"/>
  <c r="C47" i="10"/>
  <c r="D47" i="10" s="1"/>
  <c r="E47" i="10" s="1"/>
  <c r="C48" i="10"/>
  <c r="D48" i="10" s="1"/>
  <c r="E48" i="10" s="1"/>
  <c r="C49" i="10"/>
  <c r="D49" i="10" s="1"/>
  <c r="E49" i="10" s="1"/>
  <c r="C50" i="10"/>
  <c r="D50" i="10" s="1"/>
  <c r="E50" i="10" s="1"/>
  <c r="C51" i="10"/>
  <c r="D51" i="10" s="1"/>
  <c r="E51" i="10" s="1"/>
  <c r="C52" i="10"/>
  <c r="D52" i="10" s="1"/>
  <c r="E52" i="10" s="1"/>
  <c r="C53" i="10"/>
  <c r="D53" i="10" s="1"/>
  <c r="F53" i="10" s="1"/>
  <c r="C54" i="10"/>
  <c r="D54" i="10" s="1"/>
  <c r="C55" i="10"/>
  <c r="D55" i="10" s="1"/>
  <c r="E55" i="10" s="1"/>
  <c r="C56" i="10"/>
  <c r="D56" i="10" s="1"/>
  <c r="E56" i="10" s="1"/>
  <c r="C57" i="10"/>
  <c r="D57" i="10" s="1"/>
  <c r="C58" i="10"/>
  <c r="D58" i="10" s="1"/>
  <c r="E58" i="10" s="1"/>
  <c r="C59" i="10"/>
  <c r="D59" i="10" s="1"/>
  <c r="E59" i="10" s="1"/>
  <c r="C60" i="10"/>
  <c r="D60" i="10" s="1"/>
  <c r="E60" i="10" s="1"/>
  <c r="C61" i="10"/>
  <c r="D61" i="10" s="1"/>
  <c r="F61" i="10" s="1"/>
  <c r="C62" i="10"/>
  <c r="D62" i="10" s="1"/>
  <c r="C63" i="10"/>
  <c r="D63" i="10" s="1"/>
  <c r="E63" i="10" s="1"/>
  <c r="C64" i="10"/>
  <c r="D64" i="10" s="1"/>
  <c r="E64" i="10" s="1"/>
  <c r="C65" i="10"/>
  <c r="D65" i="10" s="1"/>
  <c r="E65" i="10" s="1"/>
  <c r="C66" i="10"/>
  <c r="D66" i="10" s="1"/>
  <c r="E66" i="10" s="1"/>
  <c r="C67" i="10"/>
  <c r="D67" i="10" s="1"/>
  <c r="E67" i="10" s="1"/>
  <c r="C68" i="10"/>
  <c r="D68" i="10" s="1"/>
  <c r="E68" i="10" s="1"/>
  <c r="C69" i="10"/>
  <c r="D69" i="10" s="1"/>
  <c r="F69" i="10" s="1"/>
  <c r="C70" i="10"/>
  <c r="D70" i="10" s="1"/>
  <c r="C71" i="10"/>
  <c r="D71" i="10" s="1"/>
  <c r="E71" i="10" s="1"/>
  <c r="C72" i="10"/>
  <c r="D72" i="10" s="1"/>
  <c r="E72" i="10" s="1"/>
  <c r="C73" i="10"/>
  <c r="D73" i="10" s="1"/>
  <c r="E73" i="10" s="1"/>
  <c r="C74" i="10"/>
  <c r="D74" i="10" s="1"/>
  <c r="E74" i="10" s="1"/>
  <c r="C75" i="10"/>
  <c r="D75" i="10" s="1"/>
  <c r="E75" i="10" s="1"/>
  <c r="C76" i="10"/>
  <c r="D76" i="10" s="1"/>
  <c r="E76" i="10" s="1"/>
  <c r="C77" i="10"/>
  <c r="D77" i="10" s="1"/>
  <c r="F77" i="10" s="1"/>
  <c r="C78" i="10"/>
  <c r="D78" i="10" s="1"/>
  <c r="C79" i="10"/>
  <c r="D79" i="10" s="1"/>
  <c r="E79" i="10" s="1"/>
  <c r="C80" i="10"/>
  <c r="D80" i="10" s="1"/>
  <c r="E80" i="10" s="1"/>
  <c r="C81" i="10"/>
  <c r="D81" i="10" s="1"/>
  <c r="E81" i="10" s="1"/>
  <c r="C82" i="10"/>
  <c r="D82" i="10" s="1"/>
  <c r="E82" i="10" s="1"/>
  <c r="C83" i="10"/>
  <c r="D83" i="10" s="1"/>
  <c r="E83" i="10" s="1"/>
  <c r="C84" i="10"/>
  <c r="D84" i="10" s="1"/>
  <c r="E84" i="10" s="1"/>
  <c r="C85" i="10"/>
  <c r="D85" i="10" s="1"/>
  <c r="F85" i="10" s="1"/>
  <c r="C86" i="10"/>
  <c r="D86" i="10" s="1"/>
  <c r="F86" i="10" s="1"/>
  <c r="C87" i="10"/>
  <c r="D87" i="10" s="1"/>
  <c r="E87" i="10" s="1"/>
  <c r="C88" i="10"/>
  <c r="D88" i="10" s="1"/>
  <c r="E88" i="10" s="1"/>
  <c r="C89" i="10"/>
  <c r="D89" i="10" s="1"/>
  <c r="E89" i="10" s="1"/>
  <c r="C90" i="10"/>
  <c r="D90" i="10" s="1"/>
  <c r="E90" i="10" s="1"/>
  <c r="C91" i="10"/>
  <c r="D91" i="10" s="1"/>
  <c r="E91" i="10" s="1"/>
  <c r="C92" i="10"/>
  <c r="D92" i="10" s="1"/>
  <c r="E92" i="10" s="1"/>
  <c r="C93" i="10"/>
  <c r="D93" i="10" s="1"/>
  <c r="F93" i="10" s="1"/>
  <c r="C2" i="10"/>
  <c r="D2" i="10" s="1"/>
  <c r="F2" i="10" s="1"/>
  <c r="E25" i="10" l="1"/>
  <c r="F25" i="10"/>
  <c r="G25" i="10"/>
  <c r="H25" i="10" s="1"/>
  <c r="E57" i="10"/>
  <c r="F57" i="10"/>
  <c r="G57" i="10"/>
  <c r="H57" i="10" s="1"/>
  <c r="E24" i="10"/>
  <c r="F24" i="10"/>
  <c r="E16" i="10"/>
  <c r="F16" i="10"/>
  <c r="E8" i="10"/>
  <c r="F8" i="10"/>
  <c r="F87" i="10"/>
  <c r="F79" i="10"/>
  <c r="F71" i="10"/>
  <c r="F63" i="10"/>
  <c r="F55" i="10"/>
  <c r="F47" i="10"/>
  <c r="F39" i="10"/>
  <c r="F20" i="10"/>
  <c r="F10" i="10"/>
  <c r="G92" i="10"/>
  <c r="H92" i="10" s="1"/>
  <c r="G82" i="10"/>
  <c r="H82" i="10" s="1"/>
  <c r="G72" i="10"/>
  <c r="H72" i="10" s="1"/>
  <c r="G60" i="10"/>
  <c r="H60" i="10" s="1"/>
  <c r="G50" i="10"/>
  <c r="H50" i="10" s="1"/>
  <c r="G40" i="10"/>
  <c r="H40" i="10" s="1"/>
  <c r="G28" i="10"/>
  <c r="H28" i="10" s="1"/>
  <c r="G18" i="10"/>
  <c r="H18" i="10" s="1"/>
  <c r="G4" i="10"/>
  <c r="H4" i="10" s="1"/>
  <c r="H88" i="11"/>
  <c r="I88" i="11"/>
  <c r="J88" i="11" s="1"/>
  <c r="G88" i="11"/>
  <c r="H80" i="11"/>
  <c r="I80" i="11"/>
  <c r="J80" i="11" s="1"/>
  <c r="G80" i="11"/>
  <c r="H72" i="11"/>
  <c r="I72" i="11"/>
  <c r="J72" i="11" s="1"/>
  <c r="G72" i="11"/>
  <c r="H64" i="11"/>
  <c r="I64" i="11"/>
  <c r="J64" i="11" s="1"/>
  <c r="G64" i="11"/>
  <c r="H56" i="11"/>
  <c r="I56" i="11"/>
  <c r="J56" i="11" s="1"/>
  <c r="G56" i="11"/>
  <c r="H48" i="11"/>
  <c r="I48" i="11"/>
  <c r="J48" i="11" s="1"/>
  <c r="G48" i="11"/>
  <c r="H40" i="11"/>
  <c r="I40" i="11"/>
  <c r="J40" i="11" s="1"/>
  <c r="G40" i="11"/>
  <c r="H32" i="11"/>
  <c r="I32" i="11"/>
  <c r="J32" i="11" s="1"/>
  <c r="G32" i="11"/>
  <c r="H24" i="11"/>
  <c r="I24" i="11"/>
  <c r="J24" i="11" s="1"/>
  <c r="G24" i="11"/>
  <c r="H16" i="11"/>
  <c r="I16" i="11"/>
  <c r="J16" i="11" s="1"/>
  <c r="G16" i="11"/>
  <c r="H8" i="11"/>
  <c r="I8" i="11"/>
  <c r="J8" i="11" s="1"/>
  <c r="Q8" i="11" s="1"/>
  <c r="G8" i="11"/>
  <c r="G69" i="11"/>
  <c r="H69" i="11"/>
  <c r="I69" i="11"/>
  <c r="J69" i="11" s="1"/>
  <c r="G5" i="11"/>
  <c r="H5" i="11"/>
  <c r="I5" i="11"/>
  <c r="J5" i="11" s="1"/>
  <c r="E31" i="10"/>
  <c r="F31" i="10"/>
  <c r="E15" i="10"/>
  <c r="F15" i="10"/>
  <c r="G15" i="10"/>
  <c r="H15" i="10" s="1"/>
  <c r="E7" i="10"/>
  <c r="F7" i="10"/>
  <c r="G7" i="10"/>
  <c r="H7" i="10" s="1"/>
  <c r="F19" i="10"/>
  <c r="F9" i="10"/>
  <c r="G91" i="10"/>
  <c r="H91" i="10" s="1"/>
  <c r="G81" i="10"/>
  <c r="H81" i="10" s="1"/>
  <c r="G71" i="10"/>
  <c r="H71" i="10" s="1"/>
  <c r="G59" i="10"/>
  <c r="H59" i="10" s="1"/>
  <c r="G49" i="10"/>
  <c r="H49" i="10" s="1"/>
  <c r="G39" i="10"/>
  <c r="H39" i="10" s="1"/>
  <c r="G27" i="10"/>
  <c r="H27" i="10" s="1"/>
  <c r="G17" i="10"/>
  <c r="H17" i="10" s="1"/>
  <c r="G3" i="10"/>
  <c r="H3" i="10" s="1"/>
  <c r="G45" i="11"/>
  <c r="H45" i="11"/>
  <c r="I45" i="11"/>
  <c r="J45" i="11" s="1"/>
  <c r="E23" i="10"/>
  <c r="F23" i="10"/>
  <c r="E2" i="10"/>
  <c r="G2" i="10"/>
  <c r="H2" i="10" s="1"/>
  <c r="E86" i="10"/>
  <c r="G86" i="10"/>
  <c r="H86" i="10" s="1"/>
  <c r="E78" i="10"/>
  <c r="G78" i="10"/>
  <c r="H78" i="10" s="1"/>
  <c r="E70" i="10"/>
  <c r="G70" i="10"/>
  <c r="H70" i="10" s="1"/>
  <c r="E62" i="10"/>
  <c r="G62" i="10"/>
  <c r="H62" i="10" s="1"/>
  <c r="E54" i="10"/>
  <c r="G54" i="10"/>
  <c r="H54" i="10" s="1"/>
  <c r="E46" i="10"/>
  <c r="G46" i="10"/>
  <c r="H46" i="10" s="1"/>
  <c r="E38" i="10"/>
  <c r="G38" i="10"/>
  <c r="H38" i="10" s="1"/>
  <c r="E30" i="10"/>
  <c r="G30" i="10"/>
  <c r="H30" i="10" s="1"/>
  <c r="E22" i="10"/>
  <c r="G22" i="10"/>
  <c r="H22" i="10" s="1"/>
  <c r="E14" i="10"/>
  <c r="G14" i="10"/>
  <c r="H14" i="10" s="1"/>
  <c r="E6" i="10"/>
  <c r="G6" i="10"/>
  <c r="H6" i="10" s="1"/>
  <c r="F28" i="10"/>
  <c r="F18" i="10"/>
  <c r="F6" i="10"/>
  <c r="G90" i="10"/>
  <c r="H90" i="10" s="1"/>
  <c r="G80" i="10"/>
  <c r="H80" i="10" s="1"/>
  <c r="G68" i="10"/>
  <c r="H68" i="10" s="1"/>
  <c r="G58" i="10"/>
  <c r="H58" i="10" s="1"/>
  <c r="G48" i="10"/>
  <c r="H48" i="10" s="1"/>
  <c r="G36" i="10"/>
  <c r="H36" i="10" s="1"/>
  <c r="G26" i="10"/>
  <c r="H26" i="10" s="1"/>
  <c r="G16" i="10"/>
  <c r="H16" i="10" s="1"/>
  <c r="G85" i="11"/>
  <c r="H85" i="11"/>
  <c r="I85" i="11"/>
  <c r="J85" i="11" s="1"/>
  <c r="G21" i="11"/>
  <c r="H21" i="11"/>
  <c r="I21" i="11"/>
  <c r="J21" i="11" s="1"/>
  <c r="E93" i="10"/>
  <c r="G93" i="10"/>
  <c r="H93" i="10" s="1"/>
  <c r="E85" i="10"/>
  <c r="G85" i="10"/>
  <c r="H85" i="10" s="1"/>
  <c r="E77" i="10"/>
  <c r="G77" i="10"/>
  <c r="H77" i="10" s="1"/>
  <c r="E69" i="10"/>
  <c r="G69" i="10"/>
  <c r="H69" i="10" s="1"/>
  <c r="E61" i="10"/>
  <c r="G61" i="10"/>
  <c r="H61" i="10" s="1"/>
  <c r="E53" i="10"/>
  <c r="G53" i="10"/>
  <c r="H53" i="10" s="1"/>
  <c r="E45" i="10"/>
  <c r="G45" i="10"/>
  <c r="H45" i="10" s="1"/>
  <c r="E37" i="10"/>
  <c r="G37" i="10"/>
  <c r="H37" i="10" s="1"/>
  <c r="E29" i="10"/>
  <c r="G29" i="10"/>
  <c r="H29" i="10" s="1"/>
  <c r="E21" i="10"/>
  <c r="G21" i="10"/>
  <c r="H21" i="10" s="1"/>
  <c r="E13" i="10"/>
  <c r="G13" i="10"/>
  <c r="H13" i="10" s="1"/>
  <c r="E5" i="10"/>
  <c r="G5" i="10"/>
  <c r="H5" i="10" s="1"/>
  <c r="F92" i="10"/>
  <c r="F84" i="10"/>
  <c r="F76" i="10"/>
  <c r="F68" i="10"/>
  <c r="F60" i="10"/>
  <c r="F52" i="10"/>
  <c r="F44" i="10"/>
  <c r="F36" i="10"/>
  <c r="F27" i="10"/>
  <c r="F17" i="10"/>
  <c r="F5" i="10"/>
  <c r="G89" i="10"/>
  <c r="H89" i="10" s="1"/>
  <c r="G79" i="10"/>
  <c r="H79" i="10" s="1"/>
  <c r="G67" i="10"/>
  <c r="H67" i="10" s="1"/>
  <c r="G47" i="10"/>
  <c r="H47" i="10" s="1"/>
  <c r="G35" i="10"/>
  <c r="H35" i="10" s="1"/>
  <c r="G12" i="10"/>
  <c r="H12" i="10" s="1"/>
  <c r="G61" i="11"/>
  <c r="H61" i="11"/>
  <c r="I61" i="11"/>
  <c r="J61" i="11" s="1"/>
  <c r="F91" i="10"/>
  <c r="F83" i="10"/>
  <c r="F75" i="10"/>
  <c r="F67" i="10"/>
  <c r="F59" i="10"/>
  <c r="F51" i="10"/>
  <c r="F43" i="10"/>
  <c r="F35" i="10"/>
  <c r="F26" i="10"/>
  <c r="F4" i="10"/>
  <c r="G88" i="10"/>
  <c r="H88" i="10" s="1"/>
  <c r="G76" i="10"/>
  <c r="H76" i="10" s="1"/>
  <c r="G66" i="10"/>
  <c r="H66" i="10" s="1"/>
  <c r="G56" i="10"/>
  <c r="H56" i="10" s="1"/>
  <c r="G44" i="10"/>
  <c r="H44" i="10" s="1"/>
  <c r="G34" i="10"/>
  <c r="H34" i="10" s="1"/>
  <c r="G24" i="10"/>
  <c r="H24" i="10" s="1"/>
  <c r="G11" i="10"/>
  <c r="H11" i="10" s="1"/>
  <c r="G92" i="11"/>
  <c r="H92" i="11"/>
  <c r="I92" i="11"/>
  <c r="J92" i="11" s="1"/>
  <c r="G84" i="11"/>
  <c r="H84" i="11"/>
  <c r="I84" i="11"/>
  <c r="J84" i="11" s="1"/>
  <c r="G76" i="11"/>
  <c r="H76" i="11"/>
  <c r="I76" i="11"/>
  <c r="J76" i="11" s="1"/>
  <c r="G68" i="11"/>
  <c r="H68" i="11"/>
  <c r="I68" i="11"/>
  <c r="J68" i="11" s="1"/>
  <c r="G60" i="11"/>
  <c r="H60" i="11"/>
  <c r="I60" i="11"/>
  <c r="J60" i="11" s="1"/>
  <c r="G52" i="11"/>
  <c r="H52" i="11"/>
  <c r="I52" i="11"/>
  <c r="J52" i="11" s="1"/>
  <c r="G44" i="11"/>
  <c r="H44" i="11"/>
  <c r="I44" i="11"/>
  <c r="J44" i="11" s="1"/>
  <c r="G36" i="11"/>
  <c r="H36" i="11"/>
  <c r="I36" i="11"/>
  <c r="J36" i="11" s="1"/>
  <c r="G28" i="11"/>
  <c r="H28" i="11"/>
  <c r="I28" i="11"/>
  <c r="J28" i="11" s="1"/>
  <c r="G20" i="11"/>
  <c r="H20" i="11"/>
  <c r="I20" i="11"/>
  <c r="J20" i="11" s="1"/>
  <c r="G12" i="11"/>
  <c r="H12" i="11"/>
  <c r="I12" i="11"/>
  <c r="J12" i="11" s="1"/>
  <c r="G4" i="11"/>
  <c r="H4" i="11"/>
  <c r="I4" i="11"/>
  <c r="J4" i="11" s="1"/>
  <c r="G37" i="11"/>
  <c r="H37" i="11"/>
  <c r="I37" i="11"/>
  <c r="J37" i="11" s="1"/>
  <c r="F90" i="10"/>
  <c r="F82" i="10"/>
  <c r="F74" i="10"/>
  <c r="F66" i="10"/>
  <c r="F58" i="10"/>
  <c r="F50" i="10"/>
  <c r="F42" i="10"/>
  <c r="F34" i="10"/>
  <c r="F13" i="10"/>
  <c r="F3" i="10"/>
  <c r="N5" i="10" s="1"/>
  <c r="N6" i="10" s="1"/>
  <c r="G87" i="10"/>
  <c r="H87" i="10" s="1"/>
  <c r="G75" i="10"/>
  <c r="H75" i="10" s="1"/>
  <c r="G65" i="10"/>
  <c r="H65" i="10" s="1"/>
  <c r="G55" i="10"/>
  <c r="H55" i="10" s="1"/>
  <c r="G43" i="10"/>
  <c r="H43" i="10" s="1"/>
  <c r="G33" i="10"/>
  <c r="H33" i="10" s="1"/>
  <c r="G23" i="10"/>
  <c r="H23" i="10" s="1"/>
  <c r="G10" i="10"/>
  <c r="H10" i="10" s="1"/>
  <c r="G91" i="11"/>
  <c r="H91" i="11"/>
  <c r="I91" i="11"/>
  <c r="J91" i="11" s="1"/>
  <c r="G83" i="11"/>
  <c r="H83" i="11"/>
  <c r="I83" i="11"/>
  <c r="J83" i="11" s="1"/>
  <c r="G75" i="11"/>
  <c r="H75" i="11"/>
  <c r="I75" i="11"/>
  <c r="J75" i="11" s="1"/>
  <c r="G67" i="11"/>
  <c r="H67" i="11"/>
  <c r="I67" i="11"/>
  <c r="J67" i="11" s="1"/>
  <c r="G59" i="11"/>
  <c r="H59" i="11"/>
  <c r="I59" i="11"/>
  <c r="J59" i="11" s="1"/>
  <c r="G51" i="11"/>
  <c r="H51" i="11"/>
  <c r="I51" i="11"/>
  <c r="J51" i="11" s="1"/>
  <c r="G43" i="11"/>
  <c r="H43" i="11"/>
  <c r="I43" i="11"/>
  <c r="J43" i="11" s="1"/>
  <c r="G35" i="11"/>
  <c r="H35" i="11"/>
  <c r="I35" i="11"/>
  <c r="J35" i="11" s="1"/>
  <c r="G27" i="11"/>
  <c r="H27" i="11"/>
  <c r="I27" i="11"/>
  <c r="J27" i="11" s="1"/>
  <c r="G19" i="11"/>
  <c r="H19" i="11"/>
  <c r="I19" i="11"/>
  <c r="J19" i="11" s="1"/>
  <c r="G11" i="11"/>
  <c r="H11" i="11"/>
  <c r="I11" i="11"/>
  <c r="J11" i="11" s="1"/>
  <c r="G3" i="11"/>
  <c r="H3" i="11"/>
  <c r="I3" i="11"/>
  <c r="J3" i="11" s="1"/>
  <c r="G77" i="11"/>
  <c r="H77" i="11"/>
  <c r="I77" i="11"/>
  <c r="J77" i="11" s="1"/>
  <c r="G13" i="11"/>
  <c r="H13" i="11"/>
  <c r="I13" i="11"/>
  <c r="J13" i="11" s="1"/>
  <c r="F89" i="10"/>
  <c r="F81" i="10"/>
  <c r="F73" i="10"/>
  <c r="F65" i="10"/>
  <c r="F49" i="10"/>
  <c r="F41" i="10"/>
  <c r="F33" i="10"/>
  <c r="F12" i="10"/>
  <c r="G84" i="10"/>
  <c r="H84" i="10" s="1"/>
  <c r="G74" i="10"/>
  <c r="H74" i="10" s="1"/>
  <c r="G64" i="10"/>
  <c r="H64" i="10" s="1"/>
  <c r="G52" i="10"/>
  <c r="H52" i="10" s="1"/>
  <c r="G42" i="10"/>
  <c r="H42" i="10" s="1"/>
  <c r="G32" i="10"/>
  <c r="H32" i="10" s="1"/>
  <c r="G20" i="10"/>
  <c r="H20" i="10" s="1"/>
  <c r="G9" i="10"/>
  <c r="H9" i="10" s="1"/>
  <c r="H90" i="11"/>
  <c r="I90" i="11"/>
  <c r="J90" i="11" s="1"/>
  <c r="G90" i="11"/>
  <c r="H82" i="11"/>
  <c r="I82" i="11"/>
  <c r="J82" i="11" s="1"/>
  <c r="G82" i="11"/>
  <c r="H74" i="11"/>
  <c r="I74" i="11"/>
  <c r="J74" i="11" s="1"/>
  <c r="G74" i="11"/>
  <c r="H66" i="11"/>
  <c r="I66" i="11"/>
  <c r="J66" i="11" s="1"/>
  <c r="G66" i="11"/>
  <c r="H58" i="11"/>
  <c r="I58" i="11"/>
  <c r="J58" i="11" s="1"/>
  <c r="G58" i="11"/>
  <c r="H50" i="11"/>
  <c r="I50" i="11"/>
  <c r="J50" i="11" s="1"/>
  <c r="G50" i="11"/>
  <c r="H42" i="11"/>
  <c r="I42" i="11"/>
  <c r="J42" i="11" s="1"/>
  <c r="G42" i="11"/>
  <c r="H34" i="11"/>
  <c r="I34" i="11"/>
  <c r="J34" i="11" s="1"/>
  <c r="G34" i="11"/>
  <c r="H26" i="11"/>
  <c r="I26" i="11"/>
  <c r="J26" i="11" s="1"/>
  <c r="G26" i="11"/>
  <c r="H18" i="11"/>
  <c r="I18" i="11"/>
  <c r="J18" i="11" s="1"/>
  <c r="G18" i="11"/>
  <c r="H10" i="11"/>
  <c r="I10" i="11"/>
  <c r="J10" i="11" s="1"/>
  <c r="G10" i="11"/>
  <c r="G53" i="11"/>
  <c r="H53" i="11"/>
  <c r="I53" i="11"/>
  <c r="J53" i="11" s="1"/>
  <c r="F88" i="10"/>
  <c r="F80" i="10"/>
  <c r="F72" i="10"/>
  <c r="F64" i="10"/>
  <c r="F56" i="10"/>
  <c r="F48" i="10"/>
  <c r="F40" i="10"/>
  <c r="F32" i="10"/>
  <c r="G83" i="10"/>
  <c r="H83" i="10" s="1"/>
  <c r="G73" i="10"/>
  <c r="H73" i="10" s="1"/>
  <c r="G63" i="10"/>
  <c r="H63" i="10" s="1"/>
  <c r="G51" i="10"/>
  <c r="H51" i="10" s="1"/>
  <c r="G41" i="10"/>
  <c r="H41" i="10" s="1"/>
  <c r="G31" i="10"/>
  <c r="H31" i="10" s="1"/>
  <c r="G19" i="10"/>
  <c r="H19" i="10" s="1"/>
  <c r="G8" i="10"/>
  <c r="H8" i="10" s="1"/>
  <c r="H89" i="11"/>
  <c r="I89" i="11"/>
  <c r="J89" i="11" s="1"/>
  <c r="H81" i="11"/>
  <c r="I81" i="11"/>
  <c r="J81" i="11" s="1"/>
  <c r="H73" i="11"/>
  <c r="I73" i="11"/>
  <c r="J73" i="11" s="1"/>
  <c r="H65" i="11"/>
  <c r="I65" i="11"/>
  <c r="J65" i="11" s="1"/>
  <c r="H57" i="11"/>
  <c r="I57" i="11"/>
  <c r="J57" i="11" s="1"/>
  <c r="H49" i="11"/>
  <c r="I49" i="11"/>
  <c r="J49" i="11" s="1"/>
  <c r="H41" i="11"/>
  <c r="I41" i="11"/>
  <c r="J41" i="11" s="1"/>
  <c r="H33" i="11"/>
  <c r="I33" i="11"/>
  <c r="J33" i="11" s="1"/>
  <c r="H25" i="11"/>
  <c r="I25" i="11"/>
  <c r="J25" i="11" s="1"/>
  <c r="H17" i="11"/>
  <c r="I17" i="11"/>
  <c r="J17" i="11" s="1"/>
  <c r="H9" i="11"/>
  <c r="I9" i="11"/>
  <c r="J9" i="11" s="1"/>
  <c r="G93" i="11"/>
  <c r="H93" i="11"/>
  <c r="I93" i="11"/>
  <c r="J93" i="11" s="1"/>
  <c r="G29" i="11"/>
  <c r="H29" i="11"/>
  <c r="I29" i="11"/>
  <c r="J29" i="11" s="1"/>
  <c r="G41" i="11"/>
  <c r="H87" i="11"/>
  <c r="H79" i="11"/>
  <c r="H71" i="11"/>
  <c r="H63" i="11"/>
  <c r="H55" i="11"/>
  <c r="H47" i="11"/>
  <c r="H39" i="11"/>
  <c r="H31" i="11"/>
  <c r="H23" i="11"/>
  <c r="H15" i="11"/>
  <c r="H7" i="11"/>
  <c r="Q6" i="11" s="1"/>
  <c r="Q7" i="11" s="1"/>
  <c r="G87" i="11"/>
  <c r="G79" i="11"/>
  <c r="G71" i="11"/>
  <c r="G63" i="11"/>
  <c r="G55" i="11"/>
  <c r="G47" i="11"/>
  <c r="G39" i="11"/>
  <c r="G31" i="11"/>
  <c r="G23" i="11"/>
  <c r="G15" i="11"/>
  <c r="G7" i="11"/>
  <c r="G2" i="11"/>
  <c r="G86" i="11"/>
  <c r="G78" i="11"/>
  <c r="G70" i="11"/>
  <c r="G62" i="11"/>
  <c r="G54" i="11"/>
  <c r="G46" i="11"/>
  <c r="G38" i="11"/>
  <c r="G30" i="11"/>
  <c r="G22" i="11"/>
  <c r="G14" i="11"/>
  <c r="G6" i="11"/>
  <c r="N7" i="10" l="1"/>
  <c r="N4" i="10"/>
  <c r="Q5" i="11"/>
</calcChain>
</file>

<file path=xl/sharedStrings.xml><?xml version="1.0" encoding="utf-8"?>
<sst xmlns="http://schemas.openxmlformats.org/spreadsheetml/2006/main" count="651" uniqueCount="83">
  <si>
    <t>Height_M</t>
  </si>
  <si>
    <t>Weight_kg</t>
  </si>
  <si>
    <t>Fat_age</t>
  </si>
  <si>
    <t>BMI</t>
  </si>
  <si>
    <t>BMI_P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</si>
  <si>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</si>
  <si>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</si>
  <si>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</si>
  <si>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</si>
  <si>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</si>
  <si>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</si>
  <si>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</si>
  <si>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</si>
  <si>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</si>
  <si>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</si>
  <si>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</si>
  <si>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</si>
  <si>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</si>
  <si>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</si>
  <si>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</si>
  <si>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</si>
  <si>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</si>
  <si>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</si>
  <si>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</si>
  <si>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</si>
  <si>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</si>
  <si>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</si>
  <si>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</si>
  <si>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</si>
  <si>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</t>
  </si>
  <si>
    <t>m</t>
  </si>
  <si>
    <t>MAE</t>
  </si>
  <si>
    <t>RMSE</t>
  </si>
  <si>
    <t>MSE</t>
  </si>
  <si>
    <t>MAPE</t>
  </si>
  <si>
    <t>Error</t>
  </si>
  <si>
    <t>%Error</t>
  </si>
  <si>
    <t>m1</t>
  </si>
  <si>
    <t>m2</t>
  </si>
  <si>
    <t>m3</t>
  </si>
  <si>
    <t>&lt; .05</t>
  </si>
  <si>
    <t>ABS%Err</t>
  </si>
  <si>
    <t>MR</t>
  </si>
  <si>
    <t>SLR</t>
  </si>
  <si>
    <t>ABSErr</t>
  </si>
  <si>
    <t>Yp = C + ma + Error</t>
  </si>
  <si>
    <t>ABSError</t>
  </si>
  <si>
    <t>S2Error</t>
  </si>
  <si>
    <t>%ageError</t>
  </si>
  <si>
    <t>S2Err</t>
  </si>
  <si>
    <t>Y = ma + C + Error</t>
  </si>
  <si>
    <t>AErr</t>
  </si>
  <si>
    <t>Err*Err</t>
  </si>
  <si>
    <t>Perror</t>
  </si>
  <si>
    <t>ABSPErr</t>
  </si>
  <si>
    <t>%ageErr</t>
  </si>
  <si>
    <t>Python</t>
  </si>
  <si>
    <t>Err**2</t>
  </si>
  <si>
    <t>%Eror</t>
  </si>
  <si>
    <t>Adj R Square</t>
  </si>
  <si>
    <t>Value</t>
  </si>
  <si>
    <t>EM RGR</t>
  </si>
  <si>
    <t>EM MR</t>
  </si>
  <si>
    <t>EM SLR</t>
  </si>
  <si>
    <t>%Err</t>
  </si>
  <si>
    <t>70% Data</t>
  </si>
  <si>
    <t>R Value</t>
  </si>
  <si>
    <t>&lt; 0.05</t>
  </si>
  <si>
    <t>absErr</t>
  </si>
  <si>
    <t>EM</t>
  </si>
  <si>
    <t>SLR EM Values</t>
  </si>
  <si>
    <t>MultiRGR</t>
  </si>
  <si>
    <t>R2 / Adj R2</t>
  </si>
  <si>
    <t>Er*Err</t>
  </si>
  <si>
    <t>MLRGR</t>
  </si>
  <si>
    <t>1 IndV vs T</t>
  </si>
  <si>
    <t>3 IndV vs T</t>
  </si>
  <si>
    <t>100% data</t>
  </si>
  <si>
    <t>70% data</t>
  </si>
  <si>
    <t>&lt;= .05</t>
  </si>
  <si>
    <t>error</t>
  </si>
  <si>
    <t>ABSErro</t>
  </si>
  <si>
    <t>ERR**2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</si>
</sst>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7" fillId="34" borderId="12" xfId="0" applyFont="1" applyFill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33" borderId="0" xfId="0" applyFill="1"/>
    <xf numFmtId="0" fontId="17" fillId="35" borderId="12" xfId="0" applyFont="1" applyFill="1" applyBorder="1" applyAlignment="1">
      <alignment horizontal="center" vertical="center"/>
    </xf>
    <xf numFmtId="0" fontId="0" fillId="33" borderId="10" xfId="0" applyFill="1" applyBorder="1"/>
    <xf numFmtId="0" fontId="0" fillId="0" borderId="0" xfId="0" applyAlignment="1">
      <alignment horizontal="right" vertical="center"/>
    </xf>
    <xf numFmtId="0" fontId="0" fillId="0" borderId="12" xfId="0" applyBorder="1" applyAlignment="1">
      <alignment horizontal="right" vertical="center"/>
    </xf>
    <xf numFmtId="2" fontId="0" fillId="0" borderId="14" xfId="0" applyNumberFormat="1" applyBorder="1" applyAlignment="1">
      <alignment horizontal="center" vertical="center"/>
    </xf>
    <xf numFmtId="0" fontId="17" fillId="35" borderId="12" xfId="0" applyFont="1" applyFill="1" applyBorder="1"/>
    <xf numFmtId="10" fontId="0" fillId="0" borderId="12" xfId="0" applyNumberFormat="1" applyBorder="1" applyAlignment="1">
      <alignment horizontal="center" vertical="center"/>
    </xf>
    <xf numFmtId="0" fontId="17" fillId="35" borderId="15" xfId="0" applyFont="1" applyFill="1" applyBorder="1" applyAlignment="1">
      <alignment horizontal="center" vertical="center"/>
    </xf>
    <xf numFmtId="0" fontId="0" fillId="0" borderId="12" xfId="0" applyBorder="1" applyAlignment="1">
      <alignment horizontal="right"/>
    </xf>
    <xf numFmtId="164" fontId="0" fillId="0" borderId="12" xfId="0" applyNumberFormat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5" borderId="12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7" fillId="35" borderId="0" xfId="0" applyFont="1" applyFill="1"/>
    <xf numFmtId="0" fontId="17" fillId="35" borderId="0" xfId="0" applyFont="1" applyFill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12" xfId="0" applyBorder="1"/>
    <xf numFmtId="164" fontId="0" fillId="33" borderId="12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2" xfId="0" applyBorder="1" applyAlignment="1">
      <alignment horizontal="center"/>
    </xf>
    <xf numFmtId="0" fontId="0" fillId="35" borderId="0" xfId="0" applyFill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10" fontId="0" fillId="0" borderId="16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right" vertical="center"/>
    </xf>
    <xf numFmtId="0" fontId="0" fillId="36" borderId="12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7" borderId="0" xfId="0" applyFill="1"/>
    <xf numFmtId="165" fontId="0" fillId="0" borderId="12" xfId="0" applyNumberFormat="1" applyBorder="1" applyAlignment="1">
      <alignment horizontal="center"/>
    </xf>
    <xf numFmtId="0" fontId="0" fillId="38" borderId="12" xfId="0" applyFill="1" applyBorder="1" applyAlignment="1">
      <alignment horizontal="center" vertical="center"/>
    </xf>
    <xf numFmtId="0" fontId="0" fillId="39" borderId="12" xfId="0" applyFill="1" applyBorder="1" applyAlignment="1">
      <alignment horizontal="center" vertical="center"/>
    </xf>
    <xf numFmtId="10" fontId="0" fillId="39" borderId="12" xfId="0" applyNumberForma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0" fontId="13" fillId="35" borderId="0" xfId="0" applyFont="1" applyFill="1" applyAlignment="1">
      <alignment horizontal="center" vertical="center"/>
    </xf>
    <xf numFmtId="0" fontId="13" fillId="34" borderId="12" xfId="0" applyFont="1" applyFill="1" applyBorder="1" applyAlignment="1">
      <alignment horizontal="right" vertical="center"/>
    </xf>
    <xf numFmtId="0" fontId="13" fillId="34" borderId="15" xfId="0" applyFont="1" applyFill="1" applyBorder="1" applyAlignment="1">
      <alignment horizontal="right" vertical="center"/>
    </xf>
    <xf numFmtId="0" fontId="0" fillId="36" borderId="0" xfId="0" applyFill="1"/>
    <xf numFmtId="166" fontId="0" fillId="0" borderId="12" xfId="0" applyNumberForma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horizontal="right"/>
    </xf>
    <xf numFmtId="166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Continuous"/>
    </xf>
    <xf numFmtId="0" fontId="0" fillId="33" borderId="10" xfId="0" applyFill="1" applyBorder="1" applyAlignment="1"/>
    <xf numFmtId="0" fontId="0" fillId="0" borderId="0" xfId="0" applyAlignment="1">
      <alignment horizontal="center"/>
    </xf>
    <xf numFmtId="0" fontId="0" fillId="40" borderId="0" xfId="0" applyFill="1" applyBorder="1" applyAlignment="1"/>
    <xf numFmtId="0" fontId="0" fillId="34" borderId="12" xfId="0" applyFill="1" applyBorder="1" applyAlignment="1">
      <alignment horizontal="center" vertical="center"/>
    </xf>
    <xf numFmtId="2" fontId="13" fillId="34" borderId="12" xfId="0" applyNumberFormat="1" applyFont="1" applyFill="1" applyBorder="1" applyAlignment="1">
      <alignment horizontal="center" vertical="center"/>
    </xf>
    <xf numFmtId="164" fontId="13" fillId="34" borderId="12" xfId="0" applyNumberFormat="1" applyFont="1" applyFill="1" applyBorder="1" applyAlignment="1">
      <alignment horizontal="center" vertical="center"/>
    </xf>
    <xf numFmtId="10" fontId="13" fillId="34" borderId="12" xfId="0" applyNumberFormat="1" applyFont="1" applyFill="1" applyBorder="1" applyAlignment="1">
      <alignment horizontal="center" vertical="center"/>
    </xf>
    <xf numFmtId="0" fontId="0" fillId="33" borderId="0" xfId="0" applyFill="1" applyBorder="1" applyAlignment="1"/>
    <xf numFmtId="10" fontId="13" fillId="34" borderId="12" xfId="1" applyNumberFormat="1" applyFont="1" applyFill="1" applyBorder="1" applyAlignment="1">
      <alignment horizontal="center" vertical="center"/>
    </xf>
    <xf numFmtId="0" fontId="13" fillId="41" borderId="12" xfId="0" applyFont="1" applyFill="1" applyBorder="1" applyAlignment="1">
      <alignment horizontal="center" vertical="center"/>
    </xf>
    <xf numFmtId="164" fontId="13" fillId="41" borderId="12" xfId="0" applyNumberFormat="1" applyFont="1" applyFill="1" applyBorder="1" applyAlignment="1">
      <alignment horizontal="center" vertical="center"/>
    </xf>
    <xf numFmtId="10" fontId="13" fillId="41" borderId="12" xfId="0" applyNumberFormat="1" applyFont="1" applyFill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/>
    </xf>
    <xf numFmtId="0" fontId="13" fillId="34" borderId="13" xfId="0" applyFont="1" applyFill="1" applyBorder="1" applyAlignment="1">
      <alignment horizontal="right" vertical="center"/>
    </xf>
    <xf numFmtId="164" fontId="13" fillId="41" borderId="12" xfId="0" applyNumberFormat="1" applyFont="1" applyFill="1" applyBorder="1" applyAlignment="1">
      <alignment horizontal="center"/>
    </xf>
    <xf numFmtId="10" fontId="13" fillId="41" borderId="12" xfId="0" applyNumberFormat="1" applyFont="1" applyFill="1" applyBorder="1" applyAlignment="1">
      <alignment horizontal="center"/>
    </xf>
    <xf numFmtId="0" fontId="13" fillId="41" borderId="0" xfId="0" applyFont="1" applyFill="1" applyBorder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7A90-DB11-4977-98EC-EE0F79414800}">
  <dimension ref="A1:K93"/>
  <sheetViews>
    <sheetView zoomScale="140" zoomScaleNormal="140" workbookViewId="0">
      <selection activeCell="I9" sqref="I9"/>
    </sheetView>
  </sheetViews>
  <sheetFormatPr defaultRowHeight="14.5" x14ac:dyDescent="0.35"/>
  <cols>
    <col min="1" max="1" width="8.90625" style="1" bestFit="1" customWidth="1"/>
    <col min="2" max="2" width="9.54296875" style="1" bestFit="1" customWidth="1"/>
    <col min="3" max="4" width="8.7265625" style="1"/>
    <col min="7" max="7" width="9.54296875" bestFit="1" customWidth="1"/>
    <col min="8" max="9" width="12.1796875" bestFit="1" customWidth="1"/>
    <col min="10" max="10" width="8.6328125" customWidth="1"/>
  </cols>
  <sheetData>
    <row r="1" spans="1:11" x14ac:dyDescent="0.35">
      <c r="A1" s="11" t="s">
        <v>0</v>
      </c>
      <c r="B1" s="11" t="s">
        <v>1</v>
      </c>
      <c r="C1" s="11" t="s">
        <v>2</v>
      </c>
      <c r="D1" s="5" t="s">
        <v>3</v>
      </c>
      <c r="G1" s="63"/>
      <c r="H1" s="63" t="s">
        <v>0</v>
      </c>
      <c r="I1" s="63" t="s">
        <v>1</v>
      </c>
      <c r="J1" s="63" t="s">
        <v>2</v>
      </c>
      <c r="K1" s="63" t="s">
        <v>3</v>
      </c>
    </row>
    <row r="2" spans="1:11" x14ac:dyDescent="0.35">
      <c r="A2" s="2">
        <v>1.6</v>
      </c>
      <c r="B2" s="2">
        <v>49.44</v>
      </c>
      <c r="C2" s="2">
        <v>23.9</v>
      </c>
      <c r="D2" s="2">
        <v>19.309999999999999</v>
      </c>
      <c r="G2" s="64" t="s">
        <v>0</v>
      </c>
      <c r="H2" s="30">
        <v>1</v>
      </c>
      <c r="I2" s="65"/>
      <c r="J2" s="65"/>
      <c r="K2" s="65"/>
    </row>
    <row r="3" spans="1:11" x14ac:dyDescent="0.35">
      <c r="A3" s="2">
        <v>1.65</v>
      </c>
      <c r="B3" s="2">
        <v>62.6</v>
      </c>
      <c r="C3" s="2">
        <v>28.8</v>
      </c>
      <c r="D3" s="2">
        <v>22.96</v>
      </c>
      <c r="G3" s="64" t="s">
        <v>1</v>
      </c>
      <c r="H3" s="65">
        <v>0.68789405979645046</v>
      </c>
      <c r="I3" s="30">
        <v>1</v>
      </c>
      <c r="J3" s="65"/>
      <c r="K3" s="65"/>
    </row>
    <row r="4" spans="1:11" x14ac:dyDescent="0.35">
      <c r="A4" s="2">
        <v>1.65</v>
      </c>
      <c r="B4" s="2">
        <v>75.75</v>
      </c>
      <c r="C4" s="2">
        <v>32.4</v>
      </c>
      <c r="D4" s="2">
        <v>27.79</v>
      </c>
      <c r="G4" s="64" t="s">
        <v>2</v>
      </c>
      <c r="H4" s="65">
        <v>0.27338996393653436</v>
      </c>
      <c r="I4" s="65">
        <v>0.78036835125465553</v>
      </c>
      <c r="J4" s="30">
        <v>1</v>
      </c>
      <c r="K4" s="65"/>
    </row>
    <row r="5" spans="1:11" x14ac:dyDescent="0.35">
      <c r="A5" s="2">
        <v>1.53</v>
      </c>
      <c r="B5" s="2">
        <v>48.99</v>
      </c>
      <c r="C5" s="2">
        <v>25.8</v>
      </c>
      <c r="D5" s="2">
        <v>20.92</v>
      </c>
      <c r="G5" s="64" t="s">
        <v>3</v>
      </c>
      <c r="H5" s="65">
        <v>0.42986185548563854</v>
      </c>
      <c r="I5" s="65">
        <v>0.94697519779309824</v>
      </c>
      <c r="J5" s="65">
        <v>0.86253040869773878</v>
      </c>
      <c r="K5" s="30">
        <v>1</v>
      </c>
    </row>
    <row r="6" spans="1:11" x14ac:dyDescent="0.35">
      <c r="A6" s="2">
        <v>1.45</v>
      </c>
      <c r="B6" s="2">
        <v>43.09</v>
      </c>
      <c r="C6" s="2">
        <v>22.5</v>
      </c>
      <c r="D6" s="2">
        <v>20.38</v>
      </c>
    </row>
    <row r="7" spans="1:11" x14ac:dyDescent="0.35">
      <c r="A7" s="2">
        <v>1.61</v>
      </c>
      <c r="B7" s="2">
        <v>52.62</v>
      </c>
      <c r="C7" s="2">
        <v>22.1</v>
      </c>
      <c r="D7" s="2">
        <v>20.39</v>
      </c>
    </row>
    <row r="8" spans="1:11" x14ac:dyDescent="0.35">
      <c r="A8" s="2">
        <v>1.56</v>
      </c>
      <c r="B8" s="2">
        <v>47.97</v>
      </c>
      <c r="C8" s="2">
        <v>19.600000000000001</v>
      </c>
      <c r="D8" s="2">
        <v>19.66</v>
      </c>
    </row>
    <row r="9" spans="1:11" x14ac:dyDescent="0.35">
      <c r="A9" s="2">
        <v>1.5</v>
      </c>
      <c r="B9" s="2">
        <v>45.59</v>
      </c>
      <c r="C9" s="2">
        <v>25.3</v>
      </c>
      <c r="D9" s="2">
        <v>20.3</v>
      </c>
    </row>
    <row r="10" spans="1:11" x14ac:dyDescent="0.35">
      <c r="A10" s="2">
        <v>1.52</v>
      </c>
      <c r="B10" s="2">
        <v>47.85</v>
      </c>
      <c r="C10" s="2">
        <v>22.8</v>
      </c>
      <c r="D10" s="2">
        <v>20.6</v>
      </c>
    </row>
    <row r="11" spans="1:11" x14ac:dyDescent="0.35">
      <c r="A11" s="2">
        <v>1.48</v>
      </c>
      <c r="B11" s="2">
        <v>44.45</v>
      </c>
      <c r="C11" s="2">
        <v>26.4</v>
      </c>
      <c r="D11" s="2">
        <v>20.309999999999999</v>
      </c>
    </row>
    <row r="12" spans="1:11" x14ac:dyDescent="0.35">
      <c r="A12" s="2">
        <v>1.47</v>
      </c>
      <c r="B12" s="2">
        <v>46.04</v>
      </c>
      <c r="C12" s="2">
        <v>33.700000000000003</v>
      </c>
      <c r="D12" s="2">
        <v>21.21</v>
      </c>
    </row>
    <row r="13" spans="1:11" x14ac:dyDescent="0.35">
      <c r="A13" s="2">
        <v>1.55</v>
      </c>
      <c r="B13" s="2">
        <v>53.07</v>
      </c>
      <c r="C13" s="2">
        <v>27.9</v>
      </c>
      <c r="D13" s="2">
        <v>22.11</v>
      </c>
    </row>
    <row r="14" spans="1:11" x14ac:dyDescent="0.35">
      <c r="A14" s="2">
        <v>1.52</v>
      </c>
      <c r="B14" s="2">
        <v>65.88</v>
      </c>
      <c r="C14" s="2">
        <v>33.5</v>
      </c>
      <c r="D14" s="2">
        <v>28.6</v>
      </c>
    </row>
    <row r="15" spans="1:11" x14ac:dyDescent="0.35">
      <c r="A15" s="2">
        <v>1.54</v>
      </c>
      <c r="B15" s="2">
        <v>46.04</v>
      </c>
      <c r="C15" s="2">
        <v>23.4</v>
      </c>
      <c r="D15" s="2">
        <v>19.5</v>
      </c>
    </row>
    <row r="16" spans="1:11" x14ac:dyDescent="0.35">
      <c r="A16" s="2">
        <v>1.46</v>
      </c>
      <c r="B16" s="2">
        <v>43.54</v>
      </c>
      <c r="C16" s="2">
        <v>21.8</v>
      </c>
      <c r="D16" s="2">
        <v>20.41</v>
      </c>
    </row>
    <row r="17" spans="1:4" x14ac:dyDescent="0.35">
      <c r="A17" s="2">
        <v>1.52</v>
      </c>
      <c r="B17" s="2">
        <v>62.37</v>
      </c>
      <c r="C17" s="2">
        <v>37.9</v>
      </c>
      <c r="D17" s="2">
        <v>26.85</v>
      </c>
    </row>
    <row r="18" spans="1:4" x14ac:dyDescent="0.35">
      <c r="A18" s="2">
        <v>1.46</v>
      </c>
      <c r="B18" s="2">
        <v>45.81</v>
      </c>
      <c r="C18" s="2">
        <v>31.3</v>
      </c>
      <c r="D18" s="2">
        <v>21.48</v>
      </c>
    </row>
    <row r="19" spans="1:4" x14ac:dyDescent="0.35">
      <c r="A19" s="2">
        <v>1.58</v>
      </c>
      <c r="B19" s="2">
        <v>74.39</v>
      </c>
      <c r="C19" s="2">
        <v>40.6</v>
      </c>
      <c r="D19" s="2">
        <v>29.76</v>
      </c>
    </row>
    <row r="20" spans="1:4" x14ac:dyDescent="0.35">
      <c r="A20" s="2">
        <v>1.52</v>
      </c>
      <c r="B20" s="2">
        <v>55.57</v>
      </c>
      <c r="C20" s="2">
        <v>36.299999999999997</v>
      </c>
      <c r="D20" s="2">
        <v>23.92</v>
      </c>
    </row>
    <row r="21" spans="1:4" x14ac:dyDescent="0.35">
      <c r="A21" s="2">
        <v>1.5</v>
      </c>
      <c r="B21" s="2">
        <v>46.15</v>
      </c>
      <c r="C21" s="2">
        <v>29.8</v>
      </c>
      <c r="D21" s="2">
        <v>20.55</v>
      </c>
    </row>
    <row r="22" spans="1:4" x14ac:dyDescent="0.35">
      <c r="A22" s="2">
        <v>1.49</v>
      </c>
      <c r="B22" s="2">
        <v>47.85</v>
      </c>
      <c r="C22" s="2">
        <v>31.9</v>
      </c>
      <c r="D22" s="2">
        <v>21.67</v>
      </c>
    </row>
    <row r="23" spans="1:4" x14ac:dyDescent="0.35">
      <c r="A23" s="2">
        <v>1.48</v>
      </c>
      <c r="B23" s="2">
        <v>42.18</v>
      </c>
      <c r="C23" s="2">
        <v>31.3</v>
      </c>
      <c r="D23" s="2">
        <v>19.27</v>
      </c>
    </row>
    <row r="24" spans="1:4" x14ac:dyDescent="0.35">
      <c r="A24" s="2">
        <v>1.59</v>
      </c>
      <c r="B24" s="2">
        <v>45.81</v>
      </c>
      <c r="C24" s="2">
        <v>21.6</v>
      </c>
      <c r="D24" s="2">
        <v>18.18</v>
      </c>
    </row>
    <row r="25" spans="1:4" x14ac:dyDescent="0.35">
      <c r="A25" s="2">
        <v>1.56</v>
      </c>
      <c r="B25" s="2">
        <v>44.68</v>
      </c>
      <c r="C25" s="2">
        <v>24.6</v>
      </c>
      <c r="D25" s="2">
        <v>18.46</v>
      </c>
    </row>
    <row r="26" spans="1:4" x14ac:dyDescent="0.35">
      <c r="A26" s="2">
        <v>1.58</v>
      </c>
      <c r="B26" s="2">
        <v>42.64</v>
      </c>
      <c r="C26" s="2">
        <v>20.100000000000001</v>
      </c>
      <c r="D26" s="2">
        <v>17.05</v>
      </c>
    </row>
    <row r="27" spans="1:4" x14ac:dyDescent="0.35">
      <c r="A27" s="2">
        <v>1.57</v>
      </c>
      <c r="B27" s="2">
        <v>43.54</v>
      </c>
      <c r="C27" s="2">
        <v>24.6</v>
      </c>
      <c r="D27" s="2">
        <v>17.7</v>
      </c>
    </row>
    <row r="28" spans="1:4" x14ac:dyDescent="0.35">
      <c r="A28" s="2">
        <v>1.5</v>
      </c>
      <c r="B28" s="2">
        <v>37.31</v>
      </c>
      <c r="C28" s="2">
        <v>18.100000000000001</v>
      </c>
      <c r="D28" s="2">
        <v>16.61</v>
      </c>
    </row>
    <row r="29" spans="1:4" x14ac:dyDescent="0.35">
      <c r="A29" s="2">
        <v>1.52</v>
      </c>
      <c r="B29" s="2">
        <v>39.35</v>
      </c>
      <c r="C29" s="2">
        <v>22.9</v>
      </c>
      <c r="D29" s="2">
        <v>16.940000000000001</v>
      </c>
    </row>
    <row r="30" spans="1:4" x14ac:dyDescent="0.35">
      <c r="A30" s="2">
        <v>1.44</v>
      </c>
      <c r="B30" s="2">
        <v>39.01</v>
      </c>
      <c r="C30" s="2">
        <v>26.2</v>
      </c>
      <c r="D30" s="2">
        <v>18.77</v>
      </c>
    </row>
    <row r="31" spans="1:4" x14ac:dyDescent="0.35">
      <c r="A31" s="2">
        <v>1.49</v>
      </c>
      <c r="B31" s="2">
        <v>40.6</v>
      </c>
      <c r="C31" s="2">
        <v>27.2</v>
      </c>
      <c r="D31" s="2">
        <v>18.39</v>
      </c>
    </row>
    <row r="32" spans="1:4" x14ac:dyDescent="0.35">
      <c r="A32" s="2">
        <v>1.46</v>
      </c>
      <c r="B32" s="2">
        <v>38.1</v>
      </c>
      <c r="C32" s="2">
        <v>17.7</v>
      </c>
      <c r="D32" s="2">
        <v>17.86</v>
      </c>
    </row>
    <row r="33" spans="1:4" x14ac:dyDescent="0.35">
      <c r="A33" s="2">
        <v>1.5</v>
      </c>
      <c r="B33" s="2">
        <v>40.369999999999997</v>
      </c>
      <c r="C33" s="2">
        <v>20.8</v>
      </c>
      <c r="D33" s="2">
        <v>17.98</v>
      </c>
    </row>
    <row r="34" spans="1:4" x14ac:dyDescent="0.35">
      <c r="A34" s="2">
        <v>1.56</v>
      </c>
      <c r="B34" s="2">
        <v>37.19</v>
      </c>
      <c r="C34" s="2">
        <v>17.5</v>
      </c>
      <c r="D34" s="2">
        <v>15.37</v>
      </c>
    </row>
    <row r="35" spans="1:4" x14ac:dyDescent="0.35">
      <c r="A35" s="2">
        <v>1.53</v>
      </c>
      <c r="B35" s="2">
        <v>44.11</v>
      </c>
      <c r="C35" s="2">
        <v>21.3</v>
      </c>
      <c r="D35" s="2">
        <v>18.84</v>
      </c>
    </row>
    <row r="36" spans="1:4" x14ac:dyDescent="0.35">
      <c r="A36" s="2">
        <v>1.45</v>
      </c>
      <c r="B36" s="2">
        <v>33.450000000000003</v>
      </c>
      <c r="C36" s="2">
        <v>18.7</v>
      </c>
      <c r="D36" s="2">
        <v>15.82</v>
      </c>
    </row>
    <row r="37" spans="1:4" x14ac:dyDescent="0.35">
      <c r="A37" s="2">
        <v>1.63</v>
      </c>
      <c r="B37" s="2">
        <v>47.17</v>
      </c>
      <c r="C37" s="2">
        <v>28.8</v>
      </c>
      <c r="D37" s="2">
        <v>17.71</v>
      </c>
    </row>
    <row r="38" spans="1:4" x14ac:dyDescent="0.35">
      <c r="A38" s="2">
        <v>1.42</v>
      </c>
      <c r="B38" s="2">
        <v>30.05</v>
      </c>
      <c r="C38" s="2">
        <v>17.100000000000001</v>
      </c>
      <c r="D38" s="2">
        <v>14.99</v>
      </c>
    </row>
    <row r="39" spans="1:4" x14ac:dyDescent="0.35">
      <c r="A39" s="2">
        <v>1.38</v>
      </c>
      <c r="B39" s="2">
        <v>32.090000000000003</v>
      </c>
      <c r="C39" s="2">
        <v>26.2</v>
      </c>
      <c r="D39" s="2">
        <v>16.75</v>
      </c>
    </row>
    <row r="40" spans="1:4" x14ac:dyDescent="0.35">
      <c r="A40" s="2">
        <v>1.45</v>
      </c>
      <c r="B40" s="2">
        <v>34.81</v>
      </c>
      <c r="C40" s="2">
        <v>20.399999999999999</v>
      </c>
      <c r="D40" s="2">
        <v>16.46</v>
      </c>
    </row>
    <row r="41" spans="1:4" x14ac:dyDescent="0.35">
      <c r="A41" s="2">
        <v>1.5</v>
      </c>
      <c r="B41" s="2">
        <v>35.950000000000003</v>
      </c>
      <c r="C41" s="2">
        <v>19.5</v>
      </c>
      <c r="D41" s="2">
        <v>15.87</v>
      </c>
    </row>
    <row r="42" spans="1:4" x14ac:dyDescent="0.35">
      <c r="A42" s="2">
        <v>1.49</v>
      </c>
      <c r="B42" s="2">
        <v>39.92</v>
      </c>
      <c r="C42" s="2">
        <v>21.7</v>
      </c>
      <c r="D42" s="2">
        <v>18.079999999999998</v>
      </c>
    </row>
    <row r="43" spans="1:4" x14ac:dyDescent="0.35">
      <c r="A43" s="2">
        <v>1.45</v>
      </c>
      <c r="B43" s="2">
        <v>32.659999999999997</v>
      </c>
      <c r="C43" s="2">
        <v>18.100000000000001</v>
      </c>
      <c r="D43" s="2">
        <v>15.58</v>
      </c>
    </row>
    <row r="44" spans="1:4" x14ac:dyDescent="0.35">
      <c r="A44" s="2">
        <v>1.33</v>
      </c>
      <c r="B44" s="2">
        <v>30.5</v>
      </c>
      <c r="C44" s="2">
        <v>29.8</v>
      </c>
      <c r="D44" s="2">
        <v>17.149999999999999</v>
      </c>
    </row>
    <row r="45" spans="1:4" x14ac:dyDescent="0.35">
      <c r="A45" s="2">
        <v>1.37</v>
      </c>
      <c r="B45" s="2">
        <v>29.48</v>
      </c>
      <c r="C45" s="2">
        <v>20.6</v>
      </c>
      <c r="D45" s="2">
        <v>15.82</v>
      </c>
    </row>
    <row r="46" spans="1:4" x14ac:dyDescent="0.35">
      <c r="A46" s="2">
        <v>1.55</v>
      </c>
      <c r="B46" s="2">
        <v>44.68</v>
      </c>
      <c r="C46" s="2">
        <v>22.9</v>
      </c>
      <c r="D46" s="2">
        <v>18.61</v>
      </c>
    </row>
    <row r="47" spans="1:4" x14ac:dyDescent="0.35">
      <c r="A47" s="2">
        <v>1.45</v>
      </c>
      <c r="B47" s="2">
        <v>34.93</v>
      </c>
      <c r="C47" s="2">
        <v>19.3</v>
      </c>
      <c r="D47" s="2">
        <v>16.66</v>
      </c>
    </row>
    <row r="48" spans="1:4" x14ac:dyDescent="0.35">
      <c r="A48" s="2">
        <v>1.47</v>
      </c>
      <c r="B48" s="2">
        <v>54.54</v>
      </c>
      <c r="C48" s="2">
        <v>38.4</v>
      </c>
      <c r="D48" s="2">
        <v>25.13</v>
      </c>
    </row>
    <row r="49" spans="1:4" x14ac:dyDescent="0.35">
      <c r="A49" s="2">
        <v>1.59</v>
      </c>
      <c r="B49" s="2">
        <v>52.5</v>
      </c>
      <c r="C49" s="2">
        <v>27.9</v>
      </c>
      <c r="D49" s="2">
        <v>20.83</v>
      </c>
    </row>
    <row r="50" spans="1:4" x14ac:dyDescent="0.35">
      <c r="A50" s="2">
        <v>1.44</v>
      </c>
      <c r="B50" s="2">
        <v>51.03</v>
      </c>
      <c r="C50" s="2">
        <v>36.4</v>
      </c>
      <c r="D50" s="2">
        <v>24.56</v>
      </c>
    </row>
    <row r="51" spans="1:4" x14ac:dyDescent="0.35">
      <c r="A51" s="2">
        <v>1.6</v>
      </c>
      <c r="B51" s="2">
        <v>51.71</v>
      </c>
      <c r="C51" s="2">
        <v>25.1</v>
      </c>
      <c r="D51" s="2">
        <v>20.190000000000001</v>
      </c>
    </row>
    <row r="52" spans="1:4" x14ac:dyDescent="0.35">
      <c r="A52" s="2">
        <v>1.58</v>
      </c>
      <c r="B52" s="2">
        <v>60.33</v>
      </c>
      <c r="C52" s="2">
        <v>39.700000000000003</v>
      </c>
      <c r="D52" s="2">
        <v>24.13</v>
      </c>
    </row>
    <row r="53" spans="1:4" x14ac:dyDescent="0.35">
      <c r="A53" s="2">
        <v>1.42</v>
      </c>
      <c r="B53" s="2">
        <v>47.85</v>
      </c>
      <c r="C53" s="2">
        <v>33.6</v>
      </c>
      <c r="D53" s="2">
        <v>23.86</v>
      </c>
    </row>
    <row r="54" spans="1:4" x14ac:dyDescent="0.35">
      <c r="A54" s="2">
        <v>1.58</v>
      </c>
      <c r="B54" s="2">
        <v>83.91</v>
      </c>
      <c r="C54" s="2">
        <v>46</v>
      </c>
      <c r="D54" s="2">
        <v>33.57</v>
      </c>
    </row>
    <row r="55" spans="1:4" x14ac:dyDescent="0.35">
      <c r="A55" s="2">
        <v>1.55</v>
      </c>
      <c r="B55" s="2">
        <v>69.97</v>
      </c>
      <c r="C55" s="2">
        <v>38.9</v>
      </c>
      <c r="D55" s="2">
        <v>29.14</v>
      </c>
    </row>
    <row r="56" spans="1:4" x14ac:dyDescent="0.35">
      <c r="A56" s="2">
        <v>1.64</v>
      </c>
      <c r="B56" s="2">
        <v>77.34</v>
      </c>
      <c r="C56" s="2">
        <v>42.2</v>
      </c>
      <c r="D56" s="2">
        <v>28.59</v>
      </c>
    </row>
    <row r="57" spans="1:4" x14ac:dyDescent="0.35">
      <c r="A57" s="2">
        <v>1.49</v>
      </c>
      <c r="B57" s="2">
        <v>58.29</v>
      </c>
      <c r="C57" s="2">
        <v>36.700000000000003</v>
      </c>
      <c r="D57" s="2">
        <v>26.17</v>
      </c>
    </row>
    <row r="58" spans="1:4" x14ac:dyDescent="0.35">
      <c r="A58" s="2">
        <v>1.59</v>
      </c>
      <c r="B58" s="2">
        <v>87.54</v>
      </c>
      <c r="C58" s="2">
        <v>38</v>
      </c>
      <c r="D58" s="2">
        <v>34.46</v>
      </c>
    </row>
    <row r="59" spans="1:4" x14ac:dyDescent="0.35">
      <c r="A59" s="2">
        <v>1.55</v>
      </c>
      <c r="B59" s="2">
        <v>45.81</v>
      </c>
      <c r="C59" s="2">
        <v>23.3</v>
      </c>
      <c r="D59" s="2">
        <v>19.079999999999998</v>
      </c>
    </row>
    <row r="60" spans="1:4" x14ac:dyDescent="0.35">
      <c r="A60" s="2">
        <v>1.42</v>
      </c>
      <c r="B60" s="2">
        <v>47.63</v>
      </c>
      <c r="C60" s="2">
        <v>35.9</v>
      </c>
      <c r="D60" s="2">
        <v>23.54</v>
      </c>
    </row>
    <row r="61" spans="1:4" x14ac:dyDescent="0.35">
      <c r="A61" s="2">
        <v>1.62</v>
      </c>
      <c r="B61" s="2">
        <v>53.07</v>
      </c>
      <c r="C61" s="2">
        <v>24.1</v>
      </c>
      <c r="D61" s="2">
        <v>20.239999999999998</v>
      </c>
    </row>
    <row r="62" spans="1:4" x14ac:dyDescent="0.35">
      <c r="A62" s="2">
        <v>1.66</v>
      </c>
      <c r="B62" s="2">
        <v>80.739999999999995</v>
      </c>
      <c r="C62" s="2">
        <v>40.799999999999997</v>
      </c>
      <c r="D62" s="2">
        <v>29.17</v>
      </c>
    </row>
    <row r="63" spans="1:4" x14ac:dyDescent="0.35">
      <c r="A63" s="2">
        <v>1.47</v>
      </c>
      <c r="B63" s="2">
        <v>45.25</v>
      </c>
      <c r="C63" s="2">
        <v>25.7</v>
      </c>
      <c r="D63" s="2">
        <v>20.85</v>
      </c>
    </row>
    <row r="64" spans="1:4" x14ac:dyDescent="0.35">
      <c r="A64" s="2">
        <v>1.49</v>
      </c>
      <c r="B64" s="2">
        <v>50.46</v>
      </c>
      <c r="C64" s="2">
        <v>37.6</v>
      </c>
      <c r="D64" s="2">
        <v>22.66</v>
      </c>
    </row>
    <row r="65" spans="1:4" x14ac:dyDescent="0.35">
      <c r="A65" s="2">
        <v>1.65</v>
      </c>
      <c r="B65" s="2">
        <v>81.99</v>
      </c>
      <c r="C65" s="2">
        <v>35.9</v>
      </c>
      <c r="D65" s="2">
        <v>30.08</v>
      </c>
    </row>
    <row r="66" spans="1:4" x14ac:dyDescent="0.35">
      <c r="A66" s="2">
        <v>1.53</v>
      </c>
      <c r="B66" s="2">
        <v>52.96</v>
      </c>
      <c r="C66" s="2">
        <v>36.299999999999997</v>
      </c>
      <c r="D66" s="2">
        <v>22.61</v>
      </c>
    </row>
    <row r="67" spans="1:4" x14ac:dyDescent="0.35">
      <c r="A67" s="2">
        <v>1.59</v>
      </c>
      <c r="B67" s="2">
        <v>61.23</v>
      </c>
      <c r="C67" s="2">
        <v>33</v>
      </c>
      <c r="D67" s="2">
        <v>24.3</v>
      </c>
    </row>
    <row r="68" spans="1:4" x14ac:dyDescent="0.35">
      <c r="A68" s="2">
        <v>1.53</v>
      </c>
      <c r="B68" s="2">
        <v>73.37</v>
      </c>
      <c r="C68" s="2">
        <v>40.5</v>
      </c>
      <c r="D68" s="2">
        <v>31.33</v>
      </c>
    </row>
    <row r="69" spans="1:4" x14ac:dyDescent="0.35">
      <c r="A69" s="2">
        <v>1.57</v>
      </c>
      <c r="B69" s="2">
        <v>59.87</v>
      </c>
      <c r="C69" s="2">
        <v>26.4</v>
      </c>
      <c r="D69" s="2">
        <v>24.14</v>
      </c>
    </row>
    <row r="70" spans="1:4" x14ac:dyDescent="0.35">
      <c r="A70" s="2">
        <v>1.43</v>
      </c>
      <c r="B70" s="2">
        <v>47.97</v>
      </c>
      <c r="C70" s="2">
        <v>27.3</v>
      </c>
      <c r="D70" s="2">
        <v>23.5</v>
      </c>
    </row>
    <row r="71" spans="1:4" x14ac:dyDescent="0.35">
      <c r="A71" s="2">
        <v>1.61</v>
      </c>
      <c r="B71" s="2">
        <v>63.96</v>
      </c>
      <c r="C71" s="2">
        <v>32.200000000000003</v>
      </c>
      <c r="D71" s="2">
        <v>24.78</v>
      </c>
    </row>
    <row r="72" spans="1:4" x14ac:dyDescent="0.35">
      <c r="A72" s="2">
        <v>1.55</v>
      </c>
      <c r="B72" s="2">
        <v>46.72</v>
      </c>
      <c r="C72" s="2">
        <v>19.600000000000001</v>
      </c>
      <c r="D72" s="2">
        <v>19.46</v>
      </c>
    </row>
    <row r="73" spans="1:4" x14ac:dyDescent="0.35">
      <c r="A73" s="2">
        <v>1.47</v>
      </c>
      <c r="B73" s="2">
        <v>41.28</v>
      </c>
      <c r="C73" s="2">
        <v>24.5</v>
      </c>
      <c r="D73" s="2">
        <v>19.02</v>
      </c>
    </row>
    <row r="74" spans="1:4" x14ac:dyDescent="0.35">
      <c r="A74" s="2">
        <v>1.5</v>
      </c>
      <c r="B74" s="2">
        <v>45.36</v>
      </c>
      <c r="C74" s="2">
        <v>22.6</v>
      </c>
      <c r="D74" s="2">
        <v>20.2</v>
      </c>
    </row>
    <row r="75" spans="1:4" x14ac:dyDescent="0.35">
      <c r="A75" s="2">
        <v>1.66</v>
      </c>
      <c r="B75" s="2">
        <v>57.27</v>
      </c>
      <c r="C75" s="2">
        <v>30.2</v>
      </c>
      <c r="D75" s="2">
        <v>20.69</v>
      </c>
    </row>
    <row r="76" spans="1:4" x14ac:dyDescent="0.35">
      <c r="A76" s="2">
        <v>1.42</v>
      </c>
      <c r="B76" s="2">
        <v>38.78</v>
      </c>
      <c r="C76" s="2">
        <v>26.9</v>
      </c>
      <c r="D76" s="2">
        <v>19.170000000000002</v>
      </c>
    </row>
    <row r="77" spans="1:4" x14ac:dyDescent="0.35">
      <c r="A77" s="2">
        <v>1.5</v>
      </c>
      <c r="B77" s="2">
        <v>46.95</v>
      </c>
      <c r="C77" s="2">
        <v>30.2</v>
      </c>
      <c r="D77" s="2">
        <v>20.73</v>
      </c>
    </row>
    <row r="78" spans="1:4" x14ac:dyDescent="0.35">
      <c r="A78" s="2">
        <v>1.35</v>
      </c>
      <c r="B78" s="2">
        <v>29.26</v>
      </c>
      <c r="C78" s="2">
        <v>21</v>
      </c>
      <c r="D78" s="2">
        <v>16.14</v>
      </c>
    </row>
    <row r="79" spans="1:4" x14ac:dyDescent="0.35">
      <c r="A79" s="2">
        <v>1.42</v>
      </c>
      <c r="B79" s="2">
        <v>35.83</v>
      </c>
      <c r="C79" s="2">
        <v>19.399999999999999</v>
      </c>
      <c r="D79" s="2">
        <v>17.71</v>
      </c>
    </row>
    <row r="80" spans="1:4" x14ac:dyDescent="0.35">
      <c r="A80" s="2">
        <v>1.47</v>
      </c>
      <c r="B80" s="2">
        <v>34.93</v>
      </c>
      <c r="C80" s="2">
        <v>21.1</v>
      </c>
      <c r="D80" s="2">
        <v>16.09</v>
      </c>
    </row>
    <row r="81" spans="1:4" x14ac:dyDescent="0.35">
      <c r="A81" s="2">
        <v>1.52</v>
      </c>
      <c r="B81" s="2">
        <v>38.56</v>
      </c>
      <c r="C81" s="2">
        <v>17.3</v>
      </c>
      <c r="D81" s="2">
        <v>16.739999999999998</v>
      </c>
    </row>
    <row r="82" spans="1:4" x14ac:dyDescent="0.35">
      <c r="A82" s="2">
        <v>1.46</v>
      </c>
      <c r="B82" s="2">
        <v>40.369999999999997</v>
      </c>
      <c r="C82" s="2">
        <v>20.5</v>
      </c>
      <c r="D82" s="2">
        <v>18.93</v>
      </c>
    </row>
    <row r="83" spans="1:4" x14ac:dyDescent="0.35">
      <c r="A83" s="2">
        <v>1.46</v>
      </c>
      <c r="B83" s="2">
        <v>36.74</v>
      </c>
      <c r="C83" s="2">
        <v>19.3</v>
      </c>
      <c r="D83" s="2">
        <v>17.22</v>
      </c>
    </row>
    <row r="84" spans="1:4" x14ac:dyDescent="0.35">
      <c r="A84" s="2">
        <v>1.42</v>
      </c>
      <c r="B84" s="2">
        <v>37.19</v>
      </c>
      <c r="C84" s="2">
        <v>28.7</v>
      </c>
      <c r="D84" s="2">
        <v>18.38</v>
      </c>
    </row>
    <row r="85" spans="1:4" x14ac:dyDescent="0.35">
      <c r="A85" s="2">
        <v>1.47</v>
      </c>
      <c r="B85" s="2">
        <v>39.46</v>
      </c>
      <c r="C85" s="2">
        <v>18.3</v>
      </c>
      <c r="D85" s="2">
        <v>18.18</v>
      </c>
    </row>
    <row r="86" spans="1:4" x14ac:dyDescent="0.35">
      <c r="A86" s="2">
        <v>1.47</v>
      </c>
      <c r="B86" s="2">
        <v>36.74</v>
      </c>
      <c r="C86" s="2">
        <v>15.6</v>
      </c>
      <c r="D86" s="2">
        <v>17.079999999999998</v>
      </c>
    </row>
    <row r="87" spans="1:4" x14ac:dyDescent="0.35">
      <c r="A87" s="2">
        <v>1.59</v>
      </c>
      <c r="B87" s="2">
        <v>44.45</v>
      </c>
      <c r="C87" s="2">
        <v>23.9</v>
      </c>
      <c r="D87" s="2">
        <v>17.64</v>
      </c>
    </row>
    <row r="88" spans="1:4" x14ac:dyDescent="0.35">
      <c r="A88" s="2">
        <v>1.49</v>
      </c>
      <c r="B88" s="2">
        <v>41.62</v>
      </c>
      <c r="C88" s="2">
        <v>24.5</v>
      </c>
      <c r="D88" s="2">
        <v>18.690000000000001</v>
      </c>
    </row>
    <row r="89" spans="1:4" x14ac:dyDescent="0.35">
      <c r="A89" s="2">
        <v>1.49</v>
      </c>
      <c r="B89" s="2">
        <v>39.01</v>
      </c>
      <c r="C89" s="2">
        <v>23.3</v>
      </c>
      <c r="D89" s="2">
        <v>17.52</v>
      </c>
    </row>
    <row r="90" spans="1:4" x14ac:dyDescent="0.35">
      <c r="A90" s="2">
        <v>1.6</v>
      </c>
      <c r="B90" s="2">
        <v>41.28</v>
      </c>
      <c r="C90" s="2">
        <v>20.100000000000001</v>
      </c>
      <c r="D90" s="2">
        <v>16.12</v>
      </c>
    </row>
    <row r="91" spans="1:4" x14ac:dyDescent="0.35">
      <c r="A91" s="2">
        <v>1.42</v>
      </c>
      <c r="B91" s="2">
        <v>38.1</v>
      </c>
      <c r="C91" s="2">
        <v>30.3</v>
      </c>
      <c r="D91" s="2">
        <v>18.829999999999998</v>
      </c>
    </row>
    <row r="92" spans="1:4" x14ac:dyDescent="0.35">
      <c r="A92" s="2">
        <v>1.4</v>
      </c>
      <c r="B92" s="2">
        <v>30.16</v>
      </c>
      <c r="C92" s="2">
        <v>20.6</v>
      </c>
      <c r="D92" s="2">
        <v>15.46</v>
      </c>
    </row>
    <row r="93" spans="1:4" x14ac:dyDescent="0.35">
      <c r="A93" s="2">
        <v>1.45</v>
      </c>
      <c r="B93" s="2">
        <v>38.56</v>
      </c>
      <c r="C93" s="2">
        <v>26</v>
      </c>
      <c r="D93" s="2">
        <v>18.39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F579-EECE-4B45-9159-BB46C37445A7}">
  <dimension ref="A1:R93"/>
  <sheetViews>
    <sheetView workbookViewId="0">
      <selection activeCell="K5" sqref="K5"/>
    </sheetView>
  </sheetViews>
  <sheetFormatPr defaultRowHeight="14.5" x14ac:dyDescent="0.35"/>
  <cols>
    <col min="10" max="10" width="17.26953125" bestFit="1" customWidth="1"/>
    <col min="11" max="11" width="11.81640625" bestFit="1" customWidth="1"/>
    <col min="12" max="12" width="13.54296875" bestFit="1" customWidth="1"/>
    <col min="13" max="14" width="11.81640625" bestFit="1" customWidth="1"/>
    <col min="15" max="15" width="12.453125" bestFit="1" customWidth="1"/>
    <col min="16" max="16" width="11.81640625" bestFit="1" customWidth="1"/>
    <col min="17" max="18" width="0" hidden="1" customWidth="1"/>
  </cols>
  <sheetData>
    <row r="1" spans="1:18" x14ac:dyDescent="0.35">
      <c r="A1" s="11" t="s">
        <v>1</v>
      </c>
      <c r="B1" s="5" t="s">
        <v>3</v>
      </c>
      <c r="C1" s="22" t="s">
        <v>4</v>
      </c>
      <c r="D1" s="22" t="s">
        <v>35</v>
      </c>
      <c r="E1" s="22" t="s">
        <v>44</v>
      </c>
      <c r="F1" s="22" t="s">
        <v>57</v>
      </c>
      <c r="G1" s="35" t="s">
        <v>36</v>
      </c>
      <c r="H1" s="33" t="s">
        <v>41</v>
      </c>
      <c r="J1" t="s">
        <v>5</v>
      </c>
    </row>
    <row r="2" spans="1:18" ht="15" thickBot="1" x14ac:dyDescent="0.4">
      <c r="A2" s="2">
        <v>49.44</v>
      </c>
      <c r="B2" s="2">
        <v>19.309999999999999</v>
      </c>
      <c r="C2" s="4">
        <f>$K$18*A2+$K$17</f>
        <v>21.198725851580811</v>
      </c>
      <c r="D2" s="4">
        <f>B2-C2</f>
        <v>-1.8887258515808121</v>
      </c>
      <c r="E2" s="34">
        <f>ABS(D2)</f>
        <v>1.8887258515808121</v>
      </c>
      <c r="F2" s="3">
        <f>D2*D2</f>
        <v>3.5672853424296638</v>
      </c>
      <c r="G2" s="6">
        <f>D2/B2</f>
        <v>-9.7810763934790892E-2</v>
      </c>
      <c r="H2" s="6">
        <f>ABS(G2)</f>
        <v>9.7810763934790892E-2</v>
      </c>
    </row>
    <row r="3" spans="1:18" x14ac:dyDescent="0.35">
      <c r="A3" s="2">
        <v>62.6</v>
      </c>
      <c r="B3" s="2">
        <v>22.96</v>
      </c>
      <c r="C3" s="4">
        <f t="shared" ref="C3:C66" si="0">$K$18*A3+$K$17</f>
        <v>25.320446783436608</v>
      </c>
      <c r="D3" s="4">
        <f t="shared" ref="D3:D66" si="1">B3-C3</f>
        <v>-2.3604467834366076</v>
      </c>
      <c r="E3" s="3">
        <f t="shared" ref="E3:E66" si="2">ABS(D3)</f>
        <v>2.3604467834366076</v>
      </c>
      <c r="F3" s="3">
        <f t="shared" ref="F3:F66" si="3">D3*D3</f>
        <v>5.5717090174362269</v>
      </c>
      <c r="G3" s="6">
        <f t="shared" ref="G3:G66" si="4">D3/B3</f>
        <v>-0.1028069156549045</v>
      </c>
      <c r="H3" s="6">
        <f t="shared" ref="H3:H66" si="5">ABS(G3)</f>
        <v>0.1028069156549045</v>
      </c>
      <c r="J3" s="9" t="s">
        <v>6</v>
      </c>
      <c r="K3" s="9"/>
    </row>
    <row r="4" spans="1:18" x14ac:dyDescent="0.35">
      <c r="A4" s="2">
        <v>75.75</v>
      </c>
      <c r="B4" s="2">
        <v>27.79</v>
      </c>
      <c r="C4" s="4">
        <f t="shared" si="0"/>
        <v>29.439035708505287</v>
      </c>
      <c r="D4" s="4">
        <f t="shared" si="1"/>
        <v>-1.6490357085052878</v>
      </c>
      <c r="E4" s="3">
        <f t="shared" si="2"/>
        <v>1.6490357085052878</v>
      </c>
      <c r="F4" s="3">
        <f t="shared" si="3"/>
        <v>2.7193187679255364</v>
      </c>
      <c r="G4" s="6">
        <f t="shared" si="4"/>
        <v>-5.9339176268632166E-2</v>
      </c>
      <c r="H4" s="6">
        <f t="shared" si="5"/>
        <v>5.9339176268632166E-2</v>
      </c>
      <c r="J4" t="s">
        <v>7</v>
      </c>
      <c r="K4">
        <v>0.94697519779309824</v>
      </c>
      <c r="M4" s="14" t="s">
        <v>31</v>
      </c>
      <c r="N4" s="3">
        <f>AVERAGE(E2:E93)</f>
        <v>1.1170408325183301</v>
      </c>
    </row>
    <row r="5" spans="1:18" x14ac:dyDescent="0.35">
      <c r="A5" s="2">
        <v>48.99</v>
      </c>
      <c r="B5" s="2">
        <v>20.92</v>
      </c>
      <c r="C5" s="4">
        <f t="shared" si="0"/>
        <v>21.057785546160211</v>
      </c>
      <c r="D5" s="4">
        <f t="shared" si="1"/>
        <v>-0.13778554616020955</v>
      </c>
      <c r="E5" s="3">
        <f t="shared" si="2"/>
        <v>0.13778554616020955</v>
      </c>
      <c r="F5" s="3">
        <f t="shared" si="3"/>
        <v>1.8984856730667236E-2</v>
      </c>
      <c r="G5" s="6">
        <f t="shared" si="4"/>
        <v>-6.5863071778302839E-3</v>
      </c>
      <c r="H5" s="6">
        <f t="shared" si="5"/>
        <v>6.5863071778302839E-3</v>
      </c>
      <c r="J5" t="s">
        <v>8</v>
      </c>
      <c r="K5">
        <v>0.89676202523527704</v>
      </c>
      <c r="M5" s="14" t="s">
        <v>33</v>
      </c>
      <c r="N5" s="3">
        <f>AVERAGE(F2:F93)</f>
        <v>1.9101986495179903</v>
      </c>
    </row>
    <row r="6" spans="1:18" x14ac:dyDescent="0.35">
      <c r="A6" s="2">
        <v>43.09</v>
      </c>
      <c r="B6" s="2">
        <v>20.38</v>
      </c>
      <c r="C6" s="4">
        <f t="shared" si="0"/>
        <v>19.209901541756778</v>
      </c>
      <c r="D6" s="4">
        <f t="shared" si="1"/>
        <v>1.1700984582432206</v>
      </c>
      <c r="E6" s="3">
        <f t="shared" si="2"/>
        <v>1.1700984582432206</v>
      </c>
      <c r="F6" s="3">
        <f t="shared" si="3"/>
        <v>1.3691304019831618</v>
      </c>
      <c r="G6" s="6">
        <f t="shared" si="4"/>
        <v>5.7414055850992178E-2</v>
      </c>
      <c r="H6" s="6">
        <f t="shared" si="5"/>
        <v>5.7414055850992178E-2</v>
      </c>
      <c r="J6" t="s">
        <v>9</v>
      </c>
      <c r="K6">
        <v>0.8956149366267806</v>
      </c>
      <c r="M6" s="14" t="s">
        <v>32</v>
      </c>
      <c r="N6" s="3">
        <f>SQRT(N5)</f>
        <v>1.3820993631132279</v>
      </c>
    </row>
    <row r="7" spans="1:18" x14ac:dyDescent="0.35">
      <c r="A7" s="2">
        <v>52.62</v>
      </c>
      <c r="B7" s="2">
        <v>20.39</v>
      </c>
      <c r="C7" s="4">
        <f t="shared" si="0"/>
        <v>22.194704009886394</v>
      </c>
      <c r="D7" s="4">
        <f t="shared" si="1"/>
        <v>-1.8047040098863931</v>
      </c>
      <c r="E7" s="3">
        <f t="shared" si="2"/>
        <v>1.8047040098863931</v>
      </c>
      <c r="F7" s="3">
        <f t="shared" si="3"/>
        <v>3.2569565633000264</v>
      </c>
      <c r="G7" s="6">
        <f t="shared" si="4"/>
        <v>-8.8509269734496965E-2</v>
      </c>
      <c r="H7" s="6">
        <f t="shared" si="5"/>
        <v>8.8509269734496965E-2</v>
      </c>
      <c r="J7" t="s">
        <v>10</v>
      </c>
      <c r="K7">
        <v>1.397371642905411</v>
      </c>
      <c r="M7" s="14" t="s">
        <v>34</v>
      </c>
      <c r="N7" s="17">
        <f>AVERAGE(H2:H93)</f>
        <v>5.3509684509641511E-2</v>
      </c>
    </row>
    <row r="8" spans="1:18" ht="15" thickBot="1" x14ac:dyDescent="0.4">
      <c r="A8" s="2">
        <v>47.97</v>
      </c>
      <c r="B8" s="2">
        <v>19.66</v>
      </c>
      <c r="C8" s="4">
        <f t="shared" si="0"/>
        <v>20.738320853873518</v>
      </c>
      <c r="D8" s="4">
        <f t="shared" si="1"/>
        <v>-1.0783208538735174</v>
      </c>
      <c r="E8" s="3">
        <f t="shared" si="2"/>
        <v>1.0783208538735174</v>
      </c>
      <c r="F8" s="3">
        <f t="shared" si="3"/>
        <v>1.1627758638985117</v>
      </c>
      <c r="G8" s="6">
        <f t="shared" si="4"/>
        <v>-5.4848466626323367E-2</v>
      </c>
      <c r="H8" s="6">
        <f t="shared" si="5"/>
        <v>5.4848466626323367E-2</v>
      </c>
      <c r="J8" s="7" t="s">
        <v>11</v>
      </c>
      <c r="K8" s="7">
        <v>92</v>
      </c>
    </row>
    <row r="9" spans="1:18" x14ac:dyDescent="0.35">
      <c r="A9" s="2">
        <v>45.59</v>
      </c>
      <c r="B9" s="2">
        <v>20.3</v>
      </c>
      <c r="C9" s="4">
        <f t="shared" si="0"/>
        <v>19.992903238537892</v>
      </c>
      <c r="D9" s="4">
        <f t="shared" si="1"/>
        <v>0.30709676146210896</v>
      </c>
      <c r="E9" s="3">
        <f t="shared" si="2"/>
        <v>0.30709676146210896</v>
      </c>
      <c r="F9" s="3">
        <f t="shared" si="3"/>
        <v>9.4308420900515444E-2</v>
      </c>
      <c r="G9" s="6">
        <f t="shared" si="4"/>
        <v>1.5127919283847732E-2</v>
      </c>
      <c r="H9" s="6">
        <f t="shared" si="5"/>
        <v>1.5127919283847732E-2</v>
      </c>
    </row>
    <row r="10" spans="1:18" ht="15" thickBot="1" x14ac:dyDescent="0.4">
      <c r="A10" s="2">
        <v>47.85</v>
      </c>
      <c r="B10" s="2">
        <v>20.6</v>
      </c>
      <c r="C10" s="4">
        <f t="shared" si="0"/>
        <v>20.700736772428023</v>
      </c>
      <c r="D10" s="4">
        <f t="shared" si="1"/>
        <v>-0.10073677242802148</v>
      </c>
      <c r="E10" s="3">
        <f t="shared" si="2"/>
        <v>0.10073677242802148</v>
      </c>
      <c r="F10" s="3">
        <f t="shared" si="3"/>
        <v>1.0147897319214989E-2</v>
      </c>
      <c r="G10" s="6">
        <f t="shared" si="4"/>
        <v>-4.8901345838845379E-3</v>
      </c>
      <c r="H10" s="6">
        <f t="shared" si="5"/>
        <v>4.8901345838845379E-3</v>
      </c>
      <c r="J10" t="s">
        <v>12</v>
      </c>
    </row>
    <row r="11" spans="1:18" x14ac:dyDescent="0.35">
      <c r="A11" s="2">
        <v>44.45</v>
      </c>
      <c r="B11" s="2">
        <v>20.309999999999999</v>
      </c>
      <c r="C11" s="4">
        <f t="shared" si="0"/>
        <v>19.635854464805703</v>
      </c>
      <c r="D11" s="4">
        <f t="shared" si="1"/>
        <v>0.67414553519429532</v>
      </c>
      <c r="E11" s="3">
        <f t="shared" si="2"/>
        <v>0.67414553519429532</v>
      </c>
      <c r="F11" s="3">
        <f t="shared" si="3"/>
        <v>0.45447220262240284</v>
      </c>
      <c r="G11" s="6">
        <f t="shared" si="4"/>
        <v>3.3192788537385297E-2</v>
      </c>
      <c r="H11" s="6">
        <f t="shared" si="5"/>
        <v>3.3192788537385297E-2</v>
      </c>
      <c r="J11" s="8"/>
      <c r="K11" s="8" t="s">
        <v>17</v>
      </c>
      <c r="L11" s="8" t="s">
        <v>18</v>
      </c>
      <c r="M11" s="8" t="s">
        <v>19</v>
      </c>
      <c r="N11" s="8" t="s">
        <v>20</v>
      </c>
      <c r="O11" s="8" t="s">
        <v>21</v>
      </c>
    </row>
    <row r="12" spans="1:18" x14ac:dyDescent="0.35">
      <c r="A12" s="2">
        <v>46.04</v>
      </c>
      <c r="B12" s="2">
        <v>21.21</v>
      </c>
      <c r="C12" s="4">
        <f t="shared" si="0"/>
        <v>20.133843543958491</v>
      </c>
      <c r="D12" s="4">
        <f t="shared" si="1"/>
        <v>1.0761564560415096</v>
      </c>
      <c r="E12" s="3">
        <f t="shared" si="2"/>
        <v>1.0761564560415096</v>
      </c>
      <c r="F12" s="3">
        <f t="shared" si="3"/>
        <v>1.1581127178798214</v>
      </c>
      <c r="G12" s="6">
        <f t="shared" si="4"/>
        <v>5.0738163886916994E-2</v>
      </c>
      <c r="H12" s="6">
        <f t="shared" si="5"/>
        <v>5.0738163886916994E-2</v>
      </c>
      <c r="J12" t="s">
        <v>13</v>
      </c>
      <c r="K12">
        <v>1</v>
      </c>
      <c r="L12">
        <v>1526.5256068530407</v>
      </c>
      <c r="M12">
        <v>1526.5256068530407</v>
      </c>
      <c r="N12">
        <v>781.77223502406332</v>
      </c>
      <c r="O12">
        <v>3.7111498137554025E-46</v>
      </c>
    </row>
    <row r="13" spans="1:18" x14ac:dyDescent="0.35">
      <c r="A13" s="2">
        <v>53.07</v>
      </c>
      <c r="B13" s="2">
        <v>22.11</v>
      </c>
      <c r="C13" s="4">
        <f t="shared" si="0"/>
        <v>22.335644315306993</v>
      </c>
      <c r="D13" s="4">
        <f t="shared" si="1"/>
        <v>-0.2256443153069938</v>
      </c>
      <c r="E13" s="3">
        <f t="shared" si="2"/>
        <v>0.2256443153069938</v>
      </c>
      <c r="F13" s="3">
        <f t="shared" si="3"/>
        <v>5.0915357030362041E-2</v>
      </c>
      <c r="G13" s="6">
        <f t="shared" si="4"/>
        <v>-1.020553212605128E-2</v>
      </c>
      <c r="H13" s="6">
        <f t="shared" si="5"/>
        <v>1.020553212605128E-2</v>
      </c>
      <c r="J13" t="s">
        <v>14</v>
      </c>
      <c r="K13">
        <v>90</v>
      </c>
      <c r="L13">
        <v>175.73827575565511</v>
      </c>
      <c r="M13">
        <v>1.9526475083961679</v>
      </c>
    </row>
    <row r="14" spans="1:18" ht="15" thickBot="1" x14ac:dyDescent="0.4">
      <c r="A14" s="2">
        <v>65.88</v>
      </c>
      <c r="B14" s="2">
        <v>28.6</v>
      </c>
      <c r="C14" s="4">
        <f t="shared" si="0"/>
        <v>26.347745009613433</v>
      </c>
      <c r="D14" s="4">
        <f t="shared" si="1"/>
        <v>2.2522549903865681</v>
      </c>
      <c r="E14" s="3">
        <f t="shared" si="2"/>
        <v>2.2522549903865681</v>
      </c>
      <c r="F14" s="3">
        <f t="shared" si="3"/>
        <v>5.0726525417212001</v>
      </c>
      <c r="G14" s="6">
        <f t="shared" si="4"/>
        <v>7.8750174489040842E-2</v>
      </c>
      <c r="H14" s="6">
        <f t="shared" si="5"/>
        <v>7.8750174489040842E-2</v>
      </c>
      <c r="J14" s="7" t="s">
        <v>15</v>
      </c>
      <c r="K14" s="7">
        <v>91</v>
      </c>
      <c r="L14" s="7">
        <v>1702.2638826086959</v>
      </c>
      <c r="M14" s="7"/>
      <c r="N14" s="7"/>
      <c r="O14" s="7"/>
    </row>
    <row r="15" spans="1:18" ht="15" thickBot="1" x14ac:dyDescent="0.4">
      <c r="A15" s="2">
        <v>46.04</v>
      </c>
      <c r="B15" s="2">
        <v>19.5</v>
      </c>
      <c r="C15" s="4">
        <f t="shared" si="0"/>
        <v>20.133843543958491</v>
      </c>
      <c r="D15" s="4">
        <f t="shared" si="1"/>
        <v>-0.6338435439584913</v>
      </c>
      <c r="E15" s="3">
        <f t="shared" si="2"/>
        <v>0.6338435439584913</v>
      </c>
      <c r="F15" s="3">
        <f t="shared" si="3"/>
        <v>0.40175763821785987</v>
      </c>
      <c r="G15" s="6">
        <f t="shared" si="4"/>
        <v>-3.2504797126076478E-2</v>
      </c>
      <c r="H15" s="6">
        <f t="shared" si="5"/>
        <v>3.2504797126076478E-2</v>
      </c>
    </row>
    <row r="16" spans="1:18" x14ac:dyDescent="0.35">
      <c r="A16" s="2">
        <v>43.54</v>
      </c>
      <c r="B16" s="2">
        <v>20.41</v>
      </c>
      <c r="C16" s="4">
        <f t="shared" si="0"/>
        <v>19.350841847177378</v>
      </c>
      <c r="D16" s="4">
        <f t="shared" si="1"/>
        <v>1.0591581528226222</v>
      </c>
      <c r="E16" s="3">
        <f t="shared" si="2"/>
        <v>1.0591581528226222</v>
      </c>
      <c r="F16" s="3">
        <f t="shared" si="3"/>
        <v>1.121815992690629</v>
      </c>
      <c r="G16" s="6">
        <f t="shared" si="4"/>
        <v>5.1894079021196575E-2</v>
      </c>
      <c r="H16" s="6">
        <f t="shared" si="5"/>
        <v>5.1894079021196575E-2</v>
      </c>
      <c r="J16" s="8"/>
      <c r="K16" s="8" t="s">
        <v>22</v>
      </c>
      <c r="L16" s="8" t="s">
        <v>10</v>
      </c>
      <c r="M16" s="8" t="s">
        <v>23</v>
      </c>
      <c r="N16" s="8" t="s">
        <v>24</v>
      </c>
      <c r="O16" s="8" t="s">
        <v>25</v>
      </c>
      <c r="P16" s="8" t="s">
        <v>26</v>
      </c>
      <c r="Q16" s="8" t="s">
        <v>27</v>
      </c>
      <c r="R16" s="8" t="s">
        <v>28</v>
      </c>
    </row>
    <row r="17" spans="1:18" x14ac:dyDescent="0.35">
      <c r="A17" s="2">
        <v>62.37</v>
      </c>
      <c r="B17" s="2">
        <v>26.85</v>
      </c>
      <c r="C17" s="4">
        <f t="shared" si="0"/>
        <v>25.248410627332746</v>
      </c>
      <c r="D17" s="4">
        <f t="shared" si="1"/>
        <v>1.6015893726672559</v>
      </c>
      <c r="E17" s="3">
        <f t="shared" si="2"/>
        <v>1.6015893726672559</v>
      </c>
      <c r="F17" s="3">
        <f t="shared" si="3"/>
        <v>2.5650885186406942</v>
      </c>
      <c r="G17" s="6">
        <f t="shared" si="4"/>
        <v>5.9649511086303751E-2</v>
      </c>
      <c r="H17" s="6">
        <f t="shared" si="5"/>
        <v>5.9649511086303751E-2</v>
      </c>
      <c r="I17" s="31" t="s">
        <v>29</v>
      </c>
      <c r="J17" t="s">
        <v>16</v>
      </c>
      <c r="K17">
        <v>5.7140842960374467</v>
      </c>
      <c r="L17">
        <v>0.55560797112827143</v>
      </c>
      <c r="M17">
        <v>10.284381421731357</v>
      </c>
      <c r="N17">
        <v>7.3428028895365028E-17</v>
      </c>
      <c r="O17">
        <v>4.6102720851848336</v>
      </c>
      <c r="P17">
        <v>6.8178965068900599</v>
      </c>
      <c r="Q17">
        <v>4.6102720851848336</v>
      </c>
      <c r="R17">
        <v>6.8178965068900599</v>
      </c>
    </row>
    <row r="18" spans="1:18" ht="15" thickBot="1" x14ac:dyDescent="0.4">
      <c r="A18" s="2">
        <v>45.81</v>
      </c>
      <c r="B18" s="2">
        <v>21.48</v>
      </c>
      <c r="C18" s="4">
        <f t="shared" si="0"/>
        <v>20.061807387854632</v>
      </c>
      <c r="D18" s="4">
        <f t="shared" si="1"/>
        <v>1.4181926121453685</v>
      </c>
      <c r="E18" s="3">
        <f t="shared" si="2"/>
        <v>1.4181926121453685</v>
      </c>
      <c r="F18" s="3">
        <f t="shared" si="3"/>
        <v>2.0112702851437034</v>
      </c>
      <c r="G18" s="6">
        <f t="shared" si="4"/>
        <v>6.6023864625017151E-2</v>
      </c>
      <c r="H18" s="6">
        <f t="shared" si="5"/>
        <v>6.6023864625017151E-2</v>
      </c>
      <c r="I18" s="31" t="s">
        <v>30</v>
      </c>
      <c r="J18" s="7" t="s">
        <v>1</v>
      </c>
      <c r="K18" s="7">
        <v>0.31320067871244672</v>
      </c>
      <c r="L18" s="7">
        <v>1.12016648195756E-2</v>
      </c>
      <c r="M18" s="7">
        <v>27.960190182186956</v>
      </c>
      <c r="N18" s="7">
        <v>3.7111498137553496E-46</v>
      </c>
      <c r="O18" s="7">
        <v>0.29094661640189878</v>
      </c>
      <c r="P18" s="7">
        <v>0.33545474102299466</v>
      </c>
      <c r="Q18" s="7">
        <v>0.29094661640189878</v>
      </c>
      <c r="R18" s="7">
        <v>0.33545474102299466</v>
      </c>
    </row>
    <row r="19" spans="1:18" x14ac:dyDescent="0.35">
      <c r="A19" s="2">
        <v>74.39</v>
      </c>
      <c r="B19" s="2">
        <v>29.76</v>
      </c>
      <c r="C19" s="4">
        <f t="shared" si="0"/>
        <v>29.013082785456362</v>
      </c>
      <c r="D19" s="4">
        <f t="shared" si="1"/>
        <v>0.74691721454363957</v>
      </c>
      <c r="E19" s="3">
        <f t="shared" si="2"/>
        <v>0.74691721454363957</v>
      </c>
      <c r="F19" s="3">
        <f t="shared" si="3"/>
        <v>0.55788532538162927</v>
      </c>
      <c r="G19" s="6">
        <f t="shared" si="4"/>
        <v>2.5098024682245951E-2</v>
      </c>
      <c r="H19" s="6">
        <f t="shared" si="5"/>
        <v>2.5098024682245951E-2</v>
      </c>
    </row>
    <row r="20" spans="1:18" x14ac:dyDescent="0.35">
      <c r="A20" s="2">
        <v>55.57</v>
      </c>
      <c r="B20" s="2">
        <v>23.92</v>
      </c>
      <c r="C20" s="4">
        <f t="shared" si="0"/>
        <v>23.118646012088114</v>
      </c>
      <c r="D20" s="4">
        <f t="shared" si="1"/>
        <v>0.80135398791188805</v>
      </c>
      <c r="E20" s="3">
        <f t="shared" si="2"/>
        <v>0.80135398791188805</v>
      </c>
      <c r="F20" s="3">
        <f t="shared" si="3"/>
        <v>0.6421682139422864</v>
      </c>
      <c r="G20" s="6">
        <f t="shared" si="4"/>
        <v>3.3501420899326423E-2</v>
      </c>
      <c r="H20" s="6">
        <f t="shared" si="5"/>
        <v>3.3501420899326423E-2</v>
      </c>
    </row>
    <row r="21" spans="1:18" x14ac:dyDescent="0.35">
      <c r="A21" s="2">
        <v>46.15</v>
      </c>
      <c r="B21" s="2">
        <v>20.55</v>
      </c>
      <c r="C21" s="4">
        <f t="shared" si="0"/>
        <v>20.168295618616863</v>
      </c>
      <c r="D21" s="4">
        <f t="shared" si="1"/>
        <v>0.38170438138313756</v>
      </c>
      <c r="E21" s="3">
        <f t="shared" si="2"/>
        <v>0.38170438138313756</v>
      </c>
      <c r="F21" s="3">
        <f t="shared" si="3"/>
        <v>0.14569823476708374</v>
      </c>
      <c r="G21" s="6">
        <f t="shared" si="4"/>
        <v>1.8574422451734188E-2</v>
      </c>
      <c r="H21" s="6">
        <f t="shared" si="5"/>
        <v>1.8574422451734188E-2</v>
      </c>
    </row>
    <row r="22" spans="1:18" x14ac:dyDescent="0.35">
      <c r="A22" s="2">
        <v>47.85</v>
      </c>
      <c r="B22" s="2">
        <v>21.67</v>
      </c>
      <c r="C22" s="4">
        <f t="shared" si="0"/>
        <v>20.700736772428023</v>
      </c>
      <c r="D22" s="4">
        <f t="shared" si="1"/>
        <v>0.9692632275719788</v>
      </c>
      <c r="E22" s="3">
        <f t="shared" si="2"/>
        <v>0.9692632275719788</v>
      </c>
      <c r="F22" s="3">
        <f t="shared" si="3"/>
        <v>0.9394712043232496</v>
      </c>
      <c r="G22" s="6">
        <f t="shared" si="4"/>
        <v>4.4728344604152225E-2</v>
      </c>
      <c r="H22" s="6">
        <f t="shared" si="5"/>
        <v>4.4728344604152225E-2</v>
      </c>
    </row>
    <row r="23" spans="1:18" x14ac:dyDescent="0.35">
      <c r="A23" s="2">
        <v>42.18</v>
      </c>
      <c r="B23" s="2">
        <v>19.27</v>
      </c>
      <c r="C23" s="4">
        <f t="shared" si="0"/>
        <v>18.924888924128449</v>
      </c>
      <c r="D23" s="4">
        <f t="shared" si="1"/>
        <v>0.3451110758715501</v>
      </c>
      <c r="E23" s="3">
        <f t="shared" si="2"/>
        <v>0.3451110758715501</v>
      </c>
      <c r="F23" s="3">
        <f t="shared" si="3"/>
        <v>0.11910165468921881</v>
      </c>
      <c r="G23" s="6">
        <f t="shared" si="4"/>
        <v>1.7909241093489885E-2</v>
      </c>
      <c r="H23" s="6">
        <f t="shared" si="5"/>
        <v>1.7909241093489885E-2</v>
      </c>
    </row>
    <row r="24" spans="1:18" x14ac:dyDescent="0.35">
      <c r="A24" s="2">
        <v>45.81</v>
      </c>
      <c r="B24" s="2">
        <v>18.18</v>
      </c>
      <c r="C24" s="4">
        <f t="shared" si="0"/>
        <v>20.061807387854632</v>
      </c>
      <c r="D24" s="4">
        <f t="shared" si="1"/>
        <v>-1.8818073878546322</v>
      </c>
      <c r="E24" s="3">
        <f t="shared" si="2"/>
        <v>1.8818073878546322</v>
      </c>
      <c r="F24" s="3">
        <f t="shared" si="3"/>
        <v>3.5411990449842743</v>
      </c>
      <c r="G24" s="6">
        <f t="shared" si="4"/>
        <v>-0.10350975730773554</v>
      </c>
      <c r="H24" s="6">
        <f t="shared" si="5"/>
        <v>0.10350975730773554</v>
      </c>
    </row>
    <row r="25" spans="1:18" x14ac:dyDescent="0.35">
      <c r="A25" s="2">
        <v>44.68</v>
      </c>
      <c r="B25" s="2">
        <v>18.46</v>
      </c>
      <c r="C25" s="4">
        <f t="shared" si="0"/>
        <v>19.707890620909566</v>
      </c>
      <c r="D25" s="4">
        <f t="shared" si="1"/>
        <v>-1.2478906209095655</v>
      </c>
      <c r="E25" s="3">
        <f t="shared" si="2"/>
        <v>1.2478906209095655</v>
      </c>
      <c r="F25" s="3">
        <f t="shared" si="3"/>
        <v>1.5572310017540609</v>
      </c>
      <c r="G25" s="6">
        <f t="shared" si="4"/>
        <v>-6.759970860831882E-2</v>
      </c>
      <c r="H25" s="6">
        <f t="shared" si="5"/>
        <v>6.759970860831882E-2</v>
      </c>
    </row>
    <row r="26" spans="1:18" x14ac:dyDescent="0.35">
      <c r="A26" s="2">
        <v>42.64</v>
      </c>
      <c r="B26" s="2">
        <v>17.05</v>
      </c>
      <c r="C26" s="4">
        <f t="shared" si="0"/>
        <v>19.068961236336175</v>
      </c>
      <c r="D26" s="4">
        <f t="shared" si="1"/>
        <v>-2.0189612363361746</v>
      </c>
      <c r="E26" s="3">
        <f t="shared" si="2"/>
        <v>2.0189612363361746</v>
      </c>
      <c r="F26" s="3">
        <f t="shared" si="3"/>
        <v>4.0762044738280947</v>
      </c>
      <c r="G26" s="6">
        <f t="shared" si="4"/>
        <v>-0.11841414875871992</v>
      </c>
      <c r="H26" s="6">
        <f t="shared" si="5"/>
        <v>0.11841414875871992</v>
      </c>
    </row>
    <row r="27" spans="1:18" x14ac:dyDescent="0.35">
      <c r="A27" s="2">
        <v>43.54</v>
      </c>
      <c r="B27" s="2">
        <v>17.7</v>
      </c>
      <c r="C27" s="4">
        <f t="shared" si="0"/>
        <v>19.350841847177378</v>
      </c>
      <c r="D27" s="4">
        <f t="shared" si="1"/>
        <v>-1.6508418471773787</v>
      </c>
      <c r="E27" s="3">
        <f t="shared" si="2"/>
        <v>1.6508418471773787</v>
      </c>
      <c r="F27" s="3">
        <f t="shared" si="3"/>
        <v>2.72527880439202</v>
      </c>
      <c r="G27" s="6">
        <f t="shared" si="4"/>
        <v>-9.3267900970473383E-2</v>
      </c>
      <c r="H27" s="6">
        <f t="shared" si="5"/>
        <v>9.3267900970473383E-2</v>
      </c>
    </row>
    <row r="28" spans="1:18" x14ac:dyDescent="0.35">
      <c r="A28" s="2">
        <v>37.31</v>
      </c>
      <c r="B28" s="2">
        <v>16.61</v>
      </c>
      <c r="C28" s="4">
        <f t="shared" si="0"/>
        <v>17.399601618798833</v>
      </c>
      <c r="D28" s="4">
        <f t="shared" si="1"/>
        <v>-0.78960161879883373</v>
      </c>
      <c r="E28" s="3">
        <f t="shared" si="2"/>
        <v>0.78960161879883373</v>
      </c>
      <c r="F28" s="3">
        <f t="shared" si="3"/>
        <v>0.62347071640973872</v>
      </c>
      <c r="G28" s="6">
        <f t="shared" si="4"/>
        <v>-4.7537725394270543E-2</v>
      </c>
      <c r="H28" s="6">
        <f t="shared" si="5"/>
        <v>4.7537725394270543E-2</v>
      </c>
    </row>
    <row r="29" spans="1:18" x14ac:dyDescent="0.35">
      <c r="A29" s="2">
        <v>39.35</v>
      </c>
      <c r="B29" s="2">
        <v>16.940000000000001</v>
      </c>
      <c r="C29" s="4">
        <f t="shared" si="0"/>
        <v>18.038531003372228</v>
      </c>
      <c r="D29" s="4">
        <f t="shared" si="1"/>
        <v>-1.0985310033722264</v>
      </c>
      <c r="E29" s="3">
        <f t="shared" si="2"/>
        <v>1.0985310033722264</v>
      </c>
      <c r="F29" s="3">
        <f t="shared" si="3"/>
        <v>1.2067703653699906</v>
      </c>
      <c r="G29" s="6">
        <f t="shared" si="4"/>
        <v>-6.4848347306506862E-2</v>
      </c>
      <c r="H29" s="6">
        <f t="shared" si="5"/>
        <v>6.4848347306506862E-2</v>
      </c>
    </row>
    <row r="30" spans="1:18" x14ac:dyDescent="0.35">
      <c r="A30" s="2">
        <v>39.01</v>
      </c>
      <c r="B30" s="2">
        <v>18.77</v>
      </c>
      <c r="C30" s="4">
        <f t="shared" si="0"/>
        <v>17.932042772609993</v>
      </c>
      <c r="D30" s="4">
        <f t="shared" si="1"/>
        <v>0.83795722739000666</v>
      </c>
      <c r="E30" s="3">
        <f t="shared" si="2"/>
        <v>0.83795722739000666</v>
      </c>
      <c r="F30" s="3">
        <f t="shared" si="3"/>
        <v>0.70217231493514731</v>
      </c>
      <c r="G30" s="6">
        <f t="shared" si="4"/>
        <v>4.4643432466169773E-2</v>
      </c>
      <c r="H30" s="6">
        <f t="shared" si="5"/>
        <v>4.4643432466169773E-2</v>
      </c>
    </row>
    <row r="31" spans="1:18" x14ac:dyDescent="0.35">
      <c r="A31" s="2">
        <v>40.6</v>
      </c>
      <c r="B31" s="2">
        <v>18.39</v>
      </c>
      <c r="C31" s="4">
        <f t="shared" si="0"/>
        <v>18.430031851762784</v>
      </c>
      <c r="D31" s="4">
        <f t="shared" si="1"/>
        <v>-4.0031851762783788E-2</v>
      </c>
      <c r="E31" s="3">
        <f t="shared" si="2"/>
        <v>4.0031851762783788E-2</v>
      </c>
      <c r="F31" s="3">
        <f t="shared" si="3"/>
        <v>1.6025491555574955E-3</v>
      </c>
      <c r="G31" s="6">
        <f t="shared" si="4"/>
        <v>-2.1768271757903091E-3</v>
      </c>
      <c r="H31" s="6">
        <f t="shared" si="5"/>
        <v>2.1768271757903091E-3</v>
      </c>
    </row>
    <row r="32" spans="1:18" x14ac:dyDescent="0.35">
      <c r="A32" s="2">
        <v>38.1</v>
      </c>
      <c r="B32" s="2">
        <v>17.86</v>
      </c>
      <c r="C32" s="4">
        <f t="shared" si="0"/>
        <v>17.647030154981667</v>
      </c>
      <c r="D32" s="4">
        <f t="shared" si="1"/>
        <v>0.21296984501833194</v>
      </c>
      <c r="E32" s="3">
        <f t="shared" si="2"/>
        <v>0.21296984501833194</v>
      </c>
      <c r="F32" s="3">
        <f t="shared" si="3"/>
        <v>4.5356154887132322E-2</v>
      </c>
      <c r="G32" s="6">
        <f t="shared" si="4"/>
        <v>1.1924403416479951E-2</v>
      </c>
      <c r="H32" s="6">
        <f t="shared" si="5"/>
        <v>1.1924403416479951E-2</v>
      </c>
    </row>
    <row r="33" spans="1:8" x14ac:dyDescent="0.35">
      <c r="A33" s="2">
        <v>40.369999999999997</v>
      </c>
      <c r="B33" s="2">
        <v>17.98</v>
      </c>
      <c r="C33" s="4">
        <f t="shared" si="0"/>
        <v>18.357995695658921</v>
      </c>
      <c r="D33" s="4">
        <f t="shared" si="1"/>
        <v>-0.37799569565892099</v>
      </c>
      <c r="E33" s="3">
        <f t="shared" si="2"/>
        <v>0.37799569565892099</v>
      </c>
      <c r="F33" s="3">
        <f t="shared" si="3"/>
        <v>0.14288074593667163</v>
      </c>
      <c r="G33" s="6">
        <f t="shared" si="4"/>
        <v>-2.1023119892042325E-2</v>
      </c>
      <c r="H33" s="6">
        <f t="shared" si="5"/>
        <v>2.1023119892042325E-2</v>
      </c>
    </row>
    <row r="34" spans="1:8" x14ac:dyDescent="0.35">
      <c r="A34" s="2">
        <v>37.19</v>
      </c>
      <c r="B34" s="2">
        <v>15.37</v>
      </c>
      <c r="C34" s="4">
        <f t="shared" si="0"/>
        <v>17.362017537353339</v>
      </c>
      <c r="D34" s="4">
        <f t="shared" si="1"/>
        <v>-1.9920175373533393</v>
      </c>
      <c r="E34" s="3">
        <f t="shared" si="2"/>
        <v>1.9920175373533393</v>
      </c>
      <c r="F34" s="3">
        <f t="shared" si="3"/>
        <v>3.9681338691232626</v>
      </c>
      <c r="G34" s="6">
        <f t="shared" si="4"/>
        <v>-0.12960426397874686</v>
      </c>
      <c r="H34" s="6">
        <f t="shared" si="5"/>
        <v>0.12960426397874686</v>
      </c>
    </row>
    <row r="35" spans="1:8" x14ac:dyDescent="0.35">
      <c r="A35" s="2">
        <v>44.11</v>
      </c>
      <c r="B35" s="2">
        <v>18.84</v>
      </c>
      <c r="C35" s="4">
        <f t="shared" si="0"/>
        <v>19.529366234043472</v>
      </c>
      <c r="D35" s="4">
        <f t="shared" si="1"/>
        <v>-0.6893662340434723</v>
      </c>
      <c r="E35" s="3">
        <f t="shared" si="2"/>
        <v>0.6893662340434723</v>
      </c>
      <c r="F35" s="3">
        <f t="shared" si="3"/>
        <v>0.47522580463927944</v>
      </c>
      <c r="G35" s="6">
        <f t="shared" si="4"/>
        <v>-3.6590564439674754E-2</v>
      </c>
      <c r="H35" s="6">
        <f t="shared" si="5"/>
        <v>3.6590564439674754E-2</v>
      </c>
    </row>
    <row r="36" spans="1:8" x14ac:dyDescent="0.35">
      <c r="A36" s="2">
        <v>33.450000000000003</v>
      </c>
      <c r="B36" s="2">
        <v>15.82</v>
      </c>
      <c r="C36" s="4">
        <f t="shared" si="0"/>
        <v>16.190646998968791</v>
      </c>
      <c r="D36" s="4">
        <f t="shared" si="1"/>
        <v>-0.37064699896879105</v>
      </c>
      <c r="E36" s="3">
        <f t="shared" si="2"/>
        <v>0.37064699896879105</v>
      </c>
      <c r="F36" s="3">
        <f t="shared" si="3"/>
        <v>0.137379197844571</v>
      </c>
      <c r="G36" s="6">
        <f t="shared" si="4"/>
        <v>-2.3429013841263658E-2</v>
      </c>
      <c r="H36" s="6">
        <f t="shared" si="5"/>
        <v>2.3429013841263658E-2</v>
      </c>
    </row>
    <row r="37" spans="1:8" x14ac:dyDescent="0.35">
      <c r="A37" s="2">
        <v>47.17</v>
      </c>
      <c r="B37" s="2">
        <v>17.71</v>
      </c>
      <c r="C37" s="4">
        <f t="shared" si="0"/>
        <v>20.48776031090356</v>
      </c>
      <c r="D37" s="4">
        <f t="shared" si="1"/>
        <v>-2.7777603109035596</v>
      </c>
      <c r="E37" s="3">
        <f t="shared" si="2"/>
        <v>2.7777603109035596</v>
      </c>
      <c r="F37" s="3">
        <f t="shared" si="3"/>
        <v>7.7159523448310399</v>
      </c>
      <c r="G37" s="6">
        <f t="shared" si="4"/>
        <v>-0.15684699666310331</v>
      </c>
      <c r="H37" s="6">
        <f t="shared" si="5"/>
        <v>0.15684699666310331</v>
      </c>
    </row>
    <row r="38" spans="1:8" x14ac:dyDescent="0.35">
      <c r="A38" s="2">
        <v>30.05</v>
      </c>
      <c r="B38" s="2">
        <v>14.99</v>
      </c>
      <c r="C38" s="4">
        <f t="shared" si="0"/>
        <v>15.125764691346472</v>
      </c>
      <c r="D38" s="4">
        <f t="shared" si="1"/>
        <v>-0.13576469134647162</v>
      </c>
      <c r="E38" s="3">
        <f t="shared" si="2"/>
        <v>0.13576469134647162</v>
      </c>
      <c r="F38" s="3">
        <f t="shared" si="3"/>
        <v>1.8432051416402705E-2</v>
      </c>
      <c r="G38" s="6">
        <f t="shared" si="4"/>
        <v>-9.0570174347212561E-3</v>
      </c>
      <c r="H38" s="6">
        <f t="shared" si="5"/>
        <v>9.0570174347212561E-3</v>
      </c>
    </row>
    <row r="39" spans="1:8" x14ac:dyDescent="0.35">
      <c r="A39" s="2">
        <v>32.090000000000003</v>
      </c>
      <c r="B39" s="2">
        <v>16.75</v>
      </c>
      <c r="C39" s="4">
        <f t="shared" si="0"/>
        <v>15.764694075919863</v>
      </c>
      <c r="D39" s="4">
        <f t="shared" si="1"/>
        <v>0.98530592408013717</v>
      </c>
      <c r="E39" s="3">
        <f t="shared" si="2"/>
        <v>0.98530592408013717</v>
      </c>
      <c r="F39" s="3">
        <f t="shared" si="3"/>
        <v>0.970827764027413</v>
      </c>
      <c r="G39" s="6">
        <f t="shared" si="4"/>
        <v>5.8824234273441023E-2</v>
      </c>
      <c r="H39" s="6">
        <f t="shared" si="5"/>
        <v>5.8824234273441023E-2</v>
      </c>
    </row>
    <row r="40" spans="1:8" x14ac:dyDescent="0.35">
      <c r="A40" s="2">
        <v>34.81</v>
      </c>
      <c r="B40" s="2">
        <v>16.46</v>
      </c>
      <c r="C40" s="4">
        <f t="shared" si="0"/>
        <v>16.61659992201772</v>
      </c>
      <c r="D40" s="4">
        <f t="shared" si="1"/>
        <v>-0.156599922017719</v>
      </c>
      <c r="E40" s="3">
        <f t="shared" si="2"/>
        <v>0.156599922017719</v>
      </c>
      <c r="F40" s="3">
        <f t="shared" si="3"/>
        <v>2.4523535575955671E-2</v>
      </c>
      <c r="G40" s="6">
        <f t="shared" si="4"/>
        <v>-9.5139685308456255E-3</v>
      </c>
      <c r="H40" s="6">
        <f t="shared" si="5"/>
        <v>9.5139685308456255E-3</v>
      </c>
    </row>
    <row r="41" spans="1:8" x14ac:dyDescent="0.35">
      <c r="A41" s="2">
        <v>35.950000000000003</v>
      </c>
      <c r="B41" s="2">
        <v>15.87</v>
      </c>
      <c r="C41" s="4">
        <f t="shared" si="0"/>
        <v>16.973648695749908</v>
      </c>
      <c r="D41" s="4">
        <f t="shared" si="1"/>
        <v>-1.103648695749909</v>
      </c>
      <c r="E41" s="3">
        <f t="shared" si="2"/>
        <v>1.103648695749909</v>
      </c>
      <c r="F41" s="3">
        <f t="shared" si="3"/>
        <v>1.2180404436304753</v>
      </c>
      <c r="G41" s="6">
        <f t="shared" si="4"/>
        <v>-6.954308101763762E-2</v>
      </c>
      <c r="H41" s="6">
        <f t="shared" si="5"/>
        <v>6.954308101763762E-2</v>
      </c>
    </row>
    <row r="42" spans="1:8" x14ac:dyDescent="0.35">
      <c r="A42" s="2">
        <v>39.92</v>
      </c>
      <c r="B42" s="2">
        <v>18.079999999999998</v>
      </c>
      <c r="C42" s="4">
        <f t="shared" si="0"/>
        <v>18.217055390238322</v>
      </c>
      <c r="D42" s="4">
        <f t="shared" si="1"/>
        <v>-0.13705539023832358</v>
      </c>
      <c r="E42" s="3">
        <f t="shared" si="2"/>
        <v>0.13705539023832358</v>
      </c>
      <c r="F42" s="3">
        <f t="shared" si="3"/>
        <v>1.8784179993379162E-2</v>
      </c>
      <c r="G42" s="6">
        <f t="shared" si="4"/>
        <v>-7.5804972476948892E-3</v>
      </c>
      <c r="H42" s="6">
        <f t="shared" si="5"/>
        <v>7.5804972476948892E-3</v>
      </c>
    </row>
    <row r="43" spans="1:8" x14ac:dyDescent="0.35">
      <c r="A43" s="2">
        <v>32.659999999999997</v>
      </c>
      <c r="B43" s="2">
        <v>15.58</v>
      </c>
      <c r="C43" s="4">
        <f t="shared" si="0"/>
        <v>15.943218462785955</v>
      </c>
      <c r="D43" s="4">
        <f t="shared" si="1"/>
        <v>-0.36321846278595515</v>
      </c>
      <c r="E43" s="3">
        <f t="shared" si="2"/>
        <v>0.36321846278595515</v>
      </c>
      <c r="F43" s="3">
        <f t="shared" si="3"/>
        <v>0.1319276517085923</v>
      </c>
      <c r="G43" s="6">
        <f t="shared" si="4"/>
        <v>-2.3313123413732678E-2</v>
      </c>
      <c r="H43" s="6">
        <f t="shared" si="5"/>
        <v>2.3313123413732678E-2</v>
      </c>
    </row>
    <row r="44" spans="1:8" x14ac:dyDescent="0.35">
      <c r="A44" s="2">
        <v>30.5</v>
      </c>
      <c r="B44" s="2">
        <v>17.149999999999999</v>
      </c>
      <c r="C44" s="4">
        <f t="shared" si="0"/>
        <v>15.266704996767071</v>
      </c>
      <c r="D44" s="4">
        <f t="shared" si="1"/>
        <v>1.8832950032329272</v>
      </c>
      <c r="E44" s="3">
        <f t="shared" si="2"/>
        <v>1.8832950032329272</v>
      </c>
      <c r="F44" s="3">
        <f t="shared" si="3"/>
        <v>3.5468000692021113</v>
      </c>
      <c r="G44" s="6">
        <f t="shared" si="4"/>
        <v>0.10981311972203658</v>
      </c>
      <c r="H44" s="6">
        <f t="shared" si="5"/>
        <v>0.10981311972203658</v>
      </c>
    </row>
    <row r="45" spans="1:8" x14ac:dyDescent="0.35">
      <c r="A45" s="2">
        <v>29.48</v>
      </c>
      <c r="B45" s="2">
        <v>15.82</v>
      </c>
      <c r="C45" s="4">
        <f t="shared" si="0"/>
        <v>14.947240304480376</v>
      </c>
      <c r="D45" s="4">
        <f t="shared" si="1"/>
        <v>0.8727596955196244</v>
      </c>
      <c r="E45" s="3">
        <f t="shared" si="2"/>
        <v>0.8727596955196244</v>
      </c>
      <c r="F45" s="3">
        <f t="shared" si="3"/>
        <v>0.76170948612350753</v>
      </c>
      <c r="G45" s="6">
        <f t="shared" si="4"/>
        <v>5.5168122346373222E-2</v>
      </c>
      <c r="H45" s="6">
        <f t="shared" si="5"/>
        <v>5.5168122346373222E-2</v>
      </c>
    </row>
    <row r="46" spans="1:8" x14ac:dyDescent="0.35">
      <c r="A46" s="2">
        <v>44.68</v>
      </c>
      <c r="B46" s="2">
        <v>18.61</v>
      </c>
      <c r="C46" s="4">
        <f t="shared" si="0"/>
        <v>19.707890620909566</v>
      </c>
      <c r="D46" s="4">
        <f t="shared" si="1"/>
        <v>-1.0978906209095669</v>
      </c>
      <c r="E46" s="3">
        <f t="shared" si="2"/>
        <v>1.0978906209095669</v>
      </c>
      <c r="F46" s="3">
        <f t="shared" si="3"/>
        <v>1.2053638154811943</v>
      </c>
      <c r="G46" s="6">
        <f t="shared" si="4"/>
        <v>-5.8994659909165338E-2</v>
      </c>
      <c r="H46" s="6">
        <f t="shared" si="5"/>
        <v>5.8994659909165338E-2</v>
      </c>
    </row>
    <row r="47" spans="1:8" x14ac:dyDescent="0.35">
      <c r="A47" s="2">
        <v>34.93</v>
      </c>
      <c r="B47" s="2">
        <v>16.66</v>
      </c>
      <c r="C47" s="4">
        <f t="shared" si="0"/>
        <v>16.654184003463211</v>
      </c>
      <c r="D47" s="4">
        <f t="shared" si="1"/>
        <v>5.8159965367892141E-3</v>
      </c>
      <c r="E47" s="3">
        <f t="shared" si="2"/>
        <v>5.8159965367892141E-3</v>
      </c>
      <c r="F47" s="3">
        <f t="shared" si="3"/>
        <v>3.3825815715944134E-5</v>
      </c>
      <c r="G47" s="6">
        <f t="shared" si="4"/>
        <v>3.4909943198014492E-4</v>
      </c>
      <c r="H47" s="6">
        <f t="shared" si="5"/>
        <v>3.4909943198014492E-4</v>
      </c>
    </row>
    <row r="48" spans="1:8" x14ac:dyDescent="0.35">
      <c r="A48" s="2">
        <v>54.54</v>
      </c>
      <c r="B48" s="2">
        <v>25.13</v>
      </c>
      <c r="C48" s="4">
        <f t="shared" si="0"/>
        <v>22.796049313014294</v>
      </c>
      <c r="D48" s="4">
        <f t="shared" si="1"/>
        <v>2.3339506869857054</v>
      </c>
      <c r="E48" s="3">
        <f t="shared" si="2"/>
        <v>2.3339506869857054</v>
      </c>
      <c r="F48" s="3">
        <f t="shared" si="3"/>
        <v>5.4473258092810459</v>
      </c>
      <c r="G48" s="6">
        <f t="shared" si="4"/>
        <v>9.2875077078619403E-2</v>
      </c>
      <c r="H48" s="6">
        <f t="shared" si="5"/>
        <v>9.2875077078619403E-2</v>
      </c>
    </row>
    <row r="49" spans="1:8" x14ac:dyDescent="0.35">
      <c r="A49" s="2">
        <v>52.5</v>
      </c>
      <c r="B49" s="2">
        <v>20.83</v>
      </c>
      <c r="C49" s="4">
        <f t="shared" si="0"/>
        <v>22.157119928440899</v>
      </c>
      <c r="D49" s="4">
        <f t="shared" si="1"/>
        <v>-1.3271199284409008</v>
      </c>
      <c r="E49" s="3">
        <f t="shared" si="2"/>
        <v>1.3271199284409008</v>
      </c>
      <c r="F49" s="3">
        <f t="shared" si="3"/>
        <v>1.7612473044649815</v>
      </c>
      <c r="G49" s="6">
        <f t="shared" si="4"/>
        <v>-6.3711950477239598E-2</v>
      </c>
      <c r="H49" s="6">
        <f t="shared" si="5"/>
        <v>6.3711950477239598E-2</v>
      </c>
    </row>
    <row r="50" spans="1:8" x14ac:dyDescent="0.35">
      <c r="A50" s="2">
        <v>51.03</v>
      </c>
      <c r="B50" s="2">
        <v>24.56</v>
      </c>
      <c r="C50" s="4">
        <f t="shared" si="0"/>
        <v>21.696714930733606</v>
      </c>
      <c r="D50" s="4">
        <f t="shared" si="1"/>
        <v>2.8632850692663929</v>
      </c>
      <c r="E50" s="3">
        <f t="shared" si="2"/>
        <v>2.8632850692663929</v>
      </c>
      <c r="F50" s="3">
        <f t="shared" si="3"/>
        <v>8.1984013878838518</v>
      </c>
      <c r="G50" s="6">
        <f t="shared" si="4"/>
        <v>0.11658326829260558</v>
      </c>
      <c r="H50" s="6">
        <f t="shared" si="5"/>
        <v>0.11658326829260558</v>
      </c>
    </row>
    <row r="51" spans="1:8" x14ac:dyDescent="0.35">
      <c r="A51" s="2">
        <v>51.71</v>
      </c>
      <c r="B51" s="2">
        <v>20.190000000000001</v>
      </c>
      <c r="C51" s="4">
        <f t="shared" si="0"/>
        <v>21.909691392258068</v>
      </c>
      <c r="D51" s="4">
        <f t="shared" si="1"/>
        <v>-1.719691392258067</v>
      </c>
      <c r="E51" s="3">
        <f t="shared" si="2"/>
        <v>1.719691392258067</v>
      </c>
      <c r="F51" s="3">
        <f t="shared" si="3"/>
        <v>2.9573384846064887</v>
      </c>
      <c r="G51" s="6">
        <f t="shared" si="4"/>
        <v>-8.5175403281726944E-2</v>
      </c>
      <c r="H51" s="6">
        <f t="shared" si="5"/>
        <v>8.5175403281726944E-2</v>
      </c>
    </row>
    <row r="52" spans="1:8" x14ac:dyDescent="0.35">
      <c r="A52" s="2">
        <v>60.33</v>
      </c>
      <c r="B52" s="2">
        <v>24.13</v>
      </c>
      <c r="C52" s="4">
        <f t="shared" si="0"/>
        <v>24.609481242759358</v>
      </c>
      <c r="D52" s="4">
        <f t="shared" si="1"/>
        <v>-0.47948124275935911</v>
      </c>
      <c r="E52" s="3">
        <f t="shared" si="2"/>
        <v>0.47948124275935911</v>
      </c>
      <c r="F52" s="3">
        <f t="shared" si="3"/>
        <v>0.22990226215805945</v>
      </c>
      <c r="G52" s="6">
        <f t="shared" si="4"/>
        <v>-1.9870751875646877E-2</v>
      </c>
      <c r="H52" s="6">
        <f t="shared" si="5"/>
        <v>1.9870751875646877E-2</v>
      </c>
    </row>
    <row r="53" spans="1:8" x14ac:dyDescent="0.35">
      <c r="A53" s="2">
        <v>47.85</v>
      </c>
      <c r="B53" s="2">
        <v>23.86</v>
      </c>
      <c r="C53" s="4">
        <f t="shared" si="0"/>
        <v>20.700736772428023</v>
      </c>
      <c r="D53" s="4">
        <f t="shared" si="1"/>
        <v>3.1592632275719765</v>
      </c>
      <c r="E53" s="3">
        <f t="shared" si="2"/>
        <v>3.1592632275719765</v>
      </c>
      <c r="F53" s="3">
        <f t="shared" si="3"/>
        <v>9.9809441410885018</v>
      </c>
      <c r="G53" s="6">
        <f t="shared" si="4"/>
        <v>0.1324083498563276</v>
      </c>
      <c r="H53" s="6">
        <f t="shared" si="5"/>
        <v>0.1324083498563276</v>
      </c>
    </row>
    <row r="54" spans="1:8" x14ac:dyDescent="0.35">
      <c r="A54" s="2">
        <v>83.91</v>
      </c>
      <c r="B54" s="2">
        <v>33.57</v>
      </c>
      <c r="C54" s="4">
        <f t="shared" si="0"/>
        <v>31.994753246798851</v>
      </c>
      <c r="D54" s="4">
        <f t="shared" si="1"/>
        <v>1.5752467532011494</v>
      </c>
      <c r="E54" s="3">
        <f t="shared" si="2"/>
        <v>1.5752467532011494</v>
      </c>
      <c r="F54" s="3">
        <f t="shared" si="3"/>
        <v>2.4814023334707627</v>
      </c>
      <c r="G54" s="6">
        <f t="shared" si="4"/>
        <v>4.6924240488565666E-2</v>
      </c>
      <c r="H54" s="6">
        <f t="shared" si="5"/>
        <v>4.6924240488565666E-2</v>
      </c>
    </row>
    <row r="55" spans="1:8" x14ac:dyDescent="0.35">
      <c r="A55" s="2">
        <v>69.97</v>
      </c>
      <c r="B55" s="2">
        <v>29.14</v>
      </c>
      <c r="C55" s="4">
        <f t="shared" si="0"/>
        <v>27.628735785547342</v>
      </c>
      <c r="D55" s="4">
        <f t="shared" si="1"/>
        <v>1.5112642144526589</v>
      </c>
      <c r="E55" s="3">
        <f t="shared" si="2"/>
        <v>1.5112642144526589</v>
      </c>
      <c r="F55" s="3">
        <f t="shared" si="3"/>
        <v>2.2839195258852123</v>
      </c>
      <c r="G55" s="6">
        <f t="shared" si="4"/>
        <v>5.1862189926309504E-2</v>
      </c>
      <c r="H55" s="6">
        <f t="shared" si="5"/>
        <v>5.1862189926309504E-2</v>
      </c>
    </row>
    <row r="56" spans="1:8" x14ac:dyDescent="0.35">
      <c r="A56" s="2">
        <v>77.34</v>
      </c>
      <c r="B56" s="2">
        <v>28.59</v>
      </c>
      <c r="C56" s="4">
        <f t="shared" si="0"/>
        <v>29.937024787658075</v>
      </c>
      <c r="D56" s="4">
        <f t="shared" si="1"/>
        <v>-1.347024787658075</v>
      </c>
      <c r="E56" s="3">
        <f t="shared" si="2"/>
        <v>1.347024787658075</v>
      </c>
      <c r="F56" s="3">
        <f t="shared" si="3"/>
        <v>1.8144757785652821</v>
      </c>
      <c r="G56" s="6">
        <f t="shared" si="4"/>
        <v>-4.7115242660303425E-2</v>
      </c>
      <c r="H56" s="6">
        <f t="shared" si="5"/>
        <v>4.7115242660303425E-2</v>
      </c>
    </row>
    <row r="57" spans="1:8" x14ac:dyDescent="0.35">
      <c r="A57" s="2">
        <v>58.29</v>
      </c>
      <c r="B57" s="2">
        <v>26.17</v>
      </c>
      <c r="C57" s="4">
        <f t="shared" si="0"/>
        <v>23.970551858185964</v>
      </c>
      <c r="D57" s="4">
        <f t="shared" si="1"/>
        <v>2.1994481418140381</v>
      </c>
      <c r="E57" s="3">
        <f t="shared" si="2"/>
        <v>2.1994481418140381</v>
      </c>
      <c r="F57" s="3">
        <f t="shared" si="3"/>
        <v>4.8375721285292252</v>
      </c>
      <c r="G57" s="6">
        <f t="shared" si="4"/>
        <v>8.4044636676119139E-2</v>
      </c>
      <c r="H57" s="6">
        <f t="shared" si="5"/>
        <v>8.4044636676119139E-2</v>
      </c>
    </row>
    <row r="58" spans="1:8" x14ac:dyDescent="0.35">
      <c r="A58" s="2">
        <v>87.54</v>
      </c>
      <c r="B58" s="2">
        <v>34.46</v>
      </c>
      <c r="C58" s="4">
        <f t="shared" si="0"/>
        <v>33.131671710525033</v>
      </c>
      <c r="D58" s="4">
        <f t="shared" si="1"/>
        <v>1.3283282894749675</v>
      </c>
      <c r="E58" s="3">
        <f t="shared" si="2"/>
        <v>1.3283282894749675</v>
      </c>
      <c r="F58" s="3">
        <f t="shared" si="3"/>
        <v>1.764456044619493</v>
      </c>
      <c r="G58" s="6">
        <f t="shared" si="4"/>
        <v>3.8546961389290986E-2</v>
      </c>
      <c r="H58" s="6">
        <f t="shared" si="5"/>
        <v>3.8546961389290986E-2</v>
      </c>
    </row>
    <row r="59" spans="1:8" x14ac:dyDescent="0.35">
      <c r="A59" s="2">
        <v>45.81</v>
      </c>
      <c r="B59" s="2">
        <v>19.079999999999998</v>
      </c>
      <c r="C59" s="4">
        <f t="shared" si="0"/>
        <v>20.061807387854632</v>
      </c>
      <c r="D59" s="4">
        <f t="shared" si="1"/>
        <v>-0.98180738785463362</v>
      </c>
      <c r="E59" s="3">
        <f t="shared" si="2"/>
        <v>0.98180738785463362</v>
      </c>
      <c r="F59" s="3">
        <f t="shared" si="3"/>
        <v>0.96394574684593892</v>
      </c>
      <c r="G59" s="6">
        <f t="shared" si="4"/>
        <v>-5.1457410264917909E-2</v>
      </c>
      <c r="H59" s="6">
        <f t="shared" si="5"/>
        <v>5.1457410264917909E-2</v>
      </c>
    </row>
    <row r="60" spans="1:8" x14ac:dyDescent="0.35">
      <c r="A60" s="2">
        <v>47.63</v>
      </c>
      <c r="B60" s="2">
        <v>23.54</v>
      </c>
      <c r="C60" s="4">
        <f t="shared" si="0"/>
        <v>20.631832623111286</v>
      </c>
      <c r="D60" s="4">
        <f t="shared" si="1"/>
        <v>2.9081673768887129</v>
      </c>
      <c r="E60" s="3">
        <f t="shared" si="2"/>
        <v>2.9081673768887129</v>
      </c>
      <c r="F60" s="3">
        <f t="shared" si="3"/>
        <v>8.4574374919997766</v>
      </c>
      <c r="G60" s="6">
        <f t="shared" si="4"/>
        <v>0.12354151983384506</v>
      </c>
      <c r="H60" s="6">
        <f t="shared" si="5"/>
        <v>0.12354151983384506</v>
      </c>
    </row>
    <row r="61" spans="1:8" x14ac:dyDescent="0.35">
      <c r="A61" s="2">
        <v>53.07</v>
      </c>
      <c r="B61" s="2">
        <v>20.239999999999998</v>
      </c>
      <c r="C61" s="4">
        <f t="shared" si="0"/>
        <v>22.335644315306993</v>
      </c>
      <c r="D61" s="4">
        <f t="shared" si="1"/>
        <v>-2.0956443153069948</v>
      </c>
      <c r="E61" s="3">
        <f t="shared" si="2"/>
        <v>2.0956443153069948</v>
      </c>
      <c r="F61" s="3">
        <f t="shared" si="3"/>
        <v>4.391725096278523</v>
      </c>
      <c r="G61" s="6">
        <f t="shared" si="4"/>
        <v>-0.10353973889856695</v>
      </c>
      <c r="H61" s="6">
        <f t="shared" si="5"/>
        <v>0.10353973889856695</v>
      </c>
    </row>
    <row r="62" spans="1:8" x14ac:dyDescent="0.35">
      <c r="A62" s="2">
        <v>80.739999999999995</v>
      </c>
      <c r="B62" s="2">
        <v>29.17</v>
      </c>
      <c r="C62" s="4">
        <f t="shared" si="0"/>
        <v>31.001907095280394</v>
      </c>
      <c r="D62" s="4">
        <f t="shared" si="1"/>
        <v>-1.8319070952803926</v>
      </c>
      <c r="E62" s="3">
        <f t="shared" si="2"/>
        <v>1.8319070952803926</v>
      </c>
      <c r="F62" s="3">
        <f t="shared" si="3"/>
        <v>3.3558836057386454</v>
      </c>
      <c r="G62" s="6">
        <f t="shared" si="4"/>
        <v>-6.280106600207036E-2</v>
      </c>
      <c r="H62" s="6">
        <f t="shared" si="5"/>
        <v>6.280106600207036E-2</v>
      </c>
    </row>
    <row r="63" spans="1:8" x14ac:dyDescent="0.35">
      <c r="A63" s="2">
        <v>45.25</v>
      </c>
      <c r="B63" s="2">
        <v>20.85</v>
      </c>
      <c r="C63" s="4">
        <f t="shared" si="0"/>
        <v>19.886415007775661</v>
      </c>
      <c r="D63" s="4">
        <f t="shared" si="1"/>
        <v>0.96358499222434091</v>
      </c>
      <c r="E63" s="3">
        <f t="shared" si="2"/>
        <v>0.96358499222434091</v>
      </c>
      <c r="F63" s="3">
        <f t="shared" si="3"/>
        <v>0.92849603723998309</v>
      </c>
      <c r="G63" s="6">
        <f t="shared" si="4"/>
        <v>4.6215107540735774E-2</v>
      </c>
      <c r="H63" s="6">
        <f t="shared" si="5"/>
        <v>4.6215107540735774E-2</v>
      </c>
    </row>
    <row r="64" spans="1:8" x14ac:dyDescent="0.35">
      <c r="A64" s="2">
        <v>50.46</v>
      </c>
      <c r="B64" s="2">
        <v>22.66</v>
      </c>
      <c r="C64" s="4">
        <f t="shared" si="0"/>
        <v>21.518190543867508</v>
      </c>
      <c r="D64" s="4">
        <f t="shared" si="1"/>
        <v>1.1418094561324921</v>
      </c>
      <c r="E64" s="3">
        <f t="shared" si="2"/>
        <v>1.1418094561324921</v>
      </c>
      <c r="F64" s="3">
        <f t="shared" si="3"/>
        <v>1.3037288341135773</v>
      </c>
      <c r="G64" s="6">
        <f t="shared" si="4"/>
        <v>5.038876681961571E-2</v>
      </c>
      <c r="H64" s="6">
        <f t="shared" si="5"/>
        <v>5.038876681961571E-2</v>
      </c>
    </row>
    <row r="65" spans="1:8" x14ac:dyDescent="0.35">
      <c r="A65" s="2">
        <v>81.99</v>
      </c>
      <c r="B65" s="2">
        <v>30.08</v>
      </c>
      <c r="C65" s="4">
        <f t="shared" si="0"/>
        <v>31.393407943670951</v>
      </c>
      <c r="D65" s="4">
        <f t="shared" si="1"/>
        <v>-1.3134079436709527</v>
      </c>
      <c r="E65" s="3">
        <f t="shared" si="2"/>
        <v>1.3134079436709527</v>
      </c>
      <c r="F65" s="3">
        <f t="shared" si="3"/>
        <v>1.7250404264979604</v>
      </c>
      <c r="G65" s="6">
        <f t="shared" si="4"/>
        <v>-4.3663827914592848E-2</v>
      </c>
      <c r="H65" s="6">
        <f t="shared" si="5"/>
        <v>4.3663827914592848E-2</v>
      </c>
    </row>
    <row r="66" spans="1:8" x14ac:dyDescent="0.35">
      <c r="A66" s="2">
        <v>52.96</v>
      </c>
      <c r="B66" s="2">
        <v>22.61</v>
      </c>
      <c r="C66" s="4">
        <f t="shared" si="0"/>
        <v>22.301192240648625</v>
      </c>
      <c r="D66" s="4">
        <f t="shared" si="1"/>
        <v>0.3088077593513745</v>
      </c>
      <c r="E66" s="3">
        <f t="shared" si="2"/>
        <v>0.3088077593513745</v>
      </c>
      <c r="F66" s="3">
        <f t="shared" si="3"/>
        <v>9.536223223561642E-2</v>
      </c>
      <c r="G66" s="6">
        <f t="shared" si="4"/>
        <v>1.365801677803514E-2</v>
      </c>
      <c r="H66" s="6">
        <f t="shared" si="5"/>
        <v>1.365801677803514E-2</v>
      </c>
    </row>
    <row r="67" spans="1:8" x14ac:dyDescent="0.35">
      <c r="A67" s="2">
        <v>61.23</v>
      </c>
      <c r="B67" s="2">
        <v>24.3</v>
      </c>
      <c r="C67" s="4">
        <f t="shared" ref="C67:C93" si="6">$K$18*A67+$K$17</f>
        <v>24.891361853600557</v>
      </c>
      <c r="D67" s="4">
        <f t="shared" ref="D67:D93" si="7">B67-C67</f>
        <v>-0.59136185360055649</v>
      </c>
      <c r="E67" s="3">
        <f t="shared" ref="E67:E93" si="8">ABS(D67)</f>
        <v>0.59136185360055649</v>
      </c>
      <c r="F67" s="3">
        <f t="shared" ref="F67:F93" si="9">D67*D67</f>
        <v>0.34970884189388601</v>
      </c>
      <c r="G67" s="6">
        <f t="shared" ref="G67:G93" si="10">D67/B67</f>
        <v>-2.4335878748994094E-2</v>
      </c>
      <c r="H67" s="6">
        <f t="shared" ref="H67:H93" si="11">ABS(G67)</f>
        <v>2.4335878748994094E-2</v>
      </c>
    </row>
    <row r="68" spans="1:8" x14ac:dyDescent="0.35">
      <c r="A68" s="2">
        <v>73.37</v>
      </c>
      <c r="B68" s="2">
        <v>31.33</v>
      </c>
      <c r="C68" s="4">
        <f t="shared" si="6"/>
        <v>28.693618093169661</v>
      </c>
      <c r="D68" s="4">
        <f t="shared" si="7"/>
        <v>2.6363819068303371</v>
      </c>
      <c r="E68" s="3">
        <f t="shared" si="8"/>
        <v>2.6363819068303371</v>
      </c>
      <c r="F68" s="3">
        <f t="shared" si="9"/>
        <v>6.9505095586623646</v>
      </c>
      <c r="G68" s="6">
        <f t="shared" si="10"/>
        <v>8.4148800090339523E-2</v>
      </c>
      <c r="H68" s="6">
        <f t="shared" si="11"/>
        <v>8.4148800090339523E-2</v>
      </c>
    </row>
    <row r="69" spans="1:8" x14ac:dyDescent="0.35">
      <c r="A69" s="2">
        <v>59.87</v>
      </c>
      <c r="B69" s="2">
        <v>24.14</v>
      </c>
      <c r="C69" s="4">
        <f t="shared" si="6"/>
        <v>24.465408930551632</v>
      </c>
      <c r="D69" s="4">
        <f t="shared" si="7"/>
        <v>-0.32540893055163167</v>
      </c>
      <c r="E69" s="3">
        <f t="shared" si="8"/>
        <v>0.32540893055163167</v>
      </c>
      <c r="F69" s="3">
        <f t="shared" si="9"/>
        <v>0.10589097208275665</v>
      </c>
      <c r="G69" s="6">
        <f t="shared" si="10"/>
        <v>-1.3480071688137186E-2</v>
      </c>
      <c r="H69" s="6">
        <f t="shared" si="11"/>
        <v>1.3480071688137186E-2</v>
      </c>
    </row>
    <row r="70" spans="1:8" x14ac:dyDescent="0.35">
      <c r="A70" s="2">
        <v>47.97</v>
      </c>
      <c r="B70" s="2">
        <v>23.5</v>
      </c>
      <c r="C70" s="4">
        <f t="shared" si="6"/>
        <v>20.738320853873518</v>
      </c>
      <c r="D70" s="4">
        <f t="shared" si="7"/>
        <v>2.7616791461264825</v>
      </c>
      <c r="E70" s="3">
        <f t="shared" si="8"/>
        <v>2.7616791461264825</v>
      </c>
      <c r="F70" s="3">
        <f t="shared" si="9"/>
        <v>7.6268717061498972</v>
      </c>
      <c r="G70" s="6">
        <f t="shared" si="10"/>
        <v>0.11751826153729712</v>
      </c>
      <c r="H70" s="6">
        <f t="shared" si="11"/>
        <v>0.11751826153729712</v>
      </c>
    </row>
    <row r="71" spans="1:8" x14ac:dyDescent="0.35">
      <c r="A71" s="2">
        <v>63.96</v>
      </c>
      <c r="B71" s="2">
        <v>24.78</v>
      </c>
      <c r="C71" s="4">
        <f t="shared" si="6"/>
        <v>25.746399706485541</v>
      </c>
      <c r="D71" s="4">
        <f t="shared" si="7"/>
        <v>-0.96639970648553941</v>
      </c>
      <c r="E71" s="3">
        <f t="shared" si="8"/>
        <v>0.96639970648553941</v>
      </c>
      <c r="F71" s="3">
        <f t="shared" si="9"/>
        <v>0.93392839269533667</v>
      </c>
      <c r="G71" s="6">
        <f t="shared" si="10"/>
        <v>-3.8999181052685204E-2</v>
      </c>
      <c r="H71" s="6">
        <f t="shared" si="11"/>
        <v>3.8999181052685204E-2</v>
      </c>
    </row>
    <row r="72" spans="1:8" x14ac:dyDescent="0.35">
      <c r="A72" s="2">
        <v>46.72</v>
      </c>
      <c r="B72" s="2">
        <v>19.46</v>
      </c>
      <c r="C72" s="4">
        <f t="shared" si="6"/>
        <v>20.346820005482957</v>
      </c>
      <c r="D72" s="4">
        <f t="shared" si="7"/>
        <v>-0.88682000548295647</v>
      </c>
      <c r="E72" s="3">
        <f t="shared" si="8"/>
        <v>0.88682000548295647</v>
      </c>
      <c r="F72" s="3">
        <f t="shared" si="9"/>
        <v>0.78644972212479092</v>
      </c>
      <c r="G72" s="6">
        <f t="shared" si="10"/>
        <v>-4.5571428853183785E-2</v>
      </c>
      <c r="H72" s="6">
        <f t="shared" si="11"/>
        <v>4.5571428853183785E-2</v>
      </c>
    </row>
    <row r="73" spans="1:8" x14ac:dyDescent="0.35">
      <c r="A73" s="2">
        <v>41.28</v>
      </c>
      <c r="B73" s="2">
        <v>19.02</v>
      </c>
      <c r="C73" s="4">
        <f t="shared" si="6"/>
        <v>18.643008313287247</v>
      </c>
      <c r="D73" s="4">
        <f t="shared" si="7"/>
        <v>0.37699168671275274</v>
      </c>
      <c r="E73" s="3">
        <f t="shared" si="8"/>
        <v>0.37699168671275274</v>
      </c>
      <c r="F73" s="3">
        <f t="shared" si="9"/>
        <v>0.14212273185052632</v>
      </c>
      <c r="G73" s="6">
        <f t="shared" si="10"/>
        <v>1.9820803717810344E-2</v>
      </c>
      <c r="H73" s="6">
        <f t="shared" si="11"/>
        <v>1.9820803717810344E-2</v>
      </c>
    </row>
    <row r="74" spans="1:8" x14ac:dyDescent="0.35">
      <c r="A74" s="2">
        <v>45.36</v>
      </c>
      <c r="B74" s="2">
        <v>20.2</v>
      </c>
      <c r="C74" s="4">
        <f t="shared" si="6"/>
        <v>19.920867082434029</v>
      </c>
      <c r="D74" s="4">
        <f t="shared" si="7"/>
        <v>0.27913291756597047</v>
      </c>
      <c r="E74" s="3">
        <f t="shared" si="8"/>
        <v>0.27913291756597047</v>
      </c>
      <c r="F74" s="3">
        <f t="shared" si="9"/>
        <v>7.7915185668890871E-2</v>
      </c>
      <c r="G74" s="6">
        <f t="shared" si="10"/>
        <v>1.3818461265642103E-2</v>
      </c>
      <c r="H74" s="6">
        <f t="shared" si="11"/>
        <v>1.3818461265642103E-2</v>
      </c>
    </row>
    <row r="75" spans="1:8" x14ac:dyDescent="0.35">
      <c r="A75" s="2">
        <v>57.27</v>
      </c>
      <c r="B75" s="2">
        <v>20.69</v>
      </c>
      <c r="C75" s="4">
        <f t="shared" si="6"/>
        <v>23.65108716589927</v>
      </c>
      <c r="D75" s="4">
        <f t="shared" si="7"/>
        <v>-2.9610871658992686</v>
      </c>
      <c r="E75" s="3">
        <f t="shared" si="8"/>
        <v>2.9610871658992686</v>
      </c>
      <c r="F75" s="3">
        <f t="shared" si="9"/>
        <v>8.7680372040533623</v>
      </c>
      <c r="G75" s="6">
        <f t="shared" si="10"/>
        <v>-0.14311682773800233</v>
      </c>
      <c r="H75" s="6">
        <f t="shared" si="11"/>
        <v>0.14311682773800233</v>
      </c>
    </row>
    <row r="76" spans="1:8" x14ac:dyDescent="0.35">
      <c r="A76" s="2">
        <v>38.78</v>
      </c>
      <c r="B76" s="2">
        <v>19.170000000000002</v>
      </c>
      <c r="C76" s="4">
        <f t="shared" si="6"/>
        <v>17.860006616506134</v>
      </c>
      <c r="D76" s="4">
        <f t="shared" si="7"/>
        <v>1.3099933834938682</v>
      </c>
      <c r="E76" s="3">
        <f t="shared" si="8"/>
        <v>1.3099933834938682</v>
      </c>
      <c r="F76" s="3">
        <f t="shared" si="9"/>
        <v>1.7160826647977128</v>
      </c>
      <c r="G76" s="6">
        <f t="shared" si="10"/>
        <v>6.833559642638852E-2</v>
      </c>
      <c r="H76" s="6">
        <f t="shared" si="11"/>
        <v>6.833559642638852E-2</v>
      </c>
    </row>
    <row r="77" spans="1:8" x14ac:dyDescent="0.35">
      <c r="A77" s="2">
        <v>46.95</v>
      </c>
      <c r="B77" s="2">
        <v>20.73</v>
      </c>
      <c r="C77" s="4">
        <f t="shared" si="6"/>
        <v>20.418856161586824</v>
      </c>
      <c r="D77" s="4">
        <f t="shared" si="7"/>
        <v>0.31114383841317661</v>
      </c>
      <c r="E77" s="3">
        <f t="shared" si="8"/>
        <v>0.31114383841317661</v>
      </c>
      <c r="F77" s="3">
        <f t="shared" si="9"/>
        <v>9.6810488182484958E-2</v>
      </c>
      <c r="G77" s="6">
        <f t="shared" si="10"/>
        <v>1.5009350622922172E-2</v>
      </c>
      <c r="H77" s="6">
        <f t="shared" si="11"/>
        <v>1.5009350622922172E-2</v>
      </c>
    </row>
    <row r="78" spans="1:8" x14ac:dyDescent="0.35">
      <c r="A78" s="2">
        <v>29.26</v>
      </c>
      <c r="B78" s="2">
        <v>16.14</v>
      </c>
      <c r="C78" s="4">
        <f t="shared" si="6"/>
        <v>14.878336155163637</v>
      </c>
      <c r="D78" s="4">
        <f t="shared" si="7"/>
        <v>1.2616638448363631</v>
      </c>
      <c r="E78" s="3">
        <f t="shared" si="8"/>
        <v>1.2616638448363631</v>
      </c>
      <c r="F78" s="3">
        <f t="shared" si="9"/>
        <v>1.5917956573672745</v>
      </c>
      <c r="G78" s="6">
        <f t="shared" si="10"/>
        <v>7.8170002777965486E-2</v>
      </c>
      <c r="H78" s="6">
        <f t="shared" si="11"/>
        <v>7.8170002777965486E-2</v>
      </c>
    </row>
    <row r="79" spans="1:8" x14ac:dyDescent="0.35">
      <c r="A79" s="2">
        <v>35.83</v>
      </c>
      <c r="B79" s="2">
        <v>17.71</v>
      </c>
      <c r="C79" s="4">
        <f t="shared" si="6"/>
        <v>16.936064614304414</v>
      </c>
      <c r="D79" s="4">
        <f t="shared" si="7"/>
        <v>0.77393538569558729</v>
      </c>
      <c r="E79" s="3">
        <f t="shared" si="8"/>
        <v>0.77393538569558729</v>
      </c>
      <c r="F79" s="3">
        <f t="shared" si="9"/>
        <v>0.59897598123177742</v>
      </c>
      <c r="G79" s="6">
        <f t="shared" si="10"/>
        <v>4.370047350059781E-2</v>
      </c>
      <c r="H79" s="6">
        <f t="shared" si="11"/>
        <v>4.370047350059781E-2</v>
      </c>
    </row>
    <row r="80" spans="1:8" x14ac:dyDescent="0.35">
      <c r="A80" s="2">
        <v>34.93</v>
      </c>
      <c r="B80" s="2">
        <v>16.09</v>
      </c>
      <c r="C80" s="4">
        <f t="shared" si="6"/>
        <v>16.654184003463211</v>
      </c>
      <c r="D80" s="4">
        <f t="shared" si="7"/>
        <v>-0.56418400346321107</v>
      </c>
      <c r="E80" s="3">
        <f t="shared" si="8"/>
        <v>0.56418400346321107</v>
      </c>
      <c r="F80" s="3">
        <f t="shared" si="9"/>
        <v>0.31830358976377654</v>
      </c>
      <c r="G80" s="6">
        <f t="shared" si="10"/>
        <v>-3.5064263732952836E-2</v>
      </c>
      <c r="H80" s="6">
        <f t="shared" si="11"/>
        <v>3.5064263732952836E-2</v>
      </c>
    </row>
    <row r="81" spans="1:8" x14ac:dyDescent="0.35">
      <c r="A81" s="2">
        <v>38.56</v>
      </c>
      <c r="B81" s="2">
        <v>16.739999999999998</v>
      </c>
      <c r="C81" s="4">
        <f t="shared" si="6"/>
        <v>17.791102467189393</v>
      </c>
      <c r="D81" s="4">
        <f t="shared" si="7"/>
        <v>-1.0511024671893949</v>
      </c>
      <c r="E81" s="3">
        <f t="shared" si="8"/>
        <v>1.0511024671893949</v>
      </c>
      <c r="F81" s="3">
        <f t="shared" si="9"/>
        <v>1.1048163965316331</v>
      </c>
      <c r="G81" s="6">
        <f t="shared" si="10"/>
        <v>-6.2789872591959076E-2</v>
      </c>
      <c r="H81" s="6">
        <f t="shared" si="11"/>
        <v>6.2789872591959076E-2</v>
      </c>
    </row>
    <row r="82" spans="1:8" x14ac:dyDescent="0.35">
      <c r="A82" s="2">
        <v>40.369999999999997</v>
      </c>
      <c r="B82" s="2">
        <v>18.93</v>
      </c>
      <c r="C82" s="4">
        <f t="shared" si="6"/>
        <v>18.357995695658921</v>
      </c>
      <c r="D82" s="4">
        <f t="shared" si="7"/>
        <v>0.5720043043410783</v>
      </c>
      <c r="E82" s="3">
        <f t="shared" si="8"/>
        <v>0.5720043043410783</v>
      </c>
      <c r="F82" s="3">
        <f t="shared" si="9"/>
        <v>0.3271889241847209</v>
      </c>
      <c r="G82" s="6">
        <f t="shared" si="10"/>
        <v>3.0216814809354373E-2</v>
      </c>
      <c r="H82" s="6">
        <f t="shared" si="11"/>
        <v>3.0216814809354373E-2</v>
      </c>
    </row>
    <row r="83" spans="1:8" x14ac:dyDescent="0.35">
      <c r="A83" s="2">
        <v>36.74</v>
      </c>
      <c r="B83" s="2">
        <v>17.22</v>
      </c>
      <c r="C83" s="4">
        <f t="shared" si="6"/>
        <v>17.221077231932739</v>
      </c>
      <c r="D83" s="4">
        <f t="shared" si="7"/>
        <v>-1.0772319327401192E-3</v>
      </c>
      <c r="E83" s="3">
        <f t="shared" si="8"/>
        <v>1.0772319327401192E-3</v>
      </c>
      <c r="F83" s="3">
        <f t="shared" si="9"/>
        <v>1.1604286369150127E-6</v>
      </c>
      <c r="G83" s="6">
        <f t="shared" si="10"/>
        <v>-6.2557022807207855E-5</v>
      </c>
      <c r="H83" s="6">
        <f t="shared" si="11"/>
        <v>6.2557022807207855E-5</v>
      </c>
    </row>
    <row r="84" spans="1:8" x14ac:dyDescent="0.35">
      <c r="A84" s="2">
        <v>37.19</v>
      </c>
      <c r="B84" s="2">
        <v>18.38</v>
      </c>
      <c r="C84" s="4">
        <f t="shared" si="6"/>
        <v>17.362017537353339</v>
      </c>
      <c r="D84" s="4">
        <f t="shared" si="7"/>
        <v>1.0179824626466605</v>
      </c>
      <c r="E84" s="3">
        <f t="shared" si="8"/>
        <v>1.0179824626466605</v>
      </c>
      <c r="F84" s="3">
        <f t="shared" si="9"/>
        <v>1.0362882942561595</v>
      </c>
      <c r="G84" s="6">
        <f t="shared" si="10"/>
        <v>5.5385335290895565E-2</v>
      </c>
      <c r="H84" s="6">
        <f t="shared" si="11"/>
        <v>5.5385335290895565E-2</v>
      </c>
    </row>
    <row r="85" spans="1:8" x14ac:dyDescent="0.35">
      <c r="A85" s="2">
        <v>39.46</v>
      </c>
      <c r="B85" s="2">
        <v>18.18</v>
      </c>
      <c r="C85" s="4">
        <f t="shared" si="6"/>
        <v>18.072983078030596</v>
      </c>
      <c r="D85" s="4">
        <f t="shared" si="7"/>
        <v>0.10701692196940371</v>
      </c>
      <c r="E85" s="3">
        <f t="shared" si="8"/>
        <v>0.10701692196940371</v>
      </c>
      <c r="F85" s="3">
        <f t="shared" si="9"/>
        <v>1.1452621587805443E-2</v>
      </c>
      <c r="G85" s="6">
        <f t="shared" si="10"/>
        <v>5.8865193602532298E-3</v>
      </c>
      <c r="H85" s="6">
        <f t="shared" si="11"/>
        <v>5.8865193602532298E-3</v>
      </c>
    </row>
    <row r="86" spans="1:8" x14ac:dyDescent="0.35">
      <c r="A86" s="2">
        <v>36.74</v>
      </c>
      <c r="B86" s="2">
        <v>17.079999999999998</v>
      </c>
      <c r="C86" s="4">
        <f t="shared" si="6"/>
        <v>17.221077231932739</v>
      </c>
      <c r="D86" s="4">
        <f t="shared" si="7"/>
        <v>-0.14107723193274069</v>
      </c>
      <c r="E86" s="3">
        <f t="shared" si="8"/>
        <v>0.14107723193274069</v>
      </c>
      <c r="F86" s="3">
        <f t="shared" si="9"/>
        <v>1.9902785369804308E-2</v>
      </c>
      <c r="G86" s="6">
        <f t="shared" si="10"/>
        <v>-8.2597910967646786E-3</v>
      </c>
      <c r="H86" s="6">
        <f t="shared" si="11"/>
        <v>8.2597910967646786E-3</v>
      </c>
    </row>
    <row r="87" spans="1:8" x14ac:dyDescent="0.35">
      <c r="A87" s="2">
        <v>44.45</v>
      </c>
      <c r="B87" s="2">
        <v>17.64</v>
      </c>
      <c r="C87" s="4">
        <f t="shared" si="6"/>
        <v>19.635854464805703</v>
      </c>
      <c r="D87" s="4">
        <f t="shared" si="7"/>
        <v>-1.9958544648057028</v>
      </c>
      <c r="E87" s="3">
        <f t="shared" si="8"/>
        <v>1.9958544648057028</v>
      </c>
      <c r="F87" s="3">
        <f t="shared" si="9"/>
        <v>3.9834350446848585</v>
      </c>
      <c r="G87" s="6">
        <f t="shared" si="10"/>
        <v>-0.11314367714318042</v>
      </c>
      <c r="H87" s="6">
        <f t="shared" si="11"/>
        <v>0.11314367714318042</v>
      </c>
    </row>
    <row r="88" spans="1:8" x14ac:dyDescent="0.35">
      <c r="A88" s="2">
        <v>41.62</v>
      </c>
      <c r="B88" s="2">
        <v>18.690000000000001</v>
      </c>
      <c r="C88" s="4">
        <f t="shared" si="6"/>
        <v>18.749496544049478</v>
      </c>
      <c r="D88" s="4">
        <f t="shared" si="7"/>
        <v>-5.9496544049476796E-2</v>
      </c>
      <c r="E88" s="3">
        <f t="shared" si="8"/>
        <v>5.9496544049476796E-2</v>
      </c>
      <c r="F88" s="3">
        <f t="shared" si="9"/>
        <v>3.5398387538313329E-3</v>
      </c>
      <c r="G88" s="6">
        <f t="shared" si="10"/>
        <v>-3.1833356901806737E-3</v>
      </c>
      <c r="H88" s="6">
        <f t="shared" si="11"/>
        <v>3.1833356901806737E-3</v>
      </c>
    </row>
    <row r="89" spans="1:8" x14ac:dyDescent="0.35">
      <c r="A89" s="2">
        <v>39.01</v>
      </c>
      <c r="B89" s="2">
        <v>17.52</v>
      </c>
      <c r="C89" s="4">
        <f t="shared" si="6"/>
        <v>17.932042772609993</v>
      </c>
      <c r="D89" s="4">
        <f t="shared" si="7"/>
        <v>-0.41204277260999334</v>
      </c>
      <c r="E89" s="3">
        <f t="shared" si="8"/>
        <v>0.41204277260999334</v>
      </c>
      <c r="F89" s="3">
        <f t="shared" si="9"/>
        <v>0.16977924646013068</v>
      </c>
      <c r="G89" s="6">
        <f t="shared" si="10"/>
        <v>-2.3518423094177704E-2</v>
      </c>
      <c r="H89" s="6">
        <f t="shared" si="11"/>
        <v>2.3518423094177704E-2</v>
      </c>
    </row>
    <row r="90" spans="1:8" x14ac:dyDescent="0.35">
      <c r="A90" s="2">
        <v>41.28</v>
      </c>
      <c r="B90" s="2">
        <v>16.12</v>
      </c>
      <c r="C90" s="4">
        <f t="shared" si="6"/>
        <v>18.643008313287247</v>
      </c>
      <c r="D90" s="4">
        <f t="shared" si="7"/>
        <v>-2.5230083132872458</v>
      </c>
      <c r="E90" s="3">
        <f t="shared" si="8"/>
        <v>2.5230083132872458</v>
      </c>
      <c r="F90" s="3">
        <f t="shared" si="9"/>
        <v>6.3655709489165533</v>
      </c>
      <c r="G90" s="6">
        <f t="shared" si="10"/>
        <v>-0.1565141633552882</v>
      </c>
      <c r="H90" s="6">
        <f t="shared" si="11"/>
        <v>0.1565141633552882</v>
      </c>
    </row>
    <row r="91" spans="1:8" x14ac:dyDescent="0.35">
      <c r="A91" s="2">
        <v>38.1</v>
      </c>
      <c r="B91" s="2">
        <v>18.829999999999998</v>
      </c>
      <c r="C91" s="4">
        <f t="shared" si="6"/>
        <v>17.647030154981667</v>
      </c>
      <c r="D91" s="4">
        <f t="shared" si="7"/>
        <v>1.1829698450183308</v>
      </c>
      <c r="E91" s="3">
        <f t="shared" si="8"/>
        <v>1.1829698450183308</v>
      </c>
      <c r="F91" s="3">
        <f t="shared" si="9"/>
        <v>1.3994176542226935</v>
      </c>
      <c r="G91" s="6">
        <f t="shared" si="10"/>
        <v>6.2823677377500317E-2</v>
      </c>
      <c r="H91" s="6">
        <f t="shared" si="11"/>
        <v>6.2823677377500317E-2</v>
      </c>
    </row>
    <row r="92" spans="1:8" x14ac:dyDescent="0.35">
      <c r="A92" s="2">
        <v>30.16</v>
      </c>
      <c r="B92" s="2">
        <v>15.46</v>
      </c>
      <c r="C92" s="4">
        <f t="shared" si="6"/>
        <v>15.16021676600484</v>
      </c>
      <c r="D92" s="4">
        <f t="shared" si="7"/>
        <v>0.29978323399516071</v>
      </c>
      <c r="E92" s="3">
        <f t="shared" si="8"/>
        <v>0.29978323399516071</v>
      </c>
      <c r="F92" s="3">
        <f t="shared" si="9"/>
        <v>8.9869987384597283E-2</v>
      </c>
      <c r="G92" s="6">
        <f t="shared" si="10"/>
        <v>1.9390894825042734E-2</v>
      </c>
      <c r="H92" s="6">
        <f t="shared" si="11"/>
        <v>1.9390894825042734E-2</v>
      </c>
    </row>
    <row r="93" spans="1:8" x14ac:dyDescent="0.35">
      <c r="A93" s="2">
        <v>38.56</v>
      </c>
      <c r="B93" s="2">
        <v>18.39</v>
      </c>
      <c r="C93" s="4">
        <f t="shared" si="6"/>
        <v>17.791102467189393</v>
      </c>
      <c r="D93" s="4">
        <f t="shared" si="7"/>
        <v>0.5988975328106072</v>
      </c>
      <c r="E93" s="3">
        <f t="shared" si="8"/>
        <v>0.5988975328106072</v>
      </c>
      <c r="F93" s="3">
        <f t="shared" si="9"/>
        <v>0.35867825480663235</v>
      </c>
      <c r="G93" s="6">
        <f t="shared" si="10"/>
        <v>3.2566478129994955E-2</v>
      </c>
      <c r="H93" s="6">
        <f t="shared" si="11"/>
        <v>3.2566478129994955E-2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00CE-3788-4E7E-BB57-46DE88DBDDAA}">
  <dimension ref="A1:T93"/>
  <sheetViews>
    <sheetView topLeftCell="D1" workbookViewId="0">
      <selection activeCell="K3" sqref="K3"/>
    </sheetView>
  </sheetViews>
  <sheetFormatPr defaultRowHeight="14.5" x14ac:dyDescent="0.35"/>
  <cols>
    <col min="1" max="1" width="8.90625" style="1" bestFit="1" customWidth="1"/>
    <col min="2" max="2" width="9.54296875" style="1" bestFit="1" customWidth="1"/>
    <col min="3" max="4" width="8.7265625" style="1"/>
    <col min="12" max="12" width="17.26953125" bestFit="1" customWidth="1"/>
    <col min="13" max="13" width="12.453125" bestFit="1" customWidth="1"/>
    <col min="14" max="14" width="13.54296875" bestFit="1" customWidth="1"/>
    <col min="15" max="16" width="11.81640625" bestFit="1" customWidth="1"/>
    <col min="17" max="18" width="12.453125" bestFit="1" customWidth="1"/>
    <col min="19" max="20" width="0" hidden="1" customWidth="1"/>
  </cols>
  <sheetData>
    <row r="1" spans="1:20" x14ac:dyDescent="0.35">
      <c r="A1" s="11" t="s">
        <v>0</v>
      </c>
      <c r="B1" s="11" t="s">
        <v>1</v>
      </c>
      <c r="C1" s="11" t="s">
        <v>2</v>
      </c>
      <c r="D1" s="5" t="s">
        <v>3</v>
      </c>
      <c r="E1" s="11" t="s">
        <v>4</v>
      </c>
      <c r="F1" s="18" t="s">
        <v>35</v>
      </c>
      <c r="G1" s="18" t="s">
        <v>44</v>
      </c>
      <c r="H1" s="18" t="s">
        <v>57</v>
      </c>
      <c r="I1" s="18" t="s">
        <v>58</v>
      </c>
      <c r="J1" s="18" t="s">
        <v>41</v>
      </c>
      <c r="K1" s="37"/>
      <c r="L1" t="s">
        <v>5</v>
      </c>
    </row>
    <row r="2" spans="1:20" ht="15" thickBot="1" x14ac:dyDescent="0.4">
      <c r="A2" s="2">
        <v>1.6</v>
      </c>
      <c r="B2" s="2">
        <v>49.44</v>
      </c>
      <c r="C2" s="2">
        <v>23.9</v>
      </c>
      <c r="D2" s="2">
        <v>19.309999999999999</v>
      </c>
      <c r="E2" s="4">
        <f>$M$18*A2+$M$19*B2+$M$20*C2+$M$17</f>
        <v>19.182702882032974</v>
      </c>
      <c r="F2" s="4">
        <f>D2-E2</f>
        <v>0.12729711796702503</v>
      </c>
      <c r="G2" s="20">
        <f>ABS(F2)</f>
        <v>0.12729711796702503</v>
      </c>
      <c r="H2" s="3">
        <f>F2*F2</f>
        <v>1.6204556242710687E-2</v>
      </c>
      <c r="I2" s="6">
        <f>F2/D2</f>
        <v>6.5922898998977235E-3</v>
      </c>
      <c r="J2" s="6">
        <f>ABS(I2)</f>
        <v>6.5922898998977235E-3</v>
      </c>
      <c r="K2" s="36"/>
    </row>
    <row r="3" spans="1:20" x14ac:dyDescent="0.35">
      <c r="A3" s="2">
        <v>1.65</v>
      </c>
      <c r="B3" s="2">
        <v>62.6</v>
      </c>
      <c r="C3" s="2">
        <v>28.8</v>
      </c>
      <c r="D3" s="2">
        <v>22.96</v>
      </c>
      <c r="E3" s="4">
        <f t="shared" ref="E3:E66" si="0">$M$18*A3+$M$19*B3+$M$20*C3+$M$17</f>
        <v>23.31224227237437</v>
      </c>
      <c r="F3" s="4">
        <f t="shared" ref="F3:F66" si="1">D3-E3</f>
        <v>-0.35224227237436878</v>
      </c>
      <c r="G3" s="20">
        <f t="shared" ref="G3:G66" si="2">ABS(F3)</f>
        <v>0.35224227237436878</v>
      </c>
      <c r="H3" s="3">
        <f t="shared" ref="H3:H66" si="3">F3*F3</f>
        <v>0.124074618447459</v>
      </c>
      <c r="I3" s="6">
        <f t="shared" ref="I3:I66" si="4">F3/D3</f>
        <v>-1.5341562385643239E-2</v>
      </c>
      <c r="J3" s="6">
        <f t="shared" ref="J3:J66" si="5">ABS(I3)</f>
        <v>1.5341562385643239E-2</v>
      </c>
      <c r="K3" s="38"/>
      <c r="L3" s="9" t="s">
        <v>6</v>
      </c>
      <c r="M3" s="9"/>
      <c r="P3" s="40" t="s">
        <v>43</v>
      </c>
      <c r="Q3" s="41" t="s">
        <v>42</v>
      </c>
      <c r="R3" s="44" t="s">
        <v>56</v>
      </c>
    </row>
    <row r="4" spans="1:20" x14ac:dyDescent="0.35">
      <c r="A4" s="2">
        <v>1.65</v>
      </c>
      <c r="B4" s="2">
        <v>75.75</v>
      </c>
      <c r="C4" s="2">
        <v>32.4</v>
      </c>
      <c r="D4" s="2">
        <v>27.79</v>
      </c>
      <c r="E4" s="4">
        <f t="shared" si="0"/>
        <v>28.55578530254386</v>
      </c>
      <c r="F4" s="4">
        <f t="shared" si="1"/>
        <v>-0.76578530254386123</v>
      </c>
      <c r="G4" s="20">
        <f t="shared" si="2"/>
        <v>0.76578530254386123</v>
      </c>
      <c r="H4" s="3">
        <f t="shared" si="3"/>
        <v>0.58642712959219312</v>
      </c>
      <c r="I4" s="6">
        <f t="shared" si="4"/>
        <v>-2.7556146187256613E-2</v>
      </c>
      <c r="J4" s="6">
        <f t="shared" si="5"/>
        <v>2.7556146187256613E-2</v>
      </c>
      <c r="K4" s="36"/>
      <c r="L4" t="s">
        <v>7</v>
      </c>
      <c r="M4">
        <v>0.99527351501434291</v>
      </c>
      <c r="O4" s="19" t="s">
        <v>31</v>
      </c>
      <c r="P4" s="4">
        <v>1.1170408325183301</v>
      </c>
      <c r="Q4" s="20">
        <f>AVERAGE(G2:G93)</f>
        <v>0.30697171205962909</v>
      </c>
      <c r="R4" s="45">
        <v>0.93200000000000005</v>
      </c>
    </row>
    <row r="5" spans="1:20" x14ac:dyDescent="0.35">
      <c r="A5" s="2">
        <v>1.53</v>
      </c>
      <c r="B5" s="2">
        <v>48.99</v>
      </c>
      <c r="C5" s="2">
        <v>25.8</v>
      </c>
      <c r="D5" s="2">
        <v>20.92</v>
      </c>
      <c r="E5" s="4">
        <f t="shared" si="0"/>
        <v>20.682799326491541</v>
      </c>
      <c r="F5" s="4">
        <f t="shared" si="1"/>
        <v>0.23720067350846108</v>
      </c>
      <c r="G5" s="20">
        <f t="shared" si="2"/>
        <v>0.23720067350846108</v>
      </c>
      <c r="H5" s="3">
        <f t="shared" si="3"/>
        <v>5.6264159512867548E-2</v>
      </c>
      <c r="I5" s="6">
        <f t="shared" si="4"/>
        <v>1.1338464316848044E-2</v>
      </c>
      <c r="J5" s="6">
        <f t="shared" si="5"/>
        <v>1.1338464316848044E-2</v>
      </c>
      <c r="K5" s="36"/>
      <c r="L5" t="s">
        <v>8</v>
      </c>
      <c r="M5">
        <v>0.99056936968900544</v>
      </c>
      <c r="O5" s="19" t="s">
        <v>33</v>
      </c>
      <c r="P5" s="4">
        <v>1.9101986495179903</v>
      </c>
      <c r="Q5" s="3">
        <f>AVERAGE(H2:H93)</f>
        <v>0.17449371052870524</v>
      </c>
      <c r="R5" s="45">
        <v>1.004</v>
      </c>
    </row>
    <row r="6" spans="1:20" x14ac:dyDescent="0.35">
      <c r="A6" s="2">
        <v>1.45</v>
      </c>
      <c r="B6" s="2">
        <v>43.09</v>
      </c>
      <c r="C6" s="2">
        <v>22.5</v>
      </c>
      <c r="D6" s="2">
        <v>20.38</v>
      </c>
      <c r="E6" s="4">
        <f t="shared" si="0"/>
        <v>20.130608716317745</v>
      </c>
      <c r="F6" s="4">
        <f t="shared" si="1"/>
        <v>0.24939128368225383</v>
      </c>
      <c r="G6" s="20">
        <f t="shared" si="2"/>
        <v>0.24939128368225383</v>
      </c>
      <c r="H6" s="3">
        <f t="shared" si="3"/>
        <v>6.2196012376682402E-2</v>
      </c>
      <c r="I6" s="6">
        <f t="shared" si="4"/>
        <v>1.2237060043290178E-2</v>
      </c>
      <c r="J6" s="6">
        <f t="shared" si="5"/>
        <v>1.2237060043290178E-2</v>
      </c>
      <c r="K6" s="36"/>
      <c r="L6" t="s">
        <v>9</v>
      </c>
      <c r="M6" s="42">
        <v>0.99024787092840327</v>
      </c>
      <c r="O6" s="19" t="s">
        <v>32</v>
      </c>
      <c r="P6" s="4">
        <v>1.3820993631132279</v>
      </c>
      <c r="Q6" s="3">
        <f>SQRT(Q5)</f>
        <v>0.41772444329809721</v>
      </c>
      <c r="R6" s="45">
        <v>1.002</v>
      </c>
    </row>
    <row r="7" spans="1:20" x14ac:dyDescent="0.35">
      <c r="A7" s="2">
        <v>1.61</v>
      </c>
      <c r="B7" s="2">
        <v>52.62</v>
      </c>
      <c r="C7" s="2">
        <v>22.1</v>
      </c>
      <c r="D7" s="2">
        <v>20.39</v>
      </c>
      <c r="E7" s="4">
        <f t="shared" si="0"/>
        <v>20.139861599445233</v>
      </c>
      <c r="F7" s="4">
        <f t="shared" si="1"/>
        <v>0.25013840055476777</v>
      </c>
      <c r="G7" s="20">
        <f t="shared" si="2"/>
        <v>0.25013840055476777</v>
      </c>
      <c r="H7" s="3">
        <f t="shared" si="3"/>
        <v>6.256921943209745E-2</v>
      </c>
      <c r="I7" s="6">
        <f t="shared" si="4"/>
        <v>1.2267699880076888E-2</v>
      </c>
      <c r="J7" s="6">
        <f t="shared" si="5"/>
        <v>1.2267699880076888E-2</v>
      </c>
      <c r="K7" s="36"/>
      <c r="L7" t="s">
        <v>10</v>
      </c>
      <c r="M7">
        <v>0.42711268164907523</v>
      </c>
      <c r="O7" s="19" t="s">
        <v>34</v>
      </c>
      <c r="P7" s="6">
        <v>5.3509684509641511E-2</v>
      </c>
      <c r="Q7" s="17">
        <f>AVERAGE(J2:J93)</f>
        <v>1.4748026205074385E-2</v>
      </c>
      <c r="R7" s="46">
        <v>4.5330000000000002E-2</v>
      </c>
    </row>
    <row r="8" spans="1:20" ht="15" thickBot="1" x14ac:dyDescent="0.4">
      <c r="A8" s="2">
        <v>1.56</v>
      </c>
      <c r="B8" s="2">
        <v>47.97</v>
      </c>
      <c r="C8" s="2">
        <v>19.600000000000001</v>
      </c>
      <c r="D8" s="2">
        <v>19.66</v>
      </c>
      <c r="E8" s="4">
        <f t="shared" si="0"/>
        <v>19.405764809814691</v>
      </c>
      <c r="F8" s="4">
        <f t="shared" si="1"/>
        <v>0.25423519018530882</v>
      </c>
      <c r="G8" s="20">
        <f t="shared" si="2"/>
        <v>0.25423519018530882</v>
      </c>
      <c r="H8" s="3">
        <f t="shared" si="3"/>
        <v>6.4635531928560142E-2</v>
      </c>
      <c r="I8" s="6">
        <f t="shared" si="4"/>
        <v>1.2931596652355484E-2</v>
      </c>
      <c r="J8" s="6">
        <f t="shared" si="5"/>
        <v>1.2931596652355484E-2</v>
      </c>
      <c r="K8" s="36"/>
      <c r="L8" s="7" t="s">
        <v>11</v>
      </c>
      <c r="M8" s="7">
        <v>92</v>
      </c>
      <c r="O8" s="29"/>
      <c r="P8" s="32">
        <v>0.89676</v>
      </c>
      <c r="Q8" s="43">
        <f>M6</f>
        <v>0.99024787092840327</v>
      </c>
      <c r="R8" s="45">
        <v>0.94181700000000002</v>
      </c>
    </row>
    <row r="9" spans="1:20" x14ac:dyDescent="0.35">
      <c r="A9" s="2">
        <v>1.5</v>
      </c>
      <c r="B9" s="2">
        <v>45.59</v>
      </c>
      <c r="C9" s="2">
        <v>25.3</v>
      </c>
      <c r="D9" s="2">
        <v>20.3</v>
      </c>
      <c r="E9" s="4">
        <f t="shared" si="0"/>
        <v>20.033860698165796</v>
      </c>
      <c r="F9" s="4">
        <f t="shared" si="1"/>
        <v>0.26613930183420464</v>
      </c>
      <c r="G9" s="20">
        <f t="shared" si="2"/>
        <v>0.26613930183420464</v>
      </c>
      <c r="H9" s="3">
        <f t="shared" si="3"/>
        <v>7.083012798079788E-2</v>
      </c>
      <c r="I9" s="6">
        <f t="shared" si="4"/>
        <v>1.3110310435182494E-2</v>
      </c>
      <c r="J9" s="6">
        <f t="shared" si="5"/>
        <v>1.3110310435182494E-2</v>
      </c>
      <c r="K9" s="36"/>
      <c r="P9" s="2" t="s">
        <v>8</v>
      </c>
      <c r="Q9" s="2" t="s">
        <v>59</v>
      </c>
      <c r="R9" s="2" t="s">
        <v>59</v>
      </c>
    </row>
    <row r="10" spans="1:20" ht="15" thickBot="1" x14ac:dyDescent="0.4">
      <c r="A10" s="2">
        <v>1.52</v>
      </c>
      <c r="B10" s="2">
        <v>47.85</v>
      </c>
      <c r="C10" s="2">
        <v>22.8</v>
      </c>
      <c r="D10" s="2">
        <v>20.6</v>
      </c>
      <c r="E10" s="4">
        <f t="shared" si="0"/>
        <v>20.379498786118187</v>
      </c>
      <c r="F10" s="4">
        <f t="shared" si="1"/>
        <v>0.2205012138818141</v>
      </c>
      <c r="G10" s="20">
        <f t="shared" si="2"/>
        <v>0.2205012138818141</v>
      </c>
      <c r="H10" s="3">
        <f t="shared" si="3"/>
        <v>4.8620785323353524E-2</v>
      </c>
      <c r="I10" s="6">
        <f t="shared" si="4"/>
        <v>1.0703942421447286E-2</v>
      </c>
      <c r="J10" s="6">
        <f t="shared" si="5"/>
        <v>1.0703942421447286E-2</v>
      </c>
      <c r="K10" s="36"/>
      <c r="L10" t="s">
        <v>12</v>
      </c>
    </row>
    <row r="11" spans="1:20" x14ac:dyDescent="0.35">
      <c r="A11" s="2">
        <v>1.48</v>
      </c>
      <c r="B11" s="2">
        <v>44.45</v>
      </c>
      <c r="C11" s="2">
        <v>26.4</v>
      </c>
      <c r="D11" s="2">
        <v>20.309999999999999</v>
      </c>
      <c r="E11" s="4">
        <f t="shared" si="0"/>
        <v>20.083993693960192</v>
      </c>
      <c r="F11" s="4">
        <f t="shared" si="1"/>
        <v>0.22600630603980676</v>
      </c>
      <c r="G11" s="20">
        <f t="shared" si="2"/>
        <v>0.22600630603980676</v>
      </c>
      <c r="H11" s="3">
        <f t="shared" si="3"/>
        <v>5.1078850369758795E-2</v>
      </c>
      <c r="I11" s="6">
        <f t="shared" si="4"/>
        <v>1.1127833876898413E-2</v>
      </c>
      <c r="J11" s="6">
        <f t="shared" si="5"/>
        <v>1.1127833876898413E-2</v>
      </c>
      <c r="K11" s="38"/>
      <c r="L11" s="8"/>
      <c r="M11" s="8" t="s">
        <v>17</v>
      </c>
      <c r="N11" s="8" t="s">
        <v>18</v>
      </c>
      <c r="O11" s="8" t="s">
        <v>19</v>
      </c>
      <c r="P11" s="8" t="s">
        <v>20</v>
      </c>
      <c r="Q11" s="8" t="s">
        <v>21</v>
      </c>
    </row>
    <row r="12" spans="1:20" x14ac:dyDescent="0.35">
      <c r="A12" s="2">
        <v>1.47</v>
      </c>
      <c r="B12" s="2">
        <v>46.04</v>
      </c>
      <c r="C12" s="2">
        <v>33.700000000000003</v>
      </c>
      <c r="D12" s="2">
        <v>21.21</v>
      </c>
      <c r="E12" s="4">
        <f t="shared" si="0"/>
        <v>21.153777443325801</v>
      </c>
      <c r="F12" s="4">
        <f t="shared" si="1"/>
        <v>5.6222556674200064E-2</v>
      </c>
      <c r="G12" s="20">
        <f t="shared" si="2"/>
        <v>5.6222556674200064E-2</v>
      </c>
      <c r="H12" s="3">
        <f t="shared" si="3"/>
        <v>3.1609758789836379E-3</v>
      </c>
      <c r="I12" s="6">
        <f t="shared" si="4"/>
        <v>2.6507570332013229E-3</v>
      </c>
      <c r="J12" s="6">
        <f t="shared" si="5"/>
        <v>2.6507570332013229E-3</v>
      </c>
      <c r="K12" s="36"/>
      <c r="L12" t="s">
        <v>13</v>
      </c>
      <c r="M12">
        <v>3</v>
      </c>
      <c r="N12">
        <v>1686.2104612400551</v>
      </c>
      <c r="O12">
        <v>562.07015374668504</v>
      </c>
      <c r="P12">
        <v>3081.0985642181481</v>
      </c>
      <c r="Q12">
        <v>5.6968534645697302E-89</v>
      </c>
    </row>
    <row r="13" spans="1:20" x14ac:dyDescent="0.35">
      <c r="A13" s="2">
        <v>1.55</v>
      </c>
      <c r="B13" s="2">
        <v>53.07</v>
      </c>
      <c r="C13" s="2">
        <v>27.9</v>
      </c>
      <c r="D13" s="2">
        <v>22.11</v>
      </c>
      <c r="E13" s="4">
        <f t="shared" si="0"/>
        <v>21.876319983607573</v>
      </c>
      <c r="F13" s="4">
        <f t="shared" si="1"/>
        <v>0.23368001639242664</v>
      </c>
      <c r="G13" s="20">
        <f t="shared" si="2"/>
        <v>0.23368001639242664</v>
      </c>
      <c r="H13" s="3">
        <f t="shared" si="3"/>
        <v>5.460635006116478E-2</v>
      </c>
      <c r="I13" s="6">
        <f t="shared" si="4"/>
        <v>1.0568974056645258E-2</v>
      </c>
      <c r="J13" s="6">
        <f t="shared" si="5"/>
        <v>1.0568974056645258E-2</v>
      </c>
      <c r="K13" s="36"/>
      <c r="L13" t="s">
        <v>14</v>
      </c>
      <c r="M13">
        <v>88</v>
      </c>
      <c r="N13">
        <v>16.053421368640858</v>
      </c>
      <c r="O13">
        <v>0.1824252428254643</v>
      </c>
    </row>
    <row r="14" spans="1:20" ht="15" thickBot="1" x14ac:dyDescent="0.4">
      <c r="A14" s="2">
        <v>1.52</v>
      </c>
      <c r="B14" s="2">
        <v>65.88</v>
      </c>
      <c r="C14" s="2">
        <v>33.5</v>
      </c>
      <c r="D14" s="2">
        <v>28.6</v>
      </c>
      <c r="E14" s="4">
        <f t="shared" si="0"/>
        <v>27.7406017184029</v>
      </c>
      <c r="F14" s="4">
        <f t="shared" si="1"/>
        <v>0.85939828159710174</v>
      </c>
      <c r="G14" s="20">
        <f t="shared" si="2"/>
        <v>0.85939828159710174</v>
      </c>
      <c r="H14" s="3">
        <f t="shared" si="3"/>
        <v>0.73856540641205137</v>
      </c>
      <c r="I14" s="6">
        <f t="shared" si="4"/>
        <v>3.0048890964933624E-2</v>
      </c>
      <c r="J14" s="6">
        <f t="shared" si="5"/>
        <v>3.0048890964933624E-2</v>
      </c>
      <c r="K14" s="36"/>
      <c r="L14" s="7" t="s">
        <v>15</v>
      </c>
      <c r="M14" s="7">
        <v>91</v>
      </c>
      <c r="N14" s="7">
        <v>1702.2638826086959</v>
      </c>
      <c r="O14" s="7"/>
      <c r="P14" s="7"/>
      <c r="Q14" s="7"/>
    </row>
    <row r="15" spans="1:20" ht="15" thickBot="1" x14ac:dyDescent="0.4">
      <c r="A15" s="2">
        <v>1.54</v>
      </c>
      <c r="B15" s="2">
        <v>46.04</v>
      </c>
      <c r="C15" s="2">
        <v>23.4</v>
      </c>
      <c r="D15" s="2">
        <v>19.5</v>
      </c>
      <c r="E15" s="4">
        <f t="shared" si="0"/>
        <v>19.227740343763415</v>
      </c>
      <c r="F15" s="4">
        <f t="shared" si="1"/>
        <v>0.2722596562365851</v>
      </c>
      <c r="G15" s="20">
        <f t="shared" si="2"/>
        <v>0.2722596562365851</v>
      </c>
      <c r="H15" s="3">
        <f t="shared" si="3"/>
        <v>7.4125320414063486E-2</v>
      </c>
      <c r="I15" s="6">
        <f t="shared" si="4"/>
        <v>1.396203365315821E-2</v>
      </c>
      <c r="J15" s="6">
        <f t="shared" si="5"/>
        <v>1.396203365315821E-2</v>
      </c>
      <c r="K15" s="36"/>
    </row>
    <row r="16" spans="1:20" x14ac:dyDescent="0.35">
      <c r="A16" s="2">
        <v>1.46</v>
      </c>
      <c r="B16" s="2">
        <v>43.54</v>
      </c>
      <c r="C16" s="2">
        <v>21.8</v>
      </c>
      <c r="D16" s="2">
        <v>20.41</v>
      </c>
      <c r="E16" s="4">
        <f t="shared" si="0"/>
        <v>20.054203429381012</v>
      </c>
      <c r="F16" s="4">
        <f t="shared" si="1"/>
        <v>0.35579657061898828</v>
      </c>
      <c r="G16" s="20">
        <f t="shared" si="2"/>
        <v>0.35579657061898828</v>
      </c>
      <c r="H16" s="3">
        <f t="shared" si="3"/>
        <v>0.12659119966423271</v>
      </c>
      <c r="I16" s="6">
        <f t="shared" si="4"/>
        <v>1.7432463038656948E-2</v>
      </c>
      <c r="J16" s="6">
        <f t="shared" si="5"/>
        <v>1.7432463038656948E-2</v>
      </c>
      <c r="K16" s="38"/>
      <c r="L16" s="8"/>
      <c r="M16" s="8" t="s">
        <v>22</v>
      </c>
      <c r="N16" s="8" t="s">
        <v>10</v>
      </c>
      <c r="O16" s="8" t="s">
        <v>23</v>
      </c>
      <c r="P16" s="8" t="s">
        <v>24</v>
      </c>
      <c r="Q16" s="8" t="s">
        <v>25</v>
      </c>
      <c r="R16" s="8" t="s">
        <v>26</v>
      </c>
      <c r="S16" s="8" t="s">
        <v>27</v>
      </c>
      <c r="T16" s="8" t="s">
        <v>28</v>
      </c>
    </row>
    <row r="17" spans="1:20" x14ac:dyDescent="0.35">
      <c r="A17" s="2">
        <v>1.52</v>
      </c>
      <c r="B17" s="2">
        <v>62.37</v>
      </c>
      <c r="C17" s="2">
        <v>37.9</v>
      </c>
      <c r="D17" s="2">
        <v>26.85</v>
      </c>
      <c r="E17" s="4">
        <f t="shared" si="0"/>
        <v>26.500655692318247</v>
      </c>
      <c r="F17" s="4">
        <f t="shared" si="1"/>
        <v>0.34934430768175417</v>
      </c>
      <c r="G17" s="20">
        <f t="shared" si="2"/>
        <v>0.34934430768175417</v>
      </c>
      <c r="H17" s="3">
        <f t="shared" si="3"/>
        <v>0.12204144530964413</v>
      </c>
      <c r="I17" s="6">
        <f t="shared" si="4"/>
        <v>1.30109611799536E-2</v>
      </c>
      <c r="J17" s="6">
        <f t="shared" si="5"/>
        <v>1.30109611799536E-2</v>
      </c>
      <c r="K17" s="39" t="s">
        <v>29</v>
      </c>
      <c r="L17" t="s">
        <v>16</v>
      </c>
      <c r="M17">
        <v>36.17193597059449</v>
      </c>
      <c r="N17">
        <v>1.414483657153482</v>
      </c>
      <c r="O17">
        <v>25.572537220675407</v>
      </c>
      <c r="P17">
        <v>1.6438654241577365E-42</v>
      </c>
      <c r="Q17">
        <v>33.360946934764044</v>
      </c>
      <c r="R17">
        <v>38.982925006424935</v>
      </c>
      <c r="S17">
        <v>33.360946934764044</v>
      </c>
      <c r="T17">
        <v>38.982925006424935</v>
      </c>
    </row>
    <row r="18" spans="1:20" x14ac:dyDescent="0.35">
      <c r="A18" s="2">
        <v>1.46</v>
      </c>
      <c r="B18" s="2">
        <v>45.81</v>
      </c>
      <c r="C18" s="2">
        <v>31.3</v>
      </c>
      <c r="D18" s="2">
        <v>21.48</v>
      </c>
      <c r="E18" s="4">
        <f t="shared" si="0"/>
        <v>21.223787969537522</v>
      </c>
      <c r="F18" s="4">
        <f t="shared" si="1"/>
        <v>0.25621203046247842</v>
      </c>
      <c r="G18" s="20">
        <f t="shared" si="2"/>
        <v>0.25621203046247842</v>
      </c>
      <c r="H18" s="3">
        <f t="shared" si="3"/>
        <v>6.5644604553705965E-2</v>
      </c>
      <c r="I18" s="6">
        <f t="shared" si="4"/>
        <v>1.1927934379072552E-2</v>
      </c>
      <c r="J18" s="6">
        <f t="shared" si="5"/>
        <v>1.1927934379072552E-2</v>
      </c>
      <c r="K18" s="39" t="s">
        <v>37</v>
      </c>
      <c r="L18" t="s">
        <v>0</v>
      </c>
      <c r="M18">
        <v>-23.132536335206137</v>
      </c>
      <c r="N18">
        <v>1.0231948738234407</v>
      </c>
      <c r="O18">
        <v>-22.608143303890142</v>
      </c>
      <c r="P18">
        <v>2.0347114239270885E-38</v>
      </c>
      <c r="Q18">
        <v>-25.165921137702671</v>
      </c>
      <c r="R18">
        <v>-21.099151532709602</v>
      </c>
      <c r="S18">
        <v>-25.165921137702671</v>
      </c>
      <c r="T18">
        <v>-21.099151532709602</v>
      </c>
    </row>
    <row r="19" spans="1:20" x14ac:dyDescent="0.35">
      <c r="A19" s="2">
        <v>1.58</v>
      </c>
      <c r="B19" s="2">
        <v>74.39</v>
      </c>
      <c r="C19" s="2">
        <v>40.6</v>
      </c>
      <c r="D19" s="2">
        <v>29.76</v>
      </c>
      <c r="E19" s="4">
        <f t="shared" si="0"/>
        <v>29.888069800521805</v>
      </c>
      <c r="F19" s="4">
        <f t="shared" si="1"/>
        <v>-0.1280698005218035</v>
      </c>
      <c r="G19" s="20">
        <f t="shared" si="2"/>
        <v>0.1280698005218035</v>
      </c>
      <c r="H19" s="3">
        <f t="shared" si="3"/>
        <v>1.640187380569454E-2</v>
      </c>
      <c r="I19" s="6">
        <f t="shared" si="4"/>
        <v>-4.3034207164584504E-3</v>
      </c>
      <c r="J19" s="6">
        <f t="shared" si="5"/>
        <v>4.3034207164584504E-3</v>
      </c>
      <c r="K19" s="39" t="s">
        <v>38</v>
      </c>
      <c r="L19" t="s">
        <v>1</v>
      </c>
      <c r="M19">
        <v>0.39059514052783867</v>
      </c>
      <c r="N19">
        <v>8.9107767101096642E-3</v>
      </c>
      <c r="O19">
        <v>43.834017306784432</v>
      </c>
      <c r="P19">
        <v>1.4457196886846058E-61</v>
      </c>
      <c r="Q19">
        <v>0.3728868442840641</v>
      </c>
      <c r="R19">
        <v>0.40830343677161324</v>
      </c>
      <c r="S19">
        <v>0.3728868442840641</v>
      </c>
      <c r="T19">
        <v>0.40830343677161324</v>
      </c>
    </row>
    <row r="20" spans="1:20" ht="15" thickBot="1" x14ac:dyDescent="0.4">
      <c r="A20" s="2">
        <v>1.52</v>
      </c>
      <c r="B20" s="2">
        <v>55.57</v>
      </c>
      <c r="C20" s="2">
        <v>36.299999999999997</v>
      </c>
      <c r="D20" s="2">
        <v>23.92</v>
      </c>
      <c r="E20" s="4">
        <f t="shared" si="0"/>
        <v>23.796956766849647</v>
      </c>
      <c r="F20" s="4">
        <f t="shared" si="1"/>
        <v>0.12304323315035504</v>
      </c>
      <c r="G20" s="20">
        <f t="shared" si="2"/>
        <v>0.12304323315035504</v>
      </c>
      <c r="H20" s="3">
        <f t="shared" si="3"/>
        <v>1.5139637224092629E-2</v>
      </c>
      <c r="I20" s="6">
        <f t="shared" si="4"/>
        <v>5.1439478741787219E-3</v>
      </c>
      <c r="J20" s="6">
        <f t="shared" si="5"/>
        <v>5.1439478741787219E-3</v>
      </c>
      <c r="K20" s="39" t="s">
        <v>39</v>
      </c>
      <c r="L20" s="7" t="s">
        <v>2</v>
      </c>
      <c r="M20" s="7">
        <v>2.9782481174559054E-2</v>
      </c>
      <c r="N20" s="7">
        <v>1.2309561946761005E-2</v>
      </c>
      <c r="O20" s="7">
        <v>2.4194590598242751</v>
      </c>
      <c r="P20" s="7">
        <v>1.7601590424532691E-2</v>
      </c>
      <c r="Q20" s="7">
        <v>5.3198134772494375E-3</v>
      </c>
      <c r="R20" s="7">
        <v>5.4245148871868668E-2</v>
      </c>
      <c r="S20" s="7">
        <v>5.3198134772494375E-3</v>
      </c>
      <c r="T20" s="7">
        <v>5.4245148871868668E-2</v>
      </c>
    </row>
    <row r="21" spans="1:20" x14ac:dyDescent="0.35">
      <c r="A21" s="2">
        <v>1.5</v>
      </c>
      <c r="B21" s="2">
        <v>46.15</v>
      </c>
      <c r="C21" s="2">
        <v>29.8</v>
      </c>
      <c r="D21" s="2">
        <v>20.55</v>
      </c>
      <c r="E21" s="4">
        <f t="shared" si="0"/>
        <v>20.386615142146901</v>
      </c>
      <c r="F21" s="4">
        <f t="shared" si="1"/>
        <v>0.16338485785309942</v>
      </c>
      <c r="G21" s="20">
        <f t="shared" si="2"/>
        <v>0.16338485785309942</v>
      </c>
      <c r="H21" s="3">
        <f t="shared" si="3"/>
        <v>2.6694611775677501E-2</v>
      </c>
      <c r="I21" s="6">
        <f t="shared" si="4"/>
        <v>7.9506013553819668E-3</v>
      </c>
      <c r="J21" s="6">
        <f t="shared" si="5"/>
        <v>7.9506013553819668E-3</v>
      </c>
      <c r="K21" s="36"/>
    </row>
    <row r="22" spans="1:20" x14ac:dyDescent="0.35">
      <c r="A22" s="2">
        <v>1.49</v>
      </c>
      <c r="B22" s="2">
        <v>47.85</v>
      </c>
      <c r="C22" s="2">
        <v>31.9</v>
      </c>
      <c r="D22" s="2">
        <v>21.67</v>
      </c>
      <c r="E22" s="4">
        <f t="shared" si="0"/>
        <v>21.344495454862866</v>
      </c>
      <c r="F22" s="4">
        <f t="shared" si="1"/>
        <v>0.32550454513713589</v>
      </c>
      <c r="G22" s="20">
        <f t="shared" si="2"/>
        <v>0.32550454513713589</v>
      </c>
      <c r="H22" s="3">
        <f t="shared" si="3"/>
        <v>0.10595320890493373</v>
      </c>
      <c r="I22" s="6">
        <f t="shared" si="4"/>
        <v>1.5020975779286381E-2</v>
      </c>
      <c r="J22" s="6">
        <f t="shared" si="5"/>
        <v>1.5020975779286381E-2</v>
      </c>
      <c r="K22" s="36"/>
    </row>
    <row r="23" spans="1:20" x14ac:dyDescent="0.35">
      <c r="A23" s="2">
        <v>1.48</v>
      </c>
      <c r="B23" s="2">
        <v>42.18</v>
      </c>
      <c r="C23" s="2">
        <v>31.3</v>
      </c>
      <c r="D23" s="2">
        <v>19.27</v>
      </c>
      <c r="E23" s="4">
        <f t="shared" si="0"/>
        <v>19.34327688271734</v>
      </c>
      <c r="F23" s="4">
        <f t="shared" si="1"/>
        <v>-7.3276882717340897E-2</v>
      </c>
      <c r="G23" s="20">
        <f t="shared" si="2"/>
        <v>7.3276882717340897E-2</v>
      </c>
      <c r="H23" s="3">
        <f t="shared" si="3"/>
        <v>5.3695015407709329E-3</v>
      </c>
      <c r="I23" s="6">
        <f t="shared" si="4"/>
        <v>-3.8026405146518371E-3</v>
      </c>
      <c r="J23" s="6">
        <f t="shared" si="5"/>
        <v>3.8026405146518371E-3</v>
      </c>
      <c r="K23" s="36"/>
    </row>
    <row r="24" spans="1:20" x14ac:dyDescent="0.35">
      <c r="A24" s="2">
        <v>1.59</v>
      </c>
      <c r="B24" s="2">
        <v>45.81</v>
      </c>
      <c r="C24" s="2">
        <v>21.6</v>
      </c>
      <c r="D24" s="2">
        <v>18.18</v>
      </c>
      <c r="E24" s="4">
        <f t="shared" si="0"/>
        <v>17.927668178567501</v>
      </c>
      <c r="F24" s="4">
        <f t="shared" si="1"/>
        <v>0.25233182143249877</v>
      </c>
      <c r="G24" s="20">
        <f t="shared" si="2"/>
        <v>0.25233182143249877</v>
      </c>
      <c r="H24" s="3">
        <f t="shared" si="3"/>
        <v>6.3671348107442446E-2</v>
      </c>
      <c r="I24" s="6">
        <f t="shared" si="4"/>
        <v>1.3879638142601692E-2</v>
      </c>
      <c r="J24" s="6">
        <f t="shared" si="5"/>
        <v>1.3879638142601692E-2</v>
      </c>
      <c r="K24" s="36"/>
    </row>
    <row r="25" spans="1:20" x14ac:dyDescent="0.35">
      <c r="A25" s="2">
        <v>1.56</v>
      </c>
      <c r="B25" s="2">
        <v>44.68</v>
      </c>
      <c r="C25" s="2">
        <v>24.6</v>
      </c>
      <c r="D25" s="2">
        <v>18.46</v>
      </c>
      <c r="E25" s="4">
        <f t="shared" si="0"/>
        <v>18.269619203350899</v>
      </c>
      <c r="F25" s="4">
        <f t="shared" si="1"/>
        <v>0.19038079664910157</v>
      </c>
      <c r="G25" s="20">
        <f t="shared" si="2"/>
        <v>0.19038079664910157</v>
      </c>
      <c r="H25" s="3">
        <f t="shared" si="3"/>
        <v>3.6244847732746562E-2</v>
      </c>
      <c r="I25" s="6">
        <f t="shared" si="4"/>
        <v>1.0313152581208102E-2</v>
      </c>
      <c r="J25" s="6">
        <f t="shared" si="5"/>
        <v>1.0313152581208102E-2</v>
      </c>
      <c r="K25" s="36"/>
    </row>
    <row r="26" spans="1:20" x14ac:dyDescent="0.35">
      <c r="A26" s="2">
        <v>1.58</v>
      </c>
      <c r="B26" s="2">
        <v>42.64</v>
      </c>
      <c r="C26" s="2">
        <v>20.100000000000001</v>
      </c>
      <c r="D26" s="2">
        <v>17.05</v>
      </c>
      <c r="E26" s="4">
        <f t="shared" si="0"/>
        <v>16.87613322468447</v>
      </c>
      <c r="F26" s="4">
        <f t="shared" si="1"/>
        <v>0.17386677531553119</v>
      </c>
      <c r="G26" s="20">
        <f t="shared" si="2"/>
        <v>0.17386677531553119</v>
      </c>
      <c r="H26" s="3">
        <f t="shared" si="3"/>
        <v>3.0229655558621404E-2</v>
      </c>
      <c r="I26" s="6">
        <f t="shared" si="4"/>
        <v>1.0197464827890391E-2</v>
      </c>
      <c r="J26" s="6">
        <f t="shared" si="5"/>
        <v>1.0197464827890391E-2</v>
      </c>
      <c r="K26" s="36"/>
    </row>
    <row r="27" spans="1:20" x14ac:dyDescent="0.35">
      <c r="A27" s="2">
        <v>1.57</v>
      </c>
      <c r="B27" s="2">
        <v>43.54</v>
      </c>
      <c r="C27" s="2">
        <v>24.6</v>
      </c>
      <c r="D27" s="2">
        <v>17.7</v>
      </c>
      <c r="E27" s="4">
        <f t="shared" si="0"/>
        <v>17.593015379797098</v>
      </c>
      <c r="F27" s="4">
        <f t="shared" si="1"/>
        <v>0.10698462020290123</v>
      </c>
      <c r="G27" s="20">
        <f t="shared" si="2"/>
        <v>0.10698462020290123</v>
      </c>
      <c r="H27" s="3">
        <f t="shared" si="3"/>
        <v>1.1445708959959021E-2</v>
      </c>
      <c r="I27" s="6">
        <f t="shared" si="4"/>
        <v>6.0443288250226681E-3</v>
      </c>
      <c r="J27" s="6">
        <f t="shared" si="5"/>
        <v>6.0443288250226681E-3</v>
      </c>
      <c r="K27" s="36"/>
    </row>
    <row r="28" spans="1:20" x14ac:dyDescent="0.35">
      <c r="A28" s="2">
        <v>1.5</v>
      </c>
      <c r="B28" s="2">
        <v>37.31</v>
      </c>
      <c r="C28" s="2">
        <v>18.100000000000001</v>
      </c>
      <c r="D28" s="2">
        <v>16.61</v>
      </c>
      <c r="E28" s="4">
        <f t="shared" si="0"/>
        <v>16.585299070138468</v>
      </c>
      <c r="F28" s="4">
        <f t="shared" si="1"/>
        <v>2.4700929861531051E-2</v>
      </c>
      <c r="G28" s="20">
        <f t="shared" si="2"/>
        <v>2.4700929861531051E-2</v>
      </c>
      <c r="H28" s="3">
        <f t="shared" si="3"/>
        <v>6.1013593602427636E-4</v>
      </c>
      <c r="I28" s="6">
        <f t="shared" si="4"/>
        <v>1.4871119723980164E-3</v>
      </c>
      <c r="J28" s="6">
        <f t="shared" si="5"/>
        <v>1.4871119723980164E-3</v>
      </c>
      <c r="K28" s="36"/>
    </row>
    <row r="29" spans="1:20" x14ac:dyDescent="0.35">
      <c r="A29" s="2">
        <v>1.52</v>
      </c>
      <c r="B29" s="2">
        <v>39.35</v>
      </c>
      <c r="C29" s="2">
        <v>22.9</v>
      </c>
      <c r="D29" s="2">
        <v>16.940000000000001</v>
      </c>
      <c r="E29" s="4">
        <f t="shared" si="0"/>
        <v>17.062418339749012</v>
      </c>
      <c r="F29" s="4">
        <f t="shared" si="1"/>
        <v>-0.12241833974901084</v>
      </c>
      <c r="G29" s="20">
        <f t="shared" si="2"/>
        <v>0.12241833974901084</v>
      </c>
      <c r="H29" s="3">
        <f t="shared" si="3"/>
        <v>1.4986249906904248E-2</v>
      </c>
      <c r="I29" s="6">
        <f t="shared" si="4"/>
        <v>-7.2265844007680536E-3</v>
      </c>
      <c r="J29" s="6">
        <f t="shared" si="5"/>
        <v>7.2265844007680536E-3</v>
      </c>
      <c r="K29" s="36"/>
    </row>
    <row r="30" spans="1:20" x14ac:dyDescent="0.35">
      <c r="A30" s="2">
        <v>1.44</v>
      </c>
      <c r="B30" s="2">
        <v>39.01</v>
      </c>
      <c r="C30" s="2">
        <v>26.2</v>
      </c>
      <c r="D30" s="2">
        <v>18.77</v>
      </c>
      <c r="E30" s="4">
        <f t="shared" si="0"/>
        <v>18.87850108666208</v>
      </c>
      <c r="F30" s="4">
        <f t="shared" si="1"/>
        <v>-0.10850108666208058</v>
      </c>
      <c r="G30" s="20">
        <f t="shared" si="2"/>
        <v>0.10850108666208058</v>
      </c>
      <c r="H30" s="3">
        <f t="shared" si="3"/>
        <v>1.177248580685232E-2</v>
      </c>
      <c r="I30" s="6">
        <f t="shared" si="4"/>
        <v>-5.780558692705412E-3</v>
      </c>
      <c r="J30" s="6">
        <f t="shared" si="5"/>
        <v>5.780558692705412E-3</v>
      </c>
      <c r="K30" s="36"/>
    </row>
    <row r="31" spans="1:20" x14ac:dyDescent="0.35">
      <c r="A31" s="2">
        <v>1.49</v>
      </c>
      <c r="B31" s="2">
        <v>40.6</v>
      </c>
      <c r="C31" s="2">
        <v>27.2</v>
      </c>
      <c r="D31" s="2">
        <v>18.39</v>
      </c>
      <c r="E31" s="4">
        <f t="shared" si="0"/>
        <v>18.372703024515609</v>
      </c>
      <c r="F31" s="4">
        <f t="shared" si="1"/>
        <v>1.7296975484391908E-2</v>
      </c>
      <c r="G31" s="20">
        <f t="shared" si="2"/>
        <v>1.7296975484391908E-2</v>
      </c>
      <c r="H31" s="3">
        <f t="shared" si="3"/>
        <v>2.9918536090765466E-4</v>
      </c>
      <c r="I31" s="6">
        <f t="shared" si="4"/>
        <v>9.405641916471945E-4</v>
      </c>
      <c r="J31" s="6">
        <f t="shared" si="5"/>
        <v>9.405641916471945E-4</v>
      </c>
      <c r="K31" s="36"/>
    </row>
    <row r="32" spans="1:20" x14ac:dyDescent="0.35">
      <c r="A32" s="2">
        <v>1.46</v>
      </c>
      <c r="B32" s="2">
        <v>38.1</v>
      </c>
      <c r="C32" s="2">
        <v>17.7</v>
      </c>
      <c r="D32" s="2">
        <v>17.86</v>
      </c>
      <c r="E32" s="4">
        <f t="shared" si="0"/>
        <v>17.807257692093884</v>
      </c>
      <c r="F32" s="4">
        <f t="shared" si="1"/>
        <v>5.2742307906115116E-2</v>
      </c>
      <c r="G32" s="20">
        <f t="shared" si="2"/>
        <v>5.2742307906115116E-2</v>
      </c>
      <c r="H32" s="3">
        <f t="shared" si="3"/>
        <v>2.781751043263453E-3</v>
      </c>
      <c r="I32" s="6">
        <f t="shared" si="4"/>
        <v>2.9530967472628845E-3</v>
      </c>
      <c r="J32" s="6">
        <f t="shared" si="5"/>
        <v>2.9530967472628845E-3</v>
      </c>
      <c r="K32" s="36"/>
    </row>
    <row r="33" spans="1:11" x14ac:dyDescent="0.35">
      <c r="A33" s="2">
        <v>1.5</v>
      </c>
      <c r="B33" s="2">
        <v>40.369999999999997</v>
      </c>
      <c r="C33" s="2">
        <v>20.8</v>
      </c>
      <c r="D33" s="2">
        <v>17.98</v>
      </c>
      <c r="E33" s="4">
        <f t="shared" si="0"/>
        <v>17.860932899324961</v>
      </c>
      <c r="F33" s="4">
        <f t="shared" si="1"/>
        <v>0.11906710067503923</v>
      </c>
      <c r="G33" s="20">
        <f t="shared" si="2"/>
        <v>0.11906710067503923</v>
      </c>
      <c r="H33" s="3">
        <f t="shared" si="3"/>
        <v>1.4176974463159927E-2</v>
      </c>
      <c r="I33" s="6">
        <f t="shared" si="4"/>
        <v>6.6221969229721478E-3</v>
      </c>
      <c r="J33" s="6">
        <f t="shared" si="5"/>
        <v>6.6221969229721478E-3</v>
      </c>
      <c r="K33" s="36"/>
    </row>
    <row r="34" spans="1:11" x14ac:dyDescent="0.35">
      <c r="A34" s="2">
        <v>1.56</v>
      </c>
      <c r="B34" s="2">
        <v>37.19</v>
      </c>
      <c r="C34" s="2">
        <v>17.5</v>
      </c>
      <c r="D34" s="2">
        <v>15.37</v>
      </c>
      <c r="E34" s="4">
        <f t="shared" si="0"/>
        <v>15.132605984458021</v>
      </c>
      <c r="F34" s="4">
        <f t="shared" si="1"/>
        <v>0.23739401554197848</v>
      </c>
      <c r="G34" s="20">
        <f t="shared" si="2"/>
        <v>0.23739401554197848</v>
      </c>
      <c r="H34" s="3">
        <f t="shared" si="3"/>
        <v>5.635591861514512E-2</v>
      </c>
      <c r="I34" s="6">
        <f t="shared" si="4"/>
        <v>1.5445284030057157E-2</v>
      </c>
      <c r="J34" s="6">
        <f t="shared" si="5"/>
        <v>1.5445284030057157E-2</v>
      </c>
      <c r="K34" s="36"/>
    </row>
    <row r="35" spans="1:11" x14ac:dyDescent="0.35">
      <c r="A35" s="2">
        <v>1.53</v>
      </c>
      <c r="B35" s="2">
        <v>44.11</v>
      </c>
      <c r="C35" s="2">
        <v>21.3</v>
      </c>
      <c r="D35" s="2">
        <v>18.84</v>
      </c>
      <c r="E35" s="4">
        <f t="shared" si="0"/>
        <v>18.64267387543017</v>
      </c>
      <c r="F35" s="4">
        <f t="shared" si="1"/>
        <v>0.19732612456983034</v>
      </c>
      <c r="G35" s="20">
        <f t="shared" si="2"/>
        <v>0.19732612456983034</v>
      </c>
      <c r="H35" s="3">
        <f t="shared" si="3"/>
        <v>3.8937599437748202E-2</v>
      </c>
      <c r="I35" s="6">
        <f t="shared" si="4"/>
        <v>1.0473785805192693E-2</v>
      </c>
      <c r="J35" s="6">
        <f t="shared" si="5"/>
        <v>1.0473785805192693E-2</v>
      </c>
      <c r="K35" s="36"/>
    </row>
    <row r="36" spans="1:11" x14ac:dyDescent="0.35">
      <c r="A36" s="2">
        <v>1.45</v>
      </c>
      <c r="B36" s="2">
        <v>33.450000000000003</v>
      </c>
      <c r="C36" s="2">
        <v>18.7</v>
      </c>
      <c r="D36" s="2">
        <v>15.82</v>
      </c>
      <c r="E36" s="4">
        <f t="shared" si="0"/>
        <v>16.252098133166051</v>
      </c>
      <c r="F36" s="4">
        <f t="shared" si="1"/>
        <v>-0.4320981331660505</v>
      </c>
      <c r="G36" s="20">
        <f t="shared" si="2"/>
        <v>0.4320981331660505</v>
      </c>
      <c r="H36" s="3">
        <f t="shared" si="3"/>
        <v>0.1867087966855859</v>
      </c>
      <c r="I36" s="6">
        <f t="shared" si="4"/>
        <v>-2.7313409176109388E-2</v>
      </c>
      <c r="J36" s="6">
        <f t="shared" si="5"/>
        <v>2.7313409176109388E-2</v>
      </c>
      <c r="K36" s="36"/>
    </row>
    <row r="37" spans="1:11" x14ac:dyDescent="0.35">
      <c r="A37" s="2">
        <v>1.63</v>
      </c>
      <c r="B37" s="2">
        <v>47.17</v>
      </c>
      <c r="C37" s="2">
        <v>28.8</v>
      </c>
      <c r="D37" s="2">
        <v>17.71</v>
      </c>
      <c r="E37" s="4">
        <f t="shared" si="0"/>
        <v>17.748009980733936</v>
      </c>
      <c r="F37" s="4">
        <f t="shared" si="1"/>
        <v>-3.8009980733935578E-2</v>
      </c>
      <c r="G37" s="20">
        <f t="shared" si="2"/>
        <v>3.8009980733935578E-2</v>
      </c>
      <c r="H37" s="3">
        <f t="shared" si="3"/>
        <v>1.4447586353941537E-3</v>
      </c>
      <c r="I37" s="6">
        <f t="shared" si="4"/>
        <v>-2.1462439714249339E-3</v>
      </c>
      <c r="J37" s="6">
        <f t="shared" si="5"/>
        <v>2.1462439714249339E-3</v>
      </c>
      <c r="K37" s="36"/>
    </row>
    <row r="38" spans="1:11" x14ac:dyDescent="0.35">
      <c r="A38" s="2">
        <v>1.42</v>
      </c>
      <c r="B38" s="2">
        <v>30.05</v>
      </c>
      <c r="C38" s="2">
        <v>17.100000000000001</v>
      </c>
      <c r="D38" s="2">
        <v>14.99</v>
      </c>
      <c r="E38" s="4">
        <f t="shared" si="0"/>
        <v>15.570398775548288</v>
      </c>
      <c r="F38" s="4">
        <f t="shared" si="1"/>
        <v>-0.58039877554828756</v>
      </c>
      <c r="G38" s="20">
        <f t="shared" si="2"/>
        <v>0.58039877554828756</v>
      </c>
      <c r="H38" s="3">
        <f t="shared" si="3"/>
        <v>0.33686273865795147</v>
      </c>
      <c r="I38" s="6">
        <f t="shared" si="4"/>
        <v>-3.8719064412827721E-2</v>
      </c>
      <c r="J38" s="6">
        <f t="shared" si="5"/>
        <v>3.8719064412827721E-2</v>
      </c>
      <c r="K38" s="36"/>
    </row>
    <row r="39" spans="1:11" x14ac:dyDescent="0.35">
      <c r="A39" s="2">
        <v>1.38</v>
      </c>
      <c r="B39" s="2">
        <v>32.090000000000003</v>
      </c>
      <c r="C39" s="2">
        <v>26.2</v>
      </c>
      <c r="D39" s="2">
        <v>16.75</v>
      </c>
      <c r="E39" s="4">
        <f t="shared" si="0"/>
        <v>17.563534894321812</v>
      </c>
      <c r="F39" s="4">
        <f t="shared" si="1"/>
        <v>-0.81353489432181192</v>
      </c>
      <c r="G39" s="20">
        <f t="shared" si="2"/>
        <v>0.81353489432181192</v>
      </c>
      <c r="H39" s="3">
        <f t="shared" si="3"/>
        <v>0.66183902427920172</v>
      </c>
      <c r="I39" s="6">
        <f t="shared" si="4"/>
        <v>-4.8569247422197724E-2</v>
      </c>
      <c r="J39" s="6">
        <f t="shared" si="5"/>
        <v>4.8569247422197724E-2</v>
      </c>
      <c r="K39" s="36"/>
    </row>
    <row r="40" spans="1:11" x14ac:dyDescent="0.35">
      <c r="A40" s="2">
        <v>1.45</v>
      </c>
      <c r="B40" s="2">
        <v>34.81</v>
      </c>
      <c r="C40" s="2">
        <v>20.399999999999999</v>
      </c>
      <c r="D40" s="2">
        <v>16.46</v>
      </c>
      <c r="E40" s="4">
        <f t="shared" si="0"/>
        <v>16.833937742280664</v>
      </c>
      <c r="F40" s="4">
        <f t="shared" si="1"/>
        <v>-0.37393774228066334</v>
      </c>
      <c r="G40" s="20">
        <f t="shared" si="2"/>
        <v>0.37393774228066334</v>
      </c>
      <c r="H40" s="3">
        <f t="shared" si="3"/>
        <v>0.1398294351019598</v>
      </c>
      <c r="I40" s="6">
        <f t="shared" si="4"/>
        <v>-2.2717967331753543E-2</v>
      </c>
      <c r="J40" s="6">
        <f t="shared" si="5"/>
        <v>2.2717967331753543E-2</v>
      </c>
      <c r="K40" s="36"/>
    </row>
    <row r="41" spans="1:11" x14ac:dyDescent="0.35">
      <c r="A41" s="2">
        <v>1.5</v>
      </c>
      <c r="B41" s="2">
        <v>35.950000000000003</v>
      </c>
      <c r="C41" s="2">
        <v>19.5</v>
      </c>
      <c r="D41" s="2">
        <v>15.87</v>
      </c>
      <c r="E41" s="4">
        <f t="shared" si="0"/>
        <v>16.095785152664988</v>
      </c>
      <c r="F41" s="4">
        <f t="shared" si="1"/>
        <v>-0.22578515266498833</v>
      </c>
      <c r="G41" s="20">
        <f t="shared" si="2"/>
        <v>0.22578515266498833</v>
      </c>
      <c r="H41" s="3">
        <f t="shared" si="3"/>
        <v>5.0978935163952084E-2</v>
      </c>
      <c r="I41" s="6">
        <f t="shared" si="4"/>
        <v>-1.4227167779772423E-2</v>
      </c>
      <c r="J41" s="6">
        <f t="shared" si="5"/>
        <v>1.4227167779772423E-2</v>
      </c>
      <c r="K41" s="36"/>
    </row>
    <row r="42" spans="1:11" x14ac:dyDescent="0.35">
      <c r="A42" s="2">
        <v>1.49</v>
      </c>
      <c r="B42" s="2">
        <v>39.92</v>
      </c>
      <c r="C42" s="2">
        <v>21.7</v>
      </c>
      <c r="D42" s="2">
        <v>18.079999999999998</v>
      </c>
      <c r="E42" s="4">
        <f t="shared" si="0"/>
        <v>17.9432946824966</v>
      </c>
      <c r="F42" s="4">
        <f t="shared" si="1"/>
        <v>0.13670531750339876</v>
      </c>
      <c r="G42" s="20">
        <f t="shared" si="2"/>
        <v>0.13670531750339876</v>
      </c>
      <c r="H42" s="3">
        <f t="shared" si="3"/>
        <v>1.8688343833705063E-2</v>
      </c>
      <c r="I42" s="6">
        <f t="shared" si="4"/>
        <v>7.561134817665861E-3</v>
      </c>
      <c r="J42" s="6">
        <f t="shared" si="5"/>
        <v>7.561134817665861E-3</v>
      </c>
      <c r="K42" s="36"/>
    </row>
    <row r="43" spans="1:11" x14ac:dyDescent="0.35">
      <c r="A43" s="2">
        <v>1.45</v>
      </c>
      <c r="B43" s="2">
        <v>32.659999999999997</v>
      </c>
      <c r="C43" s="2">
        <v>18.100000000000001</v>
      </c>
      <c r="D43" s="2">
        <v>15.58</v>
      </c>
      <c r="E43" s="4">
        <f t="shared" si="0"/>
        <v>15.925658483444323</v>
      </c>
      <c r="F43" s="4">
        <f t="shared" si="1"/>
        <v>-0.34565848344432304</v>
      </c>
      <c r="G43" s="20">
        <f t="shared" si="2"/>
        <v>0.34565848344432304</v>
      </c>
      <c r="H43" s="3">
        <f t="shared" si="3"/>
        <v>0.11947978717702934</v>
      </c>
      <c r="I43" s="6">
        <f t="shared" si="4"/>
        <v>-2.218603873198479E-2</v>
      </c>
      <c r="J43" s="6">
        <f t="shared" si="5"/>
        <v>2.218603873198479E-2</v>
      </c>
      <c r="K43" s="36"/>
    </row>
    <row r="44" spans="1:11" x14ac:dyDescent="0.35">
      <c r="A44" s="2">
        <v>1.33</v>
      </c>
      <c r="B44" s="2">
        <v>30.5</v>
      </c>
      <c r="C44" s="2">
        <v>29.8</v>
      </c>
      <c r="D44" s="2">
        <v>17.149999999999999</v>
      </c>
      <c r="E44" s="4">
        <f t="shared" si="0"/>
        <v>18.206332369871269</v>
      </c>
      <c r="F44" s="4">
        <f t="shared" si="1"/>
        <v>-1.0563323698712708</v>
      </c>
      <c r="G44" s="20">
        <f t="shared" si="2"/>
        <v>1.0563323698712708</v>
      </c>
      <c r="H44" s="3">
        <f t="shared" si="3"/>
        <v>1.1158380756378552</v>
      </c>
      <c r="I44" s="6">
        <f t="shared" si="4"/>
        <v>-6.1593724190744659E-2</v>
      </c>
      <c r="J44" s="6">
        <f t="shared" si="5"/>
        <v>6.1593724190744659E-2</v>
      </c>
      <c r="K44" s="36"/>
    </row>
    <row r="45" spans="1:11" x14ac:dyDescent="0.35">
      <c r="A45" s="2">
        <v>1.37</v>
      </c>
      <c r="B45" s="2">
        <v>29.48</v>
      </c>
      <c r="C45" s="2">
        <v>20.6</v>
      </c>
      <c r="D45" s="2">
        <v>15.82</v>
      </c>
      <c r="E45" s="4">
        <f t="shared" si="0"/>
        <v>16.608625046318679</v>
      </c>
      <c r="F45" s="4">
        <f t="shared" si="1"/>
        <v>-0.78862504631867836</v>
      </c>
      <c r="G45" s="20">
        <f t="shared" si="2"/>
        <v>0.78862504631867836</v>
      </c>
      <c r="H45" s="3">
        <f t="shared" si="3"/>
        <v>0.62192946368113755</v>
      </c>
      <c r="I45" s="6">
        <f t="shared" si="4"/>
        <v>-4.9849876505605455E-2</v>
      </c>
      <c r="J45" s="6">
        <f t="shared" si="5"/>
        <v>4.9849876505605455E-2</v>
      </c>
      <c r="K45" s="36"/>
    </row>
    <row r="46" spans="1:11" x14ac:dyDescent="0.35">
      <c r="A46" s="2">
        <v>1.55</v>
      </c>
      <c r="B46" s="2">
        <v>44.68</v>
      </c>
      <c r="C46" s="2">
        <v>22.9</v>
      </c>
      <c r="D46" s="2">
        <v>18.61</v>
      </c>
      <c r="E46" s="4">
        <f t="shared" si="0"/>
        <v>18.450314348706211</v>
      </c>
      <c r="F46" s="4">
        <f t="shared" si="1"/>
        <v>0.15968565129378831</v>
      </c>
      <c r="G46" s="20">
        <f t="shared" si="2"/>
        <v>0.15968565129378831</v>
      </c>
      <c r="H46" s="3">
        <f t="shared" si="3"/>
        <v>2.5499507229121355E-2</v>
      </c>
      <c r="I46" s="6">
        <f t="shared" si="4"/>
        <v>8.5806368239542356E-3</v>
      </c>
      <c r="J46" s="6">
        <f t="shared" si="5"/>
        <v>8.5806368239542356E-3</v>
      </c>
      <c r="K46" s="36"/>
    </row>
    <row r="47" spans="1:11" x14ac:dyDescent="0.35">
      <c r="A47" s="2">
        <v>1.45</v>
      </c>
      <c r="B47" s="2">
        <v>34.93</v>
      </c>
      <c r="C47" s="2">
        <v>19.3</v>
      </c>
      <c r="D47" s="2">
        <v>16.66</v>
      </c>
      <c r="E47" s="4">
        <f t="shared" si="0"/>
        <v>16.848048429851989</v>
      </c>
      <c r="F47" s="4">
        <f t="shared" si="1"/>
        <v>-0.18804842985198889</v>
      </c>
      <c r="G47" s="20">
        <f t="shared" si="2"/>
        <v>0.18804842985198889</v>
      </c>
      <c r="H47" s="3">
        <f t="shared" si="3"/>
        <v>3.5362211969798385E-2</v>
      </c>
      <c r="I47" s="6">
        <f t="shared" si="4"/>
        <v>-1.1287420759423102E-2</v>
      </c>
      <c r="J47" s="6">
        <f t="shared" si="5"/>
        <v>1.1287420759423102E-2</v>
      </c>
      <c r="K47" s="36"/>
    </row>
    <row r="48" spans="1:11" x14ac:dyDescent="0.35">
      <c r="A48" s="2">
        <v>1.47</v>
      </c>
      <c r="B48" s="2">
        <v>54.54</v>
      </c>
      <c r="C48" s="2">
        <v>38.4</v>
      </c>
      <c r="D48" s="2">
        <v>25.13</v>
      </c>
      <c r="E48" s="4">
        <f t="shared" si="0"/>
        <v>24.613813799332856</v>
      </c>
      <c r="F48" s="4">
        <f t="shared" si="1"/>
        <v>0.51618620066714271</v>
      </c>
      <c r="G48" s="20">
        <f t="shared" si="2"/>
        <v>0.51618620066714271</v>
      </c>
      <c r="H48" s="3">
        <f t="shared" si="3"/>
        <v>0.26644819375917972</v>
      </c>
      <c r="I48" s="6">
        <f t="shared" si="4"/>
        <v>2.0540636715763737E-2</v>
      </c>
      <c r="J48" s="6">
        <f t="shared" si="5"/>
        <v>2.0540636715763737E-2</v>
      </c>
      <c r="K48" s="36"/>
    </row>
    <row r="49" spans="1:11" x14ac:dyDescent="0.35">
      <c r="A49" s="2">
        <v>1.59</v>
      </c>
      <c r="B49" s="2">
        <v>52.5</v>
      </c>
      <c r="C49" s="2">
        <v>27.9</v>
      </c>
      <c r="D49" s="2">
        <v>20.83</v>
      </c>
      <c r="E49" s="4">
        <f t="shared" si="0"/>
        <v>20.72837930009846</v>
      </c>
      <c r="F49" s="4">
        <f t="shared" si="1"/>
        <v>0.1016206999015381</v>
      </c>
      <c r="G49" s="20">
        <f t="shared" si="2"/>
        <v>0.1016206999015381</v>
      </c>
      <c r="H49" s="3">
        <f t="shared" si="3"/>
        <v>1.0326766648478466E-2</v>
      </c>
      <c r="I49" s="6">
        <f t="shared" si="4"/>
        <v>4.8785741671405715E-3</v>
      </c>
      <c r="J49" s="6">
        <f t="shared" si="5"/>
        <v>4.8785741671405715E-3</v>
      </c>
      <c r="K49" s="36"/>
    </row>
    <row r="50" spans="1:11" x14ac:dyDescent="0.35">
      <c r="A50" s="2">
        <v>1.44</v>
      </c>
      <c r="B50" s="2">
        <v>51.03</v>
      </c>
      <c r="C50" s="2">
        <v>36.4</v>
      </c>
      <c r="D50" s="2">
        <v>24.56</v>
      </c>
      <c r="E50" s="4">
        <f t="shared" si="0"/>
        <v>23.877235983787209</v>
      </c>
      <c r="F50" s="4">
        <f t="shared" si="1"/>
        <v>0.68276401621278993</v>
      </c>
      <c r="G50" s="20">
        <f t="shared" si="2"/>
        <v>0.68276401621278993</v>
      </c>
      <c r="H50" s="3">
        <f t="shared" si="3"/>
        <v>0.46616670183501885</v>
      </c>
      <c r="I50" s="6">
        <f t="shared" si="4"/>
        <v>2.7799837793680372E-2</v>
      </c>
      <c r="J50" s="6">
        <f t="shared" si="5"/>
        <v>2.7799837793680372E-2</v>
      </c>
      <c r="K50" s="36"/>
    </row>
    <row r="51" spans="1:11" x14ac:dyDescent="0.35">
      <c r="A51" s="2">
        <v>1.6</v>
      </c>
      <c r="B51" s="2">
        <v>51.71</v>
      </c>
      <c r="C51" s="2">
        <v>25.1</v>
      </c>
      <c r="D51" s="2">
        <v>20.190000000000001</v>
      </c>
      <c r="E51" s="4">
        <f t="shared" si="0"/>
        <v>20.10509282844064</v>
      </c>
      <c r="F51" s="4">
        <f t="shared" si="1"/>
        <v>8.4907171559361672E-2</v>
      </c>
      <c r="G51" s="20">
        <f t="shared" si="2"/>
        <v>8.4907171559361672E-2</v>
      </c>
      <c r="H51" s="3">
        <f t="shared" si="3"/>
        <v>7.2092277822108754E-3</v>
      </c>
      <c r="I51" s="6">
        <f t="shared" si="4"/>
        <v>4.2054072094780421E-3</v>
      </c>
      <c r="J51" s="6">
        <f t="shared" si="5"/>
        <v>4.2054072094780421E-3</v>
      </c>
      <c r="K51" s="36"/>
    </row>
    <row r="52" spans="1:11" x14ac:dyDescent="0.35">
      <c r="A52" s="2">
        <v>1.58</v>
      </c>
      <c r="B52" s="2">
        <v>60.33</v>
      </c>
      <c r="C52" s="2">
        <v>39.700000000000003</v>
      </c>
      <c r="D52" s="2">
        <v>24.13</v>
      </c>
      <c r="E52" s="4">
        <f t="shared" si="0"/>
        <v>24.369497891643288</v>
      </c>
      <c r="F52" s="4">
        <f t="shared" si="1"/>
        <v>-0.23949789164328905</v>
      </c>
      <c r="G52" s="20">
        <f t="shared" si="2"/>
        <v>0.23949789164328905</v>
      </c>
      <c r="H52" s="3">
        <f t="shared" si="3"/>
        <v>5.7359240101580625E-2</v>
      </c>
      <c r="I52" s="6">
        <f t="shared" si="4"/>
        <v>-9.9253166864189408E-3</v>
      </c>
      <c r="J52" s="6">
        <f t="shared" si="5"/>
        <v>9.9253166864189408E-3</v>
      </c>
      <c r="K52" s="36"/>
    </row>
    <row r="53" spans="1:11" x14ac:dyDescent="0.35">
      <c r="A53" s="2">
        <v>1.42</v>
      </c>
      <c r="B53" s="2">
        <v>47.85</v>
      </c>
      <c r="C53" s="2">
        <v>33.6</v>
      </c>
      <c r="D53" s="2">
        <v>23.86</v>
      </c>
      <c r="E53" s="4">
        <f t="shared" si="0"/>
        <v>23.014403216324041</v>
      </c>
      <c r="F53" s="4">
        <f t="shared" si="1"/>
        <v>0.84559678367595836</v>
      </c>
      <c r="G53" s="20">
        <f t="shared" si="2"/>
        <v>0.84559678367595836</v>
      </c>
      <c r="H53" s="3">
        <f t="shared" si="3"/>
        <v>0.71503392056312554</v>
      </c>
      <c r="I53" s="6">
        <f t="shared" si="4"/>
        <v>3.5439932258003286E-2</v>
      </c>
      <c r="J53" s="6">
        <f t="shared" si="5"/>
        <v>3.5439932258003286E-2</v>
      </c>
      <c r="K53" s="36"/>
    </row>
    <row r="54" spans="1:11" x14ac:dyDescent="0.35">
      <c r="A54" s="2">
        <v>1.58</v>
      </c>
      <c r="B54" s="2">
        <v>83.91</v>
      </c>
      <c r="C54" s="2">
        <v>46</v>
      </c>
      <c r="D54" s="2">
        <v>33.57</v>
      </c>
      <c r="E54" s="4">
        <f t="shared" si="0"/>
        <v>33.76736093668945</v>
      </c>
      <c r="F54" s="4">
        <f t="shared" si="1"/>
        <v>-0.19736093668944932</v>
      </c>
      <c r="G54" s="20">
        <f t="shared" si="2"/>
        <v>0.19736093668944932</v>
      </c>
      <c r="H54" s="3">
        <f t="shared" si="3"/>
        <v>3.8951339330936821E-2</v>
      </c>
      <c r="I54" s="6">
        <f t="shared" si="4"/>
        <v>-5.879086585923423E-3</v>
      </c>
      <c r="J54" s="6">
        <f t="shared" si="5"/>
        <v>5.879086585923423E-3</v>
      </c>
      <c r="K54" s="36"/>
    </row>
    <row r="55" spans="1:11" x14ac:dyDescent="0.35">
      <c r="A55" s="2">
        <v>1.55</v>
      </c>
      <c r="B55" s="2">
        <v>69.97</v>
      </c>
      <c r="C55" s="2">
        <v>38.9</v>
      </c>
      <c r="D55" s="2">
        <v>29.14</v>
      </c>
      <c r="E55" s="4">
        <f t="shared" si="0"/>
        <v>28.8049851514482</v>
      </c>
      <c r="F55" s="4">
        <f t="shared" si="1"/>
        <v>0.33501484855180053</v>
      </c>
      <c r="G55" s="20">
        <f t="shared" si="2"/>
        <v>0.33501484855180053</v>
      </c>
      <c r="H55" s="3">
        <f t="shared" si="3"/>
        <v>0.11223494875018585</v>
      </c>
      <c r="I55" s="6">
        <f t="shared" si="4"/>
        <v>1.1496734679196999E-2</v>
      </c>
      <c r="J55" s="6">
        <f t="shared" si="5"/>
        <v>1.1496734679196999E-2</v>
      </c>
      <c r="K55" s="36"/>
    </row>
    <row r="56" spans="1:11" x14ac:dyDescent="0.35">
      <c r="A56" s="2">
        <v>1.64</v>
      </c>
      <c r="B56" s="2">
        <v>77.34</v>
      </c>
      <c r="C56" s="2">
        <v>42.2</v>
      </c>
      <c r="D56" s="2">
        <v>28.59</v>
      </c>
      <c r="E56" s="4">
        <f t="shared" si="0"/>
        <v>29.700025254845862</v>
      </c>
      <c r="F56" s="4">
        <f t="shared" si="1"/>
        <v>-1.110025254845862</v>
      </c>
      <c r="G56" s="20">
        <f t="shared" si="2"/>
        <v>1.110025254845862</v>
      </c>
      <c r="H56" s="3">
        <f t="shared" si="3"/>
        <v>1.2321560663956208</v>
      </c>
      <c r="I56" s="6">
        <f t="shared" si="4"/>
        <v>-3.882564724889339E-2</v>
      </c>
      <c r="J56" s="6">
        <f t="shared" si="5"/>
        <v>3.882564724889339E-2</v>
      </c>
      <c r="K56" s="36"/>
    </row>
    <row r="57" spans="1:11" x14ac:dyDescent="0.35">
      <c r="A57" s="2">
        <v>1.49</v>
      </c>
      <c r="B57" s="2">
        <v>58.29</v>
      </c>
      <c r="C57" s="2">
        <v>36.700000000000003</v>
      </c>
      <c r="D57" s="2">
        <v>26.17</v>
      </c>
      <c r="E57" s="4">
        <f t="shared" si="0"/>
        <v>25.565264631611385</v>
      </c>
      <c r="F57" s="4">
        <f t="shared" si="1"/>
        <v>0.60473536838861719</v>
      </c>
      <c r="G57" s="20">
        <f t="shared" si="2"/>
        <v>0.60473536838861719</v>
      </c>
      <c r="H57" s="3">
        <f t="shared" si="3"/>
        <v>0.36570486578011652</v>
      </c>
      <c r="I57" s="6">
        <f t="shared" si="4"/>
        <v>2.3107962108850483E-2</v>
      </c>
      <c r="J57" s="6">
        <f t="shared" si="5"/>
        <v>2.3107962108850483E-2</v>
      </c>
      <c r="K57" s="36"/>
    </row>
    <row r="58" spans="1:11" x14ac:dyDescent="0.35">
      <c r="A58" s="2">
        <v>1.59</v>
      </c>
      <c r="B58" s="2">
        <v>87.54</v>
      </c>
      <c r="C58" s="2">
        <v>38</v>
      </c>
      <c r="D58" s="2">
        <v>34.46</v>
      </c>
      <c r="E58" s="4">
        <f t="shared" si="0"/>
        <v>34.715636084056982</v>
      </c>
      <c r="F58" s="4">
        <f t="shared" si="1"/>
        <v>-0.25563608405698091</v>
      </c>
      <c r="G58" s="20">
        <f t="shared" si="2"/>
        <v>0.25563608405698091</v>
      </c>
      <c r="H58" s="3">
        <f t="shared" si="3"/>
        <v>6.5349807471987806E-2</v>
      </c>
      <c r="I58" s="6">
        <f t="shared" si="4"/>
        <v>-7.4183425437313088E-3</v>
      </c>
      <c r="J58" s="6">
        <f t="shared" si="5"/>
        <v>7.4183425437313088E-3</v>
      </c>
      <c r="K58" s="36"/>
    </row>
    <row r="59" spans="1:11" x14ac:dyDescent="0.35">
      <c r="A59" s="2">
        <v>1.55</v>
      </c>
      <c r="B59" s="2">
        <v>45.81</v>
      </c>
      <c r="C59" s="2">
        <v>23.3</v>
      </c>
      <c r="D59" s="2">
        <v>19.079999999999998</v>
      </c>
      <c r="E59" s="4">
        <f t="shared" si="0"/>
        <v>18.903599849972494</v>
      </c>
      <c r="F59" s="4">
        <f t="shared" si="1"/>
        <v>0.17640015002750431</v>
      </c>
      <c r="G59" s="20">
        <f t="shared" si="2"/>
        <v>0.17640015002750431</v>
      </c>
      <c r="H59" s="3">
        <f t="shared" si="3"/>
        <v>3.1117012929726028E-2</v>
      </c>
      <c r="I59" s="6">
        <f t="shared" si="4"/>
        <v>9.2452908819446716E-3</v>
      </c>
      <c r="J59" s="6">
        <f t="shared" si="5"/>
        <v>9.2452908819446716E-3</v>
      </c>
      <c r="K59" s="36"/>
    </row>
    <row r="60" spans="1:11" x14ac:dyDescent="0.35">
      <c r="A60" s="2">
        <v>1.42</v>
      </c>
      <c r="B60" s="2">
        <v>47.63</v>
      </c>
      <c r="C60" s="2">
        <v>35.9</v>
      </c>
      <c r="D60" s="2">
        <v>23.54</v>
      </c>
      <c r="E60" s="4">
        <f t="shared" si="0"/>
        <v>22.996971992109401</v>
      </c>
      <c r="F60" s="4">
        <f t="shared" si="1"/>
        <v>0.54302800789059802</v>
      </c>
      <c r="G60" s="20">
        <f t="shared" si="2"/>
        <v>0.54302800789059802</v>
      </c>
      <c r="H60" s="3">
        <f t="shared" si="3"/>
        <v>0.29487941735363138</v>
      </c>
      <c r="I60" s="6">
        <f t="shared" si="4"/>
        <v>2.3068309596032201E-2</v>
      </c>
      <c r="J60" s="6">
        <f t="shared" si="5"/>
        <v>2.3068309596032201E-2</v>
      </c>
      <c r="K60" s="36"/>
    </row>
    <row r="61" spans="1:11" x14ac:dyDescent="0.35">
      <c r="A61" s="2">
        <v>1.62</v>
      </c>
      <c r="B61" s="2">
        <v>53.07</v>
      </c>
      <c r="C61" s="2">
        <v>24.1</v>
      </c>
      <c r="D61" s="2">
        <v>20.239999999999998</v>
      </c>
      <c r="E61" s="4">
        <f t="shared" si="0"/>
        <v>20.143869011679815</v>
      </c>
      <c r="F61" s="4">
        <f t="shared" si="1"/>
        <v>9.6130988320183519E-2</v>
      </c>
      <c r="G61" s="20">
        <f t="shared" si="2"/>
        <v>9.6130988320183519E-2</v>
      </c>
      <c r="H61" s="3">
        <f t="shared" si="3"/>
        <v>9.2411669154152595E-3</v>
      </c>
      <c r="I61" s="6">
        <f t="shared" si="4"/>
        <v>4.7495547589023485E-3</v>
      </c>
      <c r="J61" s="6">
        <f t="shared" si="5"/>
        <v>4.7495547589023485E-3</v>
      </c>
      <c r="K61" s="36"/>
    </row>
    <row r="62" spans="1:11" x14ac:dyDescent="0.35">
      <c r="A62" s="2">
        <v>1.66</v>
      </c>
      <c r="B62" s="2">
        <v>80.739999999999995</v>
      </c>
      <c r="C62" s="2">
        <v>40.799999999999997</v>
      </c>
      <c r="D62" s="2">
        <v>29.17</v>
      </c>
      <c r="E62" s="4">
        <f t="shared" si="0"/>
        <v>30.523702532292006</v>
      </c>
      <c r="F62" s="4">
        <f t="shared" si="1"/>
        <v>-1.3537025322920044</v>
      </c>
      <c r="G62" s="20">
        <f t="shared" si="2"/>
        <v>1.3537025322920044</v>
      </c>
      <c r="H62" s="3">
        <f t="shared" si="3"/>
        <v>1.8325105459337854</v>
      </c>
      <c r="I62" s="6">
        <f t="shared" si="4"/>
        <v>-4.640735455234845E-2</v>
      </c>
      <c r="J62" s="6">
        <f t="shared" si="5"/>
        <v>4.640735455234845E-2</v>
      </c>
      <c r="K62" s="36"/>
    </row>
    <row r="63" spans="1:11" x14ac:dyDescent="0.35">
      <c r="A63" s="2">
        <v>1.47</v>
      </c>
      <c r="B63" s="2">
        <v>45.25</v>
      </c>
      <c r="C63" s="2">
        <v>25.7</v>
      </c>
      <c r="D63" s="2">
        <v>20.85</v>
      </c>
      <c r="E63" s="4">
        <f t="shared" si="0"/>
        <v>20.606947432912335</v>
      </c>
      <c r="F63" s="4">
        <f t="shared" si="1"/>
        <v>0.2430525670876662</v>
      </c>
      <c r="G63" s="20">
        <f t="shared" si="2"/>
        <v>0.2430525670876662</v>
      </c>
      <c r="H63" s="3">
        <f t="shared" si="3"/>
        <v>5.9074550367904481E-2</v>
      </c>
      <c r="I63" s="6">
        <f t="shared" si="4"/>
        <v>1.1657197462238186E-2</v>
      </c>
      <c r="J63" s="6">
        <f t="shared" si="5"/>
        <v>1.1657197462238186E-2</v>
      </c>
      <c r="K63" s="36"/>
    </row>
    <row r="64" spans="1:11" x14ac:dyDescent="0.35">
      <c r="A64" s="2">
        <v>1.49</v>
      </c>
      <c r="B64" s="2">
        <v>50.46</v>
      </c>
      <c r="C64" s="2">
        <v>37.6</v>
      </c>
      <c r="D64" s="2">
        <v>22.66</v>
      </c>
      <c r="E64" s="4">
        <f t="shared" si="0"/>
        <v>22.533708914335513</v>
      </c>
      <c r="F64" s="4">
        <f t="shared" si="1"/>
        <v>0.12629108566448721</v>
      </c>
      <c r="G64" s="20">
        <f t="shared" si="2"/>
        <v>0.12629108566448721</v>
      </c>
      <c r="H64" s="3">
        <f t="shared" si="3"/>
        <v>1.5949438318314847E-2</v>
      </c>
      <c r="I64" s="6">
        <f t="shared" si="4"/>
        <v>5.5733047513012888E-3</v>
      </c>
      <c r="J64" s="6">
        <f t="shared" si="5"/>
        <v>5.5733047513012888E-3</v>
      </c>
      <c r="K64" s="36"/>
    </row>
    <row r="65" spans="1:11" x14ac:dyDescent="0.35">
      <c r="A65" s="2">
        <v>1.65</v>
      </c>
      <c r="B65" s="2">
        <v>81.99</v>
      </c>
      <c r="C65" s="2">
        <v>35.9</v>
      </c>
      <c r="D65" s="2">
        <v>30.08</v>
      </c>
      <c r="E65" s="4">
        <f t="shared" si="0"/>
        <v>31.097337663548533</v>
      </c>
      <c r="F65" s="4">
        <f t="shared" si="1"/>
        <v>-1.0173376635485347</v>
      </c>
      <c r="G65" s="20">
        <f t="shared" si="2"/>
        <v>1.0173376635485347</v>
      </c>
      <c r="H65" s="3">
        <f t="shared" si="3"/>
        <v>1.0349759216743917</v>
      </c>
      <c r="I65" s="6">
        <f t="shared" si="4"/>
        <v>-3.3821065942437993E-2</v>
      </c>
      <c r="J65" s="6">
        <f t="shared" si="5"/>
        <v>3.3821065942437993E-2</v>
      </c>
      <c r="K65" s="36"/>
    </row>
    <row r="66" spans="1:11" x14ac:dyDescent="0.35">
      <c r="A66" s="2">
        <v>1.53</v>
      </c>
      <c r="B66" s="2">
        <v>52.96</v>
      </c>
      <c r="C66" s="2">
        <v>36.299999999999997</v>
      </c>
      <c r="D66" s="2">
        <v>22.61</v>
      </c>
      <c r="E66" s="4">
        <f t="shared" si="0"/>
        <v>22.546178086719927</v>
      </c>
      <c r="F66" s="4">
        <f t="shared" si="1"/>
        <v>6.3821913280072806E-2</v>
      </c>
      <c r="G66" s="20">
        <f t="shared" si="2"/>
        <v>6.3821913280072806E-2</v>
      </c>
      <c r="H66" s="3">
        <f t="shared" si="3"/>
        <v>4.073236614729134E-3</v>
      </c>
      <c r="I66" s="6">
        <f t="shared" si="4"/>
        <v>2.8227294683800448E-3</v>
      </c>
      <c r="J66" s="6">
        <f t="shared" si="5"/>
        <v>2.8227294683800448E-3</v>
      </c>
      <c r="K66" s="36"/>
    </row>
    <row r="67" spans="1:11" x14ac:dyDescent="0.35">
      <c r="A67" s="2">
        <v>1.59</v>
      </c>
      <c r="B67" s="2">
        <v>61.23</v>
      </c>
      <c r="C67" s="2">
        <v>33</v>
      </c>
      <c r="D67" s="2">
        <v>24.3</v>
      </c>
      <c r="E67" s="4">
        <f t="shared" ref="E67:E93" si="6">$M$18*A67+$M$19*B67+$M$20*C67+$M$17</f>
        <v>24.290165530896743</v>
      </c>
      <c r="F67" s="4">
        <f t="shared" ref="F67:F93" si="7">D67-E67</f>
        <v>9.8344691032572484E-3</v>
      </c>
      <c r="G67" s="20">
        <f t="shared" ref="G67:G93" si="8">ABS(F67)</f>
        <v>9.8344691032572484E-3</v>
      </c>
      <c r="H67" s="3">
        <f t="shared" ref="H67:H93" si="9">F67*F67</f>
        <v>9.6716782542921427E-5</v>
      </c>
      <c r="I67" s="6">
        <f t="shared" ref="I67:I93" si="10">F67/D67</f>
        <v>4.0471066268548344E-4</v>
      </c>
      <c r="J67" s="6">
        <f t="shared" ref="J67:J93" si="11">ABS(I67)</f>
        <v>4.0471066268548344E-4</v>
      </c>
      <c r="K67" s="36"/>
    </row>
    <row r="68" spans="1:11" x14ac:dyDescent="0.35">
      <c r="A68" s="2">
        <v>1.53</v>
      </c>
      <c r="B68" s="2">
        <v>73.37</v>
      </c>
      <c r="C68" s="2">
        <v>40.5</v>
      </c>
      <c r="D68" s="2">
        <v>31.33</v>
      </c>
      <c r="E68" s="4">
        <f t="shared" si="6"/>
        <v>30.643311325826264</v>
      </c>
      <c r="F68" s="4">
        <f t="shared" si="7"/>
        <v>0.68668867417373392</v>
      </c>
      <c r="G68" s="20">
        <f t="shared" si="8"/>
        <v>0.68668867417373392</v>
      </c>
      <c r="H68" s="3">
        <f t="shared" si="9"/>
        <v>0.47154133523848052</v>
      </c>
      <c r="I68" s="6">
        <f t="shared" si="10"/>
        <v>2.1917927678702008E-2</v>
      </c>
      <c r="J68" s="6">
        <f t="shared" si="11"/>
        <v>2.1917927678702008E-2</v>
      </c>
      <c r="K68" s="36"/>
    </row>
    <row r="69" spans="1:11" x14ac:dyDescent="0.35">
      <c r="A69" s="2">
        <v>1.57</v>
      </c>
      <c r="B69" s="2">
        <v>59.87</v>
      </c>
      <c r="C69" s="2">
        <v>26.4</v>
      </c>
      <c r="D69" s="2">
        <v>24.14</v>
      </c>
      <c r="E69" s="4">
        <f t="shared" si="6"/>
        <v>24.025042490730911</v>
      </c>
      <c r="F69" s="4">
        <f t="shared" si="7"/>
        <v>0.11495750926908954</v>
      </c>
      <c r="G69" s="20">
        <f t="shared" si="8"/>
        <v>0.11495750926908954</v>
      </c>
      <c r="H69" s="3">
        <f t="shared" si="9"/>
        <v>1.3215228937352807E-2</v>
      </c>
      <c r="I69" s="6">
        <f t="shared" si="10"/>
        <v>4.7621172025306352E-3</v>
      </c>
      <c r="J69" s="6">
        <f t="shared" si="11"/>
        <v>4.7621172025306352E-3</v>
      </c>
      <c r="K69" s="36"/>
    </row>
    <row r="70" spans="1:11" x14ac:dyDescent="0.35">
      <c r="A70" s="2">
        <v>1.43</v>
      </c>
      <c r="B70" s="2">
        <v>47.97</v>
      </c>
      <c r="C70" s="2">
        <v>27.3</v>
      </c>
      <c r="D70" s="2">
        <v>23.5</v>
      </c>
      <c r="E70" s="4">
        <f t="shared" si="6"/>
        <v>22.642319638435595</v>
      </c>
      <c r="F70" s="4">
        <f t="shared" si="7"/>
        <v>0.8576803615644053</v>
      </c>
      <c r="G70" s="20">
        <f t="shared" si="8"/>
        <v>0.8576803615644053</v>
      </c>
      <c r="H70" s="3">
        <f t="shared" si="9"/>
        <v>0.73561560261324899</v>
      </c>
      <c r="I70" s="6">
        <f t="shared" si="10"/>
        <v>3.6497036662315116E-2</v>
      </c>
      <c r="J70" s="6">
        <f t="shared" si="11"/>
        <v>3.6497036662315116E-2</v>
      </c>
      <c r="K70" s="36"/>
    </row>
    <row r="71" spans="1:11" x14ac:dyDescent="0.35">
      <c r="A71" s="2">
        <v>1.61</v>
      </c>
      <c r="B71" s="2">
        <v>63.96</v>
      </c>
      <c r="C71" s="2">
        <v>32.200000000000003</v>
      </c>
      <c r="D71" s="2">
        <v>24.78</v>
      </c>
      <c r="E71" s="4">
        <f t="shared" si="6"/>
        <v>24.870013552893969</v>
      </c>
      <c r="F71" s="4">
        <f t="shared" si="7"/>
        <v>-9.0013552893967841E-2</v>
      </c>
      <c r="G71" s="20">
        <f t="shared" si="8"/>
        <v>9.0013552893967841E-2</v>
      </c>
      <c r="H71" s="3">
        <f t="shared" si="9"/>
        <v>8.1024397045951456E-3</v>
      </c>
      <c r="I71" s="6">
        <f t="shared" si="10"/>
        <v>-3.6325081878114543E-3</v>
      </c>
      <c r="J71" s="6">
        <f t="shared" si="11"/>
        <v>3.6325081878114543E-3</v>
      </c>
      <c r="K71" s="36"/>
    </row>
    <row r="72" spans="1:11" x14ac:dyDescent="0.35">
      <c r="A72" s="2">
        <v>1.55</v>
      </c>
      <c r="B72" s="2">
        <v>46.72</v>
      </c>
      <c r="C72" s="2">
        <v>19.600000000000001</v>
      </c>
      <c r="D72" s="2">
        <v>19.46</v>
      </c>
      <c r="E72" s="4">
        <f t="shared" si="6"/>
        <v>19.148846247506956</v>
      </c>
      <c r="F72" s="4">
        <f t="shared" si="7"/>
        <v>0.31115375249304478</v>
      </c>
      <c r="G72" s="20">
        <f t="shared" si="8"/>
        <v>0.31115375249304478</v>
      </c>
      <c r="H72" s="3">
        <f t="shared" si="9"/>
        <v>9.6816657690502975E-2</v>
      </c>
      <c r="I72" s="6">
        <f t="shared" si="10"/>
        <v>1.5989401464185239E-2</v>
      </c>
      <c r="J72" s="6">
        <f t="shared" si="11"/>
        <v>1.5989401464185239E-2</v>
      </c>
      <c r="K72" s="36"/>
    </row>
    <row r="73" spans="1:11" x14ac:dyDescent="0.35">
      <c r="A73" s="2">
        <v>1.47</v>
      </c>
      <c r="B73" s="2">
        <v>41.28</v>
      </c>
      <c r="C73" s="2">
        <v>24.5</v>
      </c>
      <c r="D73" s="2">
        <v>19.02</v>
      </c>
      <c r="E73" s="4">
        <f t="shared" si="6"/>
        <v>19.020545747607347</v>
      </c>
      <c r="F73" s="4">
        <f t="shared" si="7"/>
        <v>-5.4574760734737993E-4</v>
      </c>
      <c r="G73" s="20">
        <f t="shared" si="8"/>
        <v>5.4574760734737993E-4</v>
      </c>
      <c r="H73" s="3">
        <f t="shared" si="9"/>
        <v>2.9784045092538997E-7</v>
      </c>
      <c r="I73" s="6">
        <f t="shared" si="10"/>
        <v>-2.8693354750125127E-5</v>
      </c>
      <c r="J73" s="6">
        <f t="shared" si="11"/>
        <v>2.8693354750125127E-5</v>
      </c>
      <c r="K73" s="36"/>
    </row>
    <row r="74" spans="1:11" x14ac:dyDescent="0.35">
      <c r="A74" s="2">
        <v>1.5</v>
      </c>
      <c r="B74" s="2">
        <v>45.36</v>
      </c>
      <c r="C74" s="2">
        <v>22.6</v>
      </c>
      <c r="D74" s="2">
        <v>20.2</v>
      </c>
      <c r="E74" s="4">
        <f t="shared" si="6"/>
        <v>19.863611116673084</v>
      </c>
      <c r="F74" s="4">
        <f t="shared" si="7"/>
        <v>0.33638888332691508</v>
      </c>
      <c r="G74" s="20">
        <f t="shared" si="8"/>
        <v>0.33638888332691508</v>
      </c>
      <c r="H74" s="3">
        <f t="shared" si="9"/>
        <v>0.11315748082592889</v>
      </c>
      <c r="I74" s="6">
        <f t="shared" si="10"/>
        <v>1.6652915016183916E-2</v>
      </c>
      <c r="J74" s="6">
        <f t="shared" si="11"/>
        <v>1.6652915016183916E-2</v>
      </c>
      <c r="K74" s="36"/>
    </row>
    <row r="75" spans="1:11" x14ac:dyDescent="0.35">
      <c r="A75" s="2">
        <v>1.66</v>
      </c>
      <c r="B75" s="2">
        <v>57.27</v>
      </c>
      <c r="C75" s="2">
        <v>30.2</v>
      </c>
      <c r="D75" s="2">
        <v>20.69</v>
      </c>
      <c r="E75" s="4">
        <f t="shared" si="6"/>
        <v>21.040740283653307</v>
      </c>
      <c r="F75" s="4">
        <f t="shared" si="7"/>
        <v>-0.35074028365330534</v>
      </c>
      <c r="G75" s="20">
        <f t="shared" si="8"/>
        <v>0.35074028365330534</v>
      </c>
      <c r="H75" s="3">
        <f t="shared" si="9"/>
        <v>0.12301874657720109</v>
      </c>
      <c r="I75" s="6">
        <f t="shared" si="10"/>
        <v>-1.695216450716797E-2</v>
      </c>
      <c r="J75" s="6">
        <f t="shared" si="11"/>
        <v>1.695216450716797E-2</v>
      </c>
      <c r="K75" s="36"/>
    </row>
    <row r="76" spans="1:11" x14ac:dyDescent="0.35">
      <c r="A76" s="2">
        <v>1.42</v>
      </c>
      <c r="B76" s="2">
        <v>38.78</v>
      </c>
      <c r="C76" s="2">
        <v>26.9</v>
      </c>
      <c r="D76" s="2">
        <v>19.170000000000002</v>
      </c>
      <c r="E76" s="4">
        <f t="shared" si="6"/>
        <v>19.272162667867001</v>
      </c>
      <c r="F76" s="4">
        <f t="shared" si="7"/>
        <v>-0.1021626678669989</v>
      </c>
      <c r="G76" s="20">
        <f t="shared" si="8"/>
        <v>0.1021626678669989</v>
      </c>
      <c r="H76" s="3">
        <f t="shared" si="9"/>
        <v>1.0437210705702729E-2</v>
      </c>
      <c r="I76" s="6">
        <f t="shared" si="10"/>
        <v>-5.3292993149190865E-3</v>
      </c>
      <c r="J76" s="6">
        <f t="shared" si="11"/>
        <v>5.3292993149190865E-3</v>
      </c>
      <c r="K76" s="36"/>
    </row>
    <row r="77" spans="1:11" x14ac:dyDescent="0.35">
      <c r="A77" s="2">
        <v>1.5</v>
      </c>
      <c r="B77" s="2">
        <v>46.95</v>
      </c>
      <c r="C77" s="2">
        <v>30.2</v>
      </c>
      <c r="D77" s="2">
        <v>20.73</v>
      </c>
      <c r="E77" s="4">
        <f t="shared" si="6"/>
        <v>20.711004247038993</v>
      </c>
      <c r="F77" s="4">
        <f t="shared" si="7"/>
        <v>1.8995752961007639E-2</v>
      </c>
      <c r="G77" s="20">
        <f t="shared" si="8"/>
        <v>1.8995752961007639E-2</v>
      </c>
      <c r="H77" s="3">
        <f t="shared" si="9"/>
        <v>3.6083863055563049E-4</v>
      </c>
      <c r="I77" s="6">
        <f t="shared" si="10"/>
        <v>9.1634119445285279E-4</v>
      </c>
      <c r="J77" s="6">
        <f t="shared" si="11"/>
        <v>9.1634119445285279E-4</v>
      </c>
      <c r="K77" s="36"/>
    </row>
    <row r="78" spans="1:11" x14ac:dyDescent="0.35">
      <c r="A78" s="2">
        <v>1.35</v>
      </c>
      <c r="B78" s="2">
        <v>29.26</v>
      </c>
      <c r="C78" s="2">
        <v>21</v>
      </c>
      <c r="D78" s="2">
        <v>16.14</v>
      </c>
      <c r="E78" s="4">
        <f t="shared" si="6"/>
        <v>16.997257834576505</v>
      </c>
      <c r="F78" s="4">
        <f t="shared" si="7"/>
        <v>-0.85725783457650451</v>
      </c>
      <c r="G78" s="20">
        <f t="shared" si="8"/>
        <v>0.85725783457650451</v>
      </c>
      <c r="H78" s="3">
        <f t="shared" si="9"/>
        <v>0.73489099494279753</v>
      </c>
      <c r="I78" s="6">
        <f t="shared" si="10"/>
        <v>-5.3113868313290243E-2</v>
      </c>
      <c r="J78" s="6">
        <f t="shared" si="11"/>
        <v>5.3113868313290243E-2</v>
      </c>
      <c r="K78" s="36"/>
    </row>
    <row r="79" spans="1:11" x14ac:dyDescent="0.35">
      <c r="A79" s="2">
        <v>1.42</v>
      </c>
      <c r="B79" s="2">
        <v>35.83</v>
      </c>
      <c r="C79" s="2">
        <v>19.399999999999999</v>
      </c>
      <c r="D79" s="2">
        <v>17.71</v>
      </c>
      <c r="E79" s="4">
        <f t="shared" si="6"/>
        <v>17.896538394500681</v>
      </c>
      <c r="F79" s="4">
        <f t="shared" si="7"/>
        <v>-0.18653839450067977</v>
      </c>
      <c r="G79" s="20">
        <f t="shared" si="8"/>
        <v>0.18653839450067977</v>
      </c>
      <c r="H79" s="3">
        <f t="shared" si="9"/>
        <v>3.4796572622891236E-2</v>
      </c>
      <c r="I79" s="6">
        <f t="shared" si="10"/>
        <v>-1.0532941530247305E-2</v>
      </c>
      <c r="J79" s="6">
        <f t="shared" si="11"/>
        <v>1.0532941530247305E-2</v>
      </c>
      <c r="K79" s="36"/>
    </row>
    <row r="80" spans="1:11" x14ac:dyDescent="0.35">
      <c r="A80" s="2">
        <v>1.47</v>
      </c>
      <c r="B80" s="2">
        <v>34.93</v>
      </c>
      <c r="C80" s="2">
        <v>21.1</v>
      </c>
      <c r="D80" s="2">
        <v>16.09</v>
      </c>
      <c r="E80" s="4">
        <f t="shared" si="6"/>
        <v>16.439006169262068</v>
      </c>
      <c r="F80" s="4">
        <f t="shared" si="7"/>
        <v>-0.34900616926206851</v>
      </c>
      <c r="G80" s="20">
        <f t="shared" si="8"/>
        <v>0.34900616926206851</v>
      </c>
      <c r="H80" s="3">
        <f t="shared" si="9"/>
        <v>0.12180530618298362</v>
      </c>
      <c r="I80" s="6">
        <f t="shared" si="10"/>
        <v>-2.1690874410321224E-2</v>
      </c>
      <c r="J80" s="6">
        <f t="shared" si="11"/>
        <v>2.1690874410321224E-2</v>
      </c>
      <c r="K80" s="36"/>
    </row>
    <row r="81" spans="1:11" x14ac:dyDescent="0.35">
      <c r="A81" s="2">
        <v>1.52</v>
      </c>
      <c r="B81" s="2">
        <v>38.56</v>
      </c>
      <c r="C81" s="2">
        <v>17.3</v>
      </c>
      <c r="D81" s="2">
        <v>16.739999999999998</v>
      </c>
      <c r="E81" s="4">
        <f t="shared" si="6"/>
        <v>16.587066284154492</v>
      </c>
      <c r="F81" s="4">
        <f t="shared" si="7"/>
        <v>0.15293371584550641</v>
      </c>
      <c r="G81" s="20">
        <f t="shared" si="8"/>
        <v>0.15293371584550641</v>
      </c>
      <c r="H81" s="3">
        <f t="shared" si="9"/>
        <v>2.33887214423141E-2</v>
      </c>
      <c r="I81" s="6">
        <f t="shared" si="10"/>
        <v>9.1358253193253545E-3</v>
      </c>
      <c r="J81" s="6">
        <f t="shared" si="11"/>
        <v>9.1358253193253545E-3</v>
      </c>
      <c r="K81" s="36"/>
    </row>
    <row r="82" spans="1:11" x14ac:dyDescent="0.35">
      <c r="A82" s="2">
        <v>1.46</v>
      </c>
      <c r="B82" s="2">
        <v>40.369999999999997</v>
      </c>
      <c r="C82" s="2">
        <v>20.5</v>
      </c>
      <c r="D82" s="2">
        <v>18.93</v>
      </c>
      <c r="E82" s="4">
        <f t="shared" si="6"/>
        <v>18.777299608380837</v>
      </c>
      <c r="F82" s="4">
        <f t="shared" si="7"/>
        <v>0.15270039161916316</v>
      </c>
      <c r="G82" s="20">
        <f t="shared" si="8"/>
        <v>0.15270039161916316</v>
      </c>
      <c r="H82" s="3">
        <f t="shared" si="9"/>
        <v>2.3317409600645794E-2</v>
      </c>
      <c r="I82" s="6">
        <f t="shared" si="10"/>
        <v>8.0665817020160145E-3</v>
      </c>
      <c r="J82" s="6">
        <f t="shared" si="11"/>
        <v>8.0665817020160145E-3</v>
      </c>
      <c r="K82" s="36"/>
    </row>
    <row r="83" spans="1:11" x14ac:dyDescent="0.35">
      <c r="A83" s="2">
        <v>1.46</v>
      </c>
      <c r="B83" s="2">
        <v>36.74</v>
      </c>
      <c r="C83" s="2">
        <v>19.3</v>
      </c>
      <c r="D83" s="2">
        <v>17.22</v>
      </c>
      <c r="E83" s="4">
        <f t="shared" si="6"/>
        <v>17.323700270855316</v>
      </c>
      <c r="F83" s="4">
        <f t="shared" si="7"/>
        <v>-0.10370027085531675</v>
      </c>
      <c r="G83" s="20">
        <f t="shared" si="8"/>
        <v>0.10370027085531675</v>
      </c>
      <c r="H83" s="3">
        <f t="shared" si="9"/>
        <v>1.0753746175466056E-2</v>
      </c>
      <c r="I83" s="6">
        <f t="shared" si="10"/>
        <v>-6.0220830926432491E-3</v>
      </c>
      <c r="J83" s="6">
        <f t="shared" si="11"/>
        <v>6.0220830926432491E-3</v>
      </c>
      <c r="K83" s="36"/>
    </row>
    <row r="84" spans="1:11" x14ac:dyDescent="0.35">
      <c r="A84" s="2">
        <v>1.42</v>
      </c>
      <c r="B84" s="2">
        <v>37.19</v>
      </c>
      <c r="C84" s="2">
        <v>28.7</v>
      </c>
      <c r="D84" s="2">
        <v>18.38</v>
      </c>
      <c r="E84" s="4">
        <f t="shared" si="6"/>
        <v>18.704724860541944</v>
      </c>
      <c r="F84" s="4">
        <f t="shared" si="7"/>
        <v>-0.32472486054194505</v>
      </c>
      <c r="G84" s="20">
        <f t="shared" si="8"/>
        <v>0.32472486054194505</v>
      </c>
      <c r="H84" s="3">
        <f t="shared" si="9"/>
        <v>0.10544623505398566</v>
      </c>
      <c r="I84" s="6">
        <f t="shared" si="10"/>
        <v>-1.766729382709168E-2</v>
      </c>
      <c r="J84" s="6">
        <f t="shared" si="11"/>
        <v>1.766729382709168E-2</v>
      </c>
      <c r="K84" s="36"/>
    </row>
    <row r="85" spans="1:11" x14ac:dyDescent="0.35">
      <c r="A85" s="2">
        <v>1.47</v>
      </c>
      <c r="B85" s="2">
        <v>39.46</v>
      </c>
      <c r="C85" s="2">
        <v>18.3</v>
      </c>
      <c r="D85" s="2">
        <v>18.18</v>
      </c>
      <c r="E85" s="4">
        <f t="shared" si="6"/>
        <v>18.125011208564413</v>
      </c>
      <c r="F85" s="4">
        <f t="shared" si="7"/>
        <v>5.4988791435587103E-2</v>
      </c>
      <c r="G85" s="20">
        <f t="shared" si="8"/>
        <v>5.4988791435587103E-2</v>
      </c>
      <c r="H85" s="3">
        <f t="shared" si="9"/>
        <v>3.0237671835464976E-3</v>
      </c>
      <c r="I85" s="6">
        <f t="shared" si="10"/>
        <v>3.0246859975570466E-3</v>
      </c>
      <c r="J85" s="6">
        <f t="shared" si="11"/>
        <v>3.0246859975570466E-3</v>
      </c>
      <c r="K85" s="36"/>
    </row>
    <row r="86" spans="1:11" x14ac:dyDescent="0.35">
      <c r="A86" s="2">
        <v>1.47</v>
      </c>
      <c r="B86" s="2">
        <v>36.74</v>
      </c>
      <c r="C86" s="2">
        <v>15.6</v>
      </c>
      <c r="D86" s="2">
        <v>17.079999999999998</v>
      </c>
      <c r="E86" s="4">
        <f t="shared" si="6"/>
        <v>16.982179727157384</v>
      </c>
      <c r="F86" s="4">
        <f t="shared" si="7"/>
        <v>9.7820272842614742E-2</v>
      </c>
      <c r="G86" s="20">
        <f t="shared" si="8"/>
        <v>9.7820272842614742E-2</v>
      </c>
      <c r="H86" s="3">
        <f t="shared" si="9"/>
        <v>9.5688057790035905E-3</v>
      </c>
      <c r="I86" s="6">
        <f t="shared" si="10"/>
        <v>5.7271822507385687E-3</v>
      </c>
      <c r="J86" s="6">
        <f t="shared" si="11"/>
        <v>5.7271822507385687E-3</v>
      </c>
      <c r="K86" s="36"/>
    </row>
    <row r="87" spans="1:11" x14ac:dyDescent="0.35">
      <c r="A87" s="2">
        <v>1.59</v>
      </c>
      <c r="B87" s="2">
        <v>44.45</v>
      </c>
      <c r="C87" s="2">
        <v>23.9</v>
      </c>
      <c r="D87" s="2">
        <v>17.64</v>
      </c>
      <c r="E87" s="4">
        <f t="shared" si="6"/>
        <v>17.464958494151123</v>
      </c>
      <c r="F87" s="4">
        <f t="shared" si="7"/>
        <v>0.17504150584887768</v>
      </c>
      <c r="G87" s="20">
        <f t="shared" si="8"/>
        <v>0.17504150584887768</v>
      </c>
      <c r="H87" s="3">
        <f t="shared" si="9"/>
        <v>3.0639528769842678E-2</v>
      </c>
      <c r="I87" s="6">
        <f t="shared" si="10"/>
        <v>9.9229878599137004E-3</v>
      </c>
      <c r="J87" s="6">
        <f t="shared" si="11"/>
        <v>9.9229878599137004E-3</v>
      </c>
      <c r="K87" s="36"/>
    </row>
    <row r="88" spans="1:11" x14ac:dyDescent="0.35">
      <c r="A88" s="2">
        <v>1.49</v>
      </c>
      <c r="B88" s="2">
        <v>41.62</v>
      </c>
      <c r="C88" s="2">
        <v>24.5</v>
      </c>
      <c r="D88" s="2">
        <v>18.690000000000001</v>
      </c>
      <c r="E88" s="4">
        <f t="shared" si="6"/>
        <v>18.690697368682692</v>
      </c>
      <c r="F88" s="4">
        <f t="shared" si="7"/>
        <v>-6.973686826903247E-4</v>
      </c>
      <c r="G88" s="20">
        <f t="shared" si="8"/>
        <v>6.973686826903247E-4</v>
      </c>
      <c r="H88" s="3">
        <f t="shared" si="9"/>
        <v>4.8632307959723878E-7</v>
      </c>
      <c r="I88" s="6">
        <f t="shared" si="10"/>
        <v>-3.7312396077598966E-5</v>
      </c>
      <c r="J88" s="6">
        <f t="shared" si="11"/>
        <v>3.7312396077598966E-5</v>
      </c>
      <c r="K88" s="36"/>
    </row>
    <row r="89" spans="1:11" x14ac:dyDescent="0.35">
      <c r="A89" s="2">
        <v>1.49</v>
      </c>
      <c r="B89" s="2">
        <v>39.01</v>
      </c>
      <c r="C89" s="2">
        <v>23.3</v>
      </c>
      <c r="D89" s="2">
        <v>17.52</v>
      </c>
      <c r="E89" s="4">
        <f t="shared" si="6"/>
        <v>17.635505074495558</v>
      </c>
      <c r="F89" s="4">
        <f t="shared" si="7"/>
        <v>-0.1155050744955588</v>
      </c>
      <c r="G89" s="20">
        <f t="shared" si="8"/>
        <v>0.1155050744955588</v>
      </c>
      <c r="H89" s="3">
        <f t="shared" si="9"/>
        <v>1.3341422234224588E-2</v>
      </c>
      <c r="I89" s="6">
        <f t="shared" si="10"/>
        <v>-6.5927553935821231E-3</v>
      </c>
      <c r="J89" s="6">
        <f t="shared" si="11"/>
        <v>6.5927553935821231E-3</v>
      </c>
      <c r="K89" s="36"/>
    </row>
    <row r="90" spans="1:11" x14ac:dyDescent="0.35">
      <c r="A90" s="2">
        <v>1.6</v>
      </c>
      <c r="B90" s="2">
        <v>41.28</v>
      </c>
      <c r="C90" s="2">
        <v>20.100000000000001</v>
      </c>
      <c r="D90" s="2">
        <v>16.12</v>
      </c>
      <c r="E90" s="4">
        <f t="shared" si="6"/>
        <v>15.882273106862488</v>
      </c>
      <c r="F90" s="4">
        <f t="shared" si="7"/>
        <v>0.23772689313751272</v>
      </c>
      <c r="G90" s="20">
        <f t="shared" si="8"/>
        <v>0.23772689313751272</v>
      </c>
      <c r="H90" s="3">
        <f t="shared" si="9"/>
        <v>5.6514075720814391E-2</v>
      </c>
      <c r="I90" s="6">
        <f t="shared" si="10"/>
        <v>1.4747325877016918E-2</v>
      </c>
      <c r="J90" s="6">
        <f t="shared" si="11"/>
        <v>1.4747325877016918E-2</v>
      </c>
      <c r="K90" s="36"/>
    </row>
    <row r="91" spans="1:11" x14ac:dyDescent="0.35">
      <c r="A91" s="2">
        <v>1.42</v>
      </c>
      <c r="B91" s="2">
        <v>38.1</v>
      </c>
      <c r="C91" s="2">
        <v>30.3</v>
      </c>
      <c r="D91" s="2">
        <v>18.829999999999998</v>
      </c>
      <c r="E91" s="4">
        <f t="shared" si="6"/>
        <v>19.107818408301572</v>
      </c>
      <c r="F91" s="4">
        <f t="shared" si="7"/>
        <v>-0.27781840830157378</v>
      </c>
      <c r="G91" s="20">
        <f t="shared" si="8"/>
        <v>0.27781840830157378</v>
      </c>
      <c r="H91" s="3">
        <f t="shared" si="9"/>
        <v>7.7183067991219961E-2</v>
      </c>
      <c r="I91" s="6">
        <f t="shared" si="10"/>
        <v>-1.4754031242781402E-2</v>
      </c>
      <c r="J91" s="6">
        <f t="shared" si="11"/>
        <v>1.4754031242781402E-2</v>
      </c>
      <c r="K91" s="36"/>
    </row>
    <row r="92" spans="1:11" x14ac:dyDescent="0.35">
      <c r="A92" s="2">
        <v>1.4</v>
      </c>
      <c r="B92" s="2">
        <v>30.16</v>
      </c>
      <c r="C92" s="2">
        <v>20.6</v>
      </c>
      <c r="D92" s="2">
        <v>15.46</v>
      </c>
      <c r="E92" s="4">
        <f t="shared" si="6"/>
        <v>16.180253651821435</v>
      </c>
      <c r="F92" s="4">
        <f t="shared" si="7"/>
        <v>-0.72025365182143375</v>
      </c>
      <c r="G92" s="20">
        <f t="shared" si="8"/>
        <v>0.72025365182143375</v>
      </c>
      <c r="H92" s="3">
        <f t="shared" si="9"/>
        <v>0.51876532296211109</v>
      </c>
      <c r="I92" s="6">
        <f t="shared" si="10"/>
        <v>-4.6588205163094032E-2</v>
      </c>
      <c r="J92" s="6">
        <f t="shared" si="11"/>
        <v>4.6588205163094032E-2</v>
      </c>
      <c r="K92" s="36"/>
    </row>
    <row r="93" spans="1:11" x14ac:dyDescent="0.35">
      <c r="A93" s="2">
        <v>1.45</v>
      </c>
      <c r="B93" s="2">
        <v>38.56</v>
      </c>
      <c r="C93" s="2">
        <v>26</v>
      </c>
      <c r="D93" s="2">
        <v>18.39</v>
      </c>
      <c r="E93" s="4">
        <f t="shared" si="6"/>
        <v>18.465451413837592</v>
      </c>
      <c r="F93" s="4">
        <f t="shared" si="7"/>
        <v>-7.5451413837591019E-2</v>
      </c>
      <c r="G93" s="20">
        <f t="shared" si="8"/>
        <v>7.5451413837591019E-2</v>
      </c>
      <c r="H93" s="3">
        <f t="shared" si="9"/>
        <v>5.6929158500914215E-3</v>
      </c>
      <c r="I93" s="6">
        <f t="shared" si="10"/>
        <v>-4.1028501271120725E-3</v>
      </c>
      <c r="J93" s="6">
        <f t="shared" si="11"/>
        <v>4.1028501271120725E-3</v>
      </c>
      <c r="K93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5C29-A0BF-4D4E-8C4B-67FFA43B288F}">
  <dimension ref="A1:R93"/>
  <sheetViews>
    <sheetView workbookViewId="0">
      <selection activeCell="N5" sqref="N5"/>
    </sheetView>
  </sheetViews>
  <sheetFormatPr defaultRowHeight="14.5" x14ac:dyDescent="0.35"/>
  <cols>
    <col min="1" max="1" width="9.54296875" style="1" bestFit="1" customWidth="1"/>
    <col min="2" max="2" width="8.7265625" style="1"/>
    <col min="10" max="10" width="17.26953125" bestFit="1" customWidth="1"/>
    <col min="11" max="11" width="11.81640625" bestFit="1" customWidth="1"/>
    <col min="12" max="12" width="13.54296875" bestFit="1" customWidth="1"/>
    <col min="13" max="14" width="11.81640625" bestFit="1" customWidth="1"/>
    <col min="15" max="15" width="12.453125" bestFit="1" customWidth="1"/>
    <col min="16" max="16" width="11.81640625" bestFit="1" customWidth="1"/>
    <col min="17" max="18" width="0" hidden="1" customWidth="1"/>
  </cols>
  <sheetData>
    <row r="1" spans="1:18" x14ac:dyDescent="0.35">
      <c r="A1" s="11" t="s">
        <v>1</v>
      </c>
      <c r="B1" s="5" t="s">
        <v>3</v>
      </c>
      <c r="C1" s="22" t="s">
        <v>4</v>
      </c>
      <c r="D1" s="21" t="s">
        <v>35</v>
      </c>
      <c r="E1" s="22" t="s">
        <v>51</v>
      </c>
      <c r="F1" s="24" t="s">
        <v>52</v>
      </c>
      <c r="G1" s="25" t="s">
        <v>53</v>
      </c>
      <c r="H1" s="24" t="s">
        <v>54</v>
      </c>
      <c r="J1" t="s">
        <v>5</v>
      </c>
    </row>
    <row r="2" spans="1:18" ht="15" thickBot="1" x14ac:dyDescent="0.4">
      <c r="A2" s="2">
        <v>49.44</v>
      </c>
      <c r="B2" s="2">
        <v>19.309999999999999</v>
      </c>
      <c r="C2" s="4">
        <f>$K$17+$K$18*A2</f>
        <v>21.198725851580811</v>
      </c>
      <c r="D2" s="23">
        <f>B2-C2</f>
        <v>-1.8887258515808121</v>
      </c>
      <c r="E2" s="3">
        <f>ABS(D2)</f>
        <v>1.8887258515808121</v>
      </c>
      <c r="F2" s="3">
        <f>D2*D2</f>
        <v>3.5672853424296638</v>
      </c>
      <c r="G2" s="6">
        <f>D2/B2</f>
        <v>-9.7810763934790892E-2</v>
      </c>
      <c r="H2" s="6">
        <f>ABS(G2)</f>
        <v>9.7810763934790892E-2</v>
      </c>
    </row>
    <row r="3" spans="1:18" x14ac:dyDescent="0.35">
      <c r="A3" s="2">
        <v>62.6</v>
      </c>
      <c r="B3" s="2">
        <v>22.96</v>
      </c>
      <c r="C3" s="4">
        <f t="shared" ref="C3:C66" si="0">$K$17+$K$18*A3</f>
        <v>25.320446783436608</v>
      </c>
      <c r="D3" s="4">
        <f t="shared" ref="D3:D66" si="1">B3-C3</f>
        <v>-2.3604467834366076</v>
      </c>
      <c r="E3" s="3">
        <f t="shared" ref="E3:E66" si="2">ABS(D3)</f>
        <v>2.3604467834366076</v>
      </c>
      <c r="F3" s="3">
        <f t="shared" ref="F3:F66" si="3">D3*D3</f>
        <v>5.5717090174362269</v>
      </c>
      <c r="G3" s="6">
        <f t="shared" ref="G3:G66" si="4">D3/B3</f>
        <v>-0.1028069156549045</v>
      </c>
      <c r="H3" s="6">
        <f t="shared" ref="H3:H66" si="5">ABS(G3)</f>
        <v>0.1028069156549045</v>
      </c>
      <c r="J3" s="9" t="s">
        <v>6</v>
      </c>
      <c r="K3" s="9"/>
      <c r="M3" t="s">
        <v>50</v>
      </c>
    </row>
    <row r="4" spans="1:18" x14ac:dyDescent="0.35">
      <c r="A4" s="2">
        <v>75.75</v>
      </c>
      <c r="B4" s="2">
        <v>27.79</v>
      </c>
      <c r="C4" s="4">
        <f t="shared" si="0"/>
        <v>29.439035708505287</v>
      </c>
      <c r="D4" s="4">
        <f t="shared" si="1"/>
        <v>-1.6490357085052878</v>
      </c>
      <c r="E4" s="3">
        <f t="shared" si="2"/>
        <v>1.6490357085052878</v>
      </c>
      <c r="F4" s="3">
        <f t="shared" si="3"/>
        <v>2.7193187679255364</v>
      </c>
      <c r="G4" s="6">
        <f t="shared" si="4"/>
        <v>-5.9339176268632166E-2</v>
      </c>
      <c r="H4" s="6">
        <f t="shared" si="5"/>
        <v>5.9339176268632166E-2</v>
      </c>
      <c r="J4" t="s">
        <v>7</v>
      </c>
      <c r="K4">
        <v>0.94697519779309824</v>
      </c>
    </row>
    <row r="5" spans="1:18" x14ac:dyDescent="0.35">
      <c r="A5" s="2">
        <v>48.99</v>
      </c>
      <c r="B5" s="2">
        <v>20.92</v>
      </c>
      <c r="C5" s="4">
        <f t="shared" si="0"/>
        <v>21.057785546160211</v>
      </c>
      <c r="D5" s="4">
        <f t="shared" si="1"/>
        <v>-0.13778554616020955</v>
      </c>
      <c r="E5" s="3">
        <f t="shared" si="2"/>
        <v>0.13778554616020955</v>
      </c>
      <c r="F5" s="3">
        <f t="shared" si="3"/>
        <v>1.8984856730667236E-2</v>
      </c>
      <c r="G5" s="6">
        <f t="shared" si="4"/>
        <v>-6.5863071778302839E-3</v>
      </c>
      <c r="H5" s="6">
        <f t="shared" si="5"/>
        <v>6.5863071778302839E-3</v>
      </c>
      <c r="J5" t="s">
        <v>8</v>
      </c>
      <c r="K5" s="10">
        <v>0.89676202523527748</v>
      </c>
      <c r="M5" s="14" t="s">
        <v>31</v>
      </c>
      <c r="N5" s="20">
        <f>AVERAGE((E2:E93))</f>
        <v>1.1170408325183301</v>
      </c>
    </row>
    <row r="6" spans="1:18" x14ac:dyDescent="0.35">
      <c r="A6" s="2">
        <v>43.09</v>
      </c>
      <c r="B6" s="2">
        <v>20.38</v>
      </c>
      <c r="C6" s="4">
        <f t="shared" si="0"/>
        <v>19.209901541756778</v>
      </c>
      <c r="D6" s="4">
        <f t="shared" si="1"/>
        <v>1.1700984582432206</v>
      </c>
      <c r="E6" s="3">
        <f t="shared" si="2"/>
        <v>1.1700984582432206</v>
      </c>
      <c r="F6" s="3">
        <f t="shared" si="3"/>
        <v>1.3691304019831618</v>
      </c>
      <c r="G6" s="6">
        <f t="shared" si="4"/>
        <v>5.7414055850992178E-2</v>
      </c>
      <c r="H6" s="6">
        <f t="shared" si="5"/>
        <v>5.7414055850992178E-2</v>
      </c>
      <c r="J6" t="s">
        <v>9</v>
      </c>
      <c r="K6">
        <v>0.8956149366267806</v>
      </c>
      <c r="M6" s="19" t="s">
        <v>33</v>
      </c>
      <c r="N6" s="3">
        <f>AVERAGE(F2:F93)</f>
        <v>1.9101986495179903</v>
      </c>
    </row>
    <row r="7" spans="1:18" x14ac:dyDescent="0.35">
      <c r="A7" s="2">
        <v>52.62</v>
      </c>
      <c r="B7" s="2">
        <v>20.39</v>
      </c>
      <c r="C7" s="4">
        <f t="shared" si="0"/>
        <v>22.194704009886394</v>
      </c>
      <c r="D7" s="4">
        <f t="shared" si="1"/>
        <v>-1.8047040098863931</v>
      </c>
      <c r="E7" s="3">
        <f t="shared" si="2"/>
        <v>1.8047040098863931</v>
      </c>
      <c r="F7" s="3">
        <f t="shared" si="3"/>
        <v>3.2569565633000264</v>
      </c>
      <c r="G7" s="6">
        <f t="shared" si="4"/>
        <v>-8.8509269734496965E-2</v>
      </c>
      <c r="H7" s="6">
        <f t="shared" si="5"/>
        <v>8.8509269734496965E-2</v>
      </c>
      <c r="J7" t="s">
        <v>10</v>
      </c>
      <c r="K7">
        <v>1.397371642905411</v>
      </c>
      <c r="M7" s="19" t="s">
        <v>32</v>
      </c>
      <c r="N7" s="3">
        <f>SQRT(N6)</f>
        <v>1.3820993631132279</v>
      </c>
    </row>
    <row r="8" spans="1:18" ht="15" thickBot="1" x14ac:dyDescent="0.4">
      <c r="A8" s="2">
        <v>47.97</v>
      </c>
      <c r="B8" s="2">
        <v>19.66</v>
      </c>
      <c r="C8" s="4">
        <f t="shared" si="0"/>
        <v>20.738320853873518</v>
      </c>
      <c r="D8" s="4">
        <f t="shared" si="1"/>
        <v>-1.0783208538735174</v>
      </c>
      <c r="E8" s="3">
        <f t="shared" si="2"/>
        <v>1.0783208538735174</v>
      </c>
      <c r="F8" s="3">
        <f t="shared" si="3"/>
        <v>1.1627758638985117</v>
      </c>
      <c r="G8" s="6">
        <f t="shared" si="4"/>
        <v>-5.4848466626323367E-2</v>
      </c>
      <c r="H8" s="6">
        <f t="shared" si="5"/>
        <v>5.4848466626323367E-2</v>
      </c>
      <c r="J8" s="7" t="s">
        <v>11</v>
      </c>
      <c r="K8" s="7">
        <v>92</v>
      </c>
      <c r="M8" s="19" t="s">
        <v>34</v>
      </c>
      <c r="N8" s="17">
        <f>AVERAGE(H2:H93)</f>
        <v>5.3509684509641511E-2</v>
      </c>
    </row>
    <row r="9" spans="1:18" x14ac:dyDescent="0.35">
      <c r="A9" s="2">
        <v>45.59</v>
      </c>
      <c r="B9" s="2">
        <v>20.3</v>
      </c>
      <c r="C9" s="4">
        <f t="shared" si="0"/>
        <v>19.992903238537892</v>
      </c>
      <c r="D9" s="4">
        <f t="shared" si="1"/>
        <v>0.30709676146210896</v>
      </c>
      <c r="E9" s="3">
        <f t="shared" si="2"/>
        <v>0.30709676146210896</v>
      </c>
      <c r="F9" s="3">
        <f t="shared" si="3"/>
        <v>9.4308420900515444E-2</v>
      </c>
      <c r="G9" s="6">
        <f t="shared" si="4"/>
        <v>1.5127919283847732E-2</v>
      </c>
      <c r="H9" s="6">
        <f t="shared" si="5"/>
        <v>1.5127919283847732E-2</v>
      </c>
    </row>
    <row r="10" spans="1:18" ht="15" thickBot="1" x14ac:dyDescent="0.4">
      <c r="A10" s="2">
        <v>47.85</v>
      </c>
      <c r="B10" s="2">
        <v>20.6</v>
      </c>
      <c r="C10" s="4">
        <f t="shared" si="0"/>
        <v>20.700736772428023</v>
      </c>
      <c r="D10" s="4">
        <f t="shared" si="1"/>
        <v>-0.10073677242802148</v>
      </c>
      <c r="E10" s="3">
        <f t="shared" si="2"/>
        <v>0.10073677242802148</v>
      </c>
      <c r="F10" s="3">
        <f t="shared" si="3"/>
        <v>1.0147897319214989E-2</v>
      </c>
      <c r="G10" s="6">
        <f t="shared" si="4"/>
        <v>-4.8901345838845379E-3</v>
      </c>
      <c r="H10" s="6">
        <f t="shared" si="5"/>
        <v>4.8901345838845379E-3</v>
      </c>
      <c r="J10" t="s">
        <v>12</v>
      </c>
    </row>
    <row r="11" spans="1:18" x14ac:dyDescent="0.35">
      <c r="A11" s="2">
        <v>44.45</v>
      </c>
      <c r="B11" s="2">
        <v>20.309999999999999</v>
      </c>
      <c r="C11" s="4">
        <f t="shared" si="0"/>
        <v>19.635854464805703</v>
      </c>
      <c r="D11" s="4">
        <f t="shared" si="1"/>
        <v>0.67414553519429532</v>
      </c>
      <c r="E11" s="3">
        <f t="shared" si="2"/>
        <v>0.67414553519429532</v>
      </c>
      <c r="F11" s="3">
        <f t="shared" si="3"/>
        <v>0.45447220262240284</v>
      </c>
      <c r="G11" s="6">
        <f t="shared" si="4"/>
        <v>3.3192788537385297E-2</v>
      </c>
      <c r="H11" s="6">
        <f t="shared" si="5"/>
        <v>3.3192788537385297E-2</v>
      </c>
      <c r="J11" s="8"/>
      <c r="K11" s="8" t="s">
        <v>17</v>
      </c>
      <c r="L11" s="8" t="s">
        <v>18</v>
      </c>
      <c r="M11" s="8" t="s">
        <v>19</v>
      </c>
      <c r="N11" s="8" t="s">
        <v>20</v>
      </c>
      <c r="O11" s="8" t="s">
        <v>21</v>
      </c>
    </row>
    <row r="12" spans="1:18" x14ac:dyDescent="0.35">
      <c r="A12" s="2">
        <v>46.04</v>
      </c>
      <c r="B12" s="2">
        <v>21.21</v>
      </c>
      <c r="C12" s="4">
        <f t="shared" si="0"/>
        <v>20.133843543958491</v>
      </c>
      <c r="D12" s="4">
        <f t="shared" si="1"/>
        <v>1.0761564560415096</v>
      </c>
      <c r="E12" s="3">
        <f t="shared" si="2"/>
        <v>1.0761564560415096</v>
      </c>
      <c r="F12" s="3">
        <f t="shared" si="3"/>
        <v>1.1581127178798214</v>
      </c>
      <c r="G12" s="6">
        <f t="shared" si="4"/>
        <v>5.0738163886916994E-2</v>
      </c>
      <c r="H12" s="6">
        <f t="shared" si="5"/>
        <v>5.0738163886916994E-2</v>
      </c>
      <c r="J12" t="s">
        <v>13</v>
      </c>
      <c r="K12">
        <v>1</v>
      </c>
      <c r="L12">
        <v>1526.5256068530407</v>
      </c>
      <c r="M12">
        <v>1526.5256068530407</v>
      </c>
      <c r="N12">
        <v>781.77223502406332</v>
      </c>
      <c r="O12" s="10">
        <v>3.7111498137554025E-46</v>
      </c>
    </row>
    <row r="13" spans="1:18" x14ac:dyDescent="0.35">
      <c r="A13" s="2">
        <v>53.07</v>
      </c>
      <c r="B13" s="2">
        <v>22.11</v>
      </c>
      <c r="C13" s="4">
        <f t="shared" si="0"/>
        <v>22.335644315306993</v>
      </c>
      <c r="D13" s="4">
        <f t="shared" si="1"/>
        <v>-0.2256443153069938</v>
      </c>
      <c r="E13" s="3">
        <f t="shared" si="2"/>
        <v>0.2256443153069938</v>
      </c>
      <c r="F13" s="3">
        <f t="shared" si="3"/>
        <v>5.0915357030362041E-2</v>
      </c>
      <c r="G13" s="6">
        <f t="shared" si="4"/>
        <v>-1.020553212605128E-2</v>
      </c>
      <c r="H13" s="6">
        <f t="shared" si="5"/>
        <v>1.020553212605128E-2</v>
      </c>
      <c r="J13" t="s">
        <v>14</v>
      </c>
      <c r="K13">
        <v>90</v>
      </c>
      <c r="L13">
        <v>175.73827575565511</v>
      </c>
      <c r="M13">
        <v>1.9526475083961679</v>
      </c>
    </row>
    <row r="14" spans="1:18" ht="15" thickBot="1" x14ac:dyDescent="0.4">
      <c r="A14" s="2">
        <v>65.88</v>
      </c>
      <c r="B14" s="2">
        <v>28.6</v>
      </c>
      <c r="C14" s="4">
        <f t="shared" si="0"/>
        <v>26.347745009613433</v>
      </c>
      <c r="D14" s="4">
        <f t="shared" si="1"/>
        <v>2.2522549903865681</v>
      </c>
      <c r="E14" s="3">
        <f t="shared" si="2"/>
        <v>2.2522549903865681</v>
      </c>
      <c r="F14" s="3">
        <f t="shared" si="3"/>
        <v>5.0726525417212001</v>
      </c>
      <c r="G14" s="6">
        <f t="shared" si="4"/>
        <v>7.8750174489040842E-2</v>
      </c>
      <c r="H14" s="6">
        <f t="shared" si="5"/>
        <v>7.8750174489040842E-2</v>
      </c>
      <c r="J14" s="7" t="s">
        <v>15</v>
      </c>
      <c r="K14" s="7">
        <v>91</v>
      </c>
      <c r="L14" s="7">
        <v>1702.2638826086959</v>
      </c>
      <c r="M14" s="7"/>
      <c r="N14" s="7"/>
      <c r="O14" s="7"/>
    </row>
    <row r="15" spans="1:18" ht="15" thickBot="1" x14ac:dyDescent="0.4">
      <c r="A15" s="2">
        <v>46.04</v>
      </c>
      <c r="B15" s="2">
        <v>19.5</v>
      </c>
      <c r="C15" s="4">
        <f t="shared" si="0"/>
        <v>20.133843543958491</v>
      </c>
      <c r="D15" s="4">
        <f t="shared" si="1"/>
        <v>-0.6338435439584913</v>
      </c>
      <c r="E15" s="3">
        <f t="shared" si="2"/>
        <v>0.6338435439584913</v>
      </c>
      <c r="F15" s="3">
        <f t="shared" si="3"/>
        <v>0.40175763821785987</v>
      </c>
      <c r="G15" s="6">
        <f t="shared" si="4"/>
        <v>-3.2504797126076478E-2</v>
      </c>
      <c r="H15" s="6">
        <f t="shared" si="5"/>
        <v>3.2504797126076478E-2</v>
      </c>
    </row>
    <row r="16" spans="1:18" x14ac:dyDescent="0.35">
      <c r="A16" s="2">
        <v>43.54</v>
      </c>
      <c r="B16" s="2">
        <v>20.41</v>
      </c>
      <c r="C16" s="4">
        <f t="shared" si="0"/>
        <v>19.350841847177378</v>
      </c>
      <c r="D16" s="4">
        <f t="shared" si="1"/>
        <v>1.0591581528226222</v>
      </c>
      <c r="E16" s="3">
        <f t="shared" si="2"/>
        <v>1.0591581528226222</v>
      </c>
      <c r="F16" s="3">
        <f t="shared" si="3"/>
        <v>1.121815992690629</v>
      </c>
      <c r="G16" s="6">
        <f t="shared" si="4"/>
        <v>5.1894079021196575E-2</v>
      </c>
      <c r="H16" s="6">
        <f t="shared" si="5"/>
        <v>5.1894079021196575E-2</v>
      </c>
      <c r="J16" s="8"/>
      <c r="K16" s="8" t="s">
        <v>22</v>
      </c>
      <c r="L16" s="8" t="s">
        <v>10</v>
      </c>
      <c r="M16" s="8" t="s">
        <v>23</v>
      </c>
      <c r="N16" s="8" t="s">
        <v>24</v>
      </c>
      <c r="O16" s="8" t="s">
        <v>25</v>
      </c>
      <c r="P16" s="8" t="s">
        <v>26</v>
      </c>
      <c r="Q16" s="8" t="s">
        <v>27</v>
      </c>
      <c r="R16" s="8" t="s">
        <v>28</v>
      </c>
    </row>
    <row r="17" spans="1:18" x14ac:dyDescent="0.35">
      <c r="A17" s="2">
        <v>62.37</v>
      </c>
      <c r="B17" s="2">
        <v>26.85</v>
      </c>
      <c r="C17" s="4">
        <f t="shared" si="0"/>
        <v>25.248410627332746</v>
      </c>
      <c r="D17" s="4">
        <f t="shared" si="1"/>
        <v>1.6015893726672559</v>
      </c>
      <c r="E17" s="3">
        <f t="shared" si="2"/>
        <v>1.6015893726672559</v>
      </c>
      <c r="F17" s="3">
        <f t="shared" si="3"/>
        <v>2.5650885186406942</v>
      </c>
      <c r="G17" s="6">
        <f t="shared" si="4"/>
        <v>5.9649511086303751E-2</v>
      </c>
      <c r="H17" s="6">
        <f t="shared" si="5"/>
        <v>5.9649511086303751E-2</v>
      </c>
      <c r="I17" t="s">
        <v>29</v>
      </c>
      <c r="J17" s="10" t="s">
        <v>16</v>
      </c>
      <c r="K17">
        <v>5.7140842960374467</v>
      </c>
      <c r="L17">
        <v>0.55560797112827143</v>
      </c>
      <c r="M17">
        <v>10.284381421731357</v>
      </c>
      <c r="N17">
        <v>7.3428028895365028E-17</v>
      </c>
      <c r="O17">
        <v>4.6102720851848336</v>
      </c>
      <c r="P17">
        <v>6.8178965068900599</v>
      </c>
      <c r="Q17">
        <v>4.6102720851848336</v>
      </c>
      <c r="R17">
        <v>6.8178965068900599</v>
      </c>
    </row>
    <row r="18" spans="1:18" ht="15" thickBot="1" x14ac:dyDescent="0.4">
      <c r="A18" s="2">
        <v>45.81</v>
      </c>
      <c r="B18" s="2">
        <v>21.48</v>
      </c>
      <c r="C18" s="4">
        <f t="shared" si="0"/>
        <v>20.061807387854632</v>
      </c>
      <c r="D18" s="4">
        <f t="shared" si="1"/>
        <v>1.4181926121453685</v>
      </c>
      <c r="E18" s="3">
        <f t="shared" si="2"/>
        <v>1.4181926121453685</v>
      </c>
      <c r="F18" s="3">
        <f t="shared" si="3"/>
        <v>2.0112702851437034</v>
      </c>
      <c r="G18" s="6">
        <f t="shared" si="4"/>
        <v>6.6023864625017151E-2</v>
      </c>
      <c r="H18" s="6">
        <f t="shared" si="5"/>
        <v>6.6023864625017151E-2</v>
      </c>
      <c r="I18" t="s">
        <v>30</v>
      </c>
      <c r="J18" s="12" t="s">
        <v>1</v>
      </c>
      <c r="K18" s="7">
        <v>0.31320067871244672</v>
      </c>
      <c r="L18" s="7">
        <v>1.12016648195756E-2</v>
      </c>
      <c r="M18" s="7">
        <v>27.960190182186956</v>
      </c>
      <c r="N18" s="12">
        <v>3.7111498137553496E-46</v>
      </c>
      <c r="O18" s="7">
        <v>0.29094661640189878</v>
      </c>
      <c r="P18" s="7">
        <v>0.33545474102299466</v>
      </c>
      <c r="Q18" s="7">
        <v>0.29094661640189878</v>
      </c>
      <c r="R18" s="7">
        <v>0.33545474102299466</v>
      </c>
    </row>
    <row r="19" spans="1:18" x14ac:dyDescent="0.35">
      <c r="A19" s="2">
        <v>74.39</v>
      </c>
      <c r="B19" s="2">
        <v>29.76</v>
      </c>
      <c r="C19" s="4">
        <f t="shared" si="0"/>
        <v>29.013082785456362</v>
      </c>
      <c r="D19" s="4">
        <f t="shared" si="1"/>
        <v>0.74691721454363957</v>
      </c>
      <c r="E19" s="3">
        <f t="shared" si="2"/>
        <v>0.74691721454363957</v>
      </c>
      <c r="F19" s="3">
        <f t="shared" si="3"/>
        <v>0.55788532538162927</v>
      </c>
      <c r="G19" s="6">
        <f t="shared" si="4"/>
        <v>2.5098024682245951E-2</v>
      </c>
      <c r="H19" s="6">
        <f t="shared" si="5"/>
        <v>2.5098024682245951E-2</v>
      </c>
    </row>
    <row r="20" spans="1:18" x14ac:dyDescent="0.35">
      <c r="A20" s="2">
        <v>55.57</v>
      </c>
      <c r="B20" s="2">
        <v>23.92</v>
      </c>
      <c r="C20" s="4">
        <f t="shared" si="0"/>
        <v>23.118646012088114</v>
      </c>
      <c r="D20" s="4">
        <f t="shared" si="1"/>
        <v>0.80135398791188805</v>
      </c>
      <c r="E20" s="3">
        <f t="shared" si="2"/>
        <v>0.80135398791188805</v>
      </c>
      <c r="F20" s="3">
        <f t="shared" si="3"/>
        <v>0.6421682139422864</v>
      </c>
      <c r="G20" s="6">
        <f t="shared" si="4"/>
        <v>3.3501420899326423E-2</v>
      </c>
      <c r="H20" s="6">
        <f t="shared" si="5"/>
        <v>3.3501420899326423E-2</v>
      </c>
    </row>
    <row r="21" spans="1:18" x14ac:dyDescent="0.35">
      <c r="A21" s="2">
        <v>46.15</v>
      </c>
      <c r="B21" s="2">
        <v>20.55</v>
      </c>
      <c r="C21" s="4">
        <f t="shared" si="0"/>
        <v>20.168295618616863</v>
      </c>
      <c r="D21" s="4">
        <f t="shared" si="1"/>
        <v>0.38170438138313756</v>
      </c>
      <c r="E21" s="3">
        <f t="shared" si="2"/>
        <v>0.38170438138313756</v>
      </c>
      <c r="F21" s="3">
        <f t="shared" si="3"/>
        <v>0.14569823476708374</v>
      </c>
      <c r="G21" s="6">
        <f t="shared" si="4"/>
        <v>1.8574422451734188E-2</v>
      </c>
      <c r="H21" s="6">
        <f t="shared" si="5"/>
        <v>1.8574422451734188E-2</v>
      </c>
    </row>
    <row r="22" spans="1:18" x14ac:dyDescent="0.35">
      <c r="A22" s="2">
        <v>47.85</v>
      </c>
      <c r="B22" s="2">
        <v>21.67</v>
      </c>
      <c r="C22" s="4">
        <f t="shared" si="0"/>
        <v>20.700736772428023</v>
      </c>
      <c r="D22" s="4">
        <f t="shared" si="1"/>
        <v>0.9692632275719788</v>
      </c>
      <c r="E22" s="3">
        <f t="shared" si="2"/>
        <v>0.9692632275719788</v>
      </c>
      <c r="F22" s="3">
        <f t="shared" si="3"/>
        <v>0.9394712043232496</v>
      </c>
      <c r="G22" s="6">
        <f t="shared" si="4"/>
        <v>4.4728344604152225E-2</v>
      </c>
      <c r="H22" s="6">
        <f t="shared" si="5"/>
        <v>4.4728344604152225E-2</v>
      </c>
    </row>
    <row r="23" spans="1:18" x14ac:dyDescent="0.35">
      <c r="A23" s="2">
        <v>42.18</v>
      </c>
      <c r="B23" s="2">
        <v>19.27</v>
      </c>
      <c r="C23" s="4">
        <f t="shared" si="0"/>
        <v>18.924888924128449</v>
      </c>
      <c r="D23" s="4">
        <f t="shared" si="1"/>
        <v>0.3451110758715501</v>
      </c>
      <c r="E23" s="3">
        <f t="shared" si="2"/>
        <v>0.3451110758715501</v>
      </c>
      <c r="F23" s="3">
        <f t="shared" si="3"/>
        <v>0.11910165468921881</v>
      </c>
      <c r="G23" s="6">
        <f t="shared" si="4"/>
        <v>1.7909241093489885E-2</v>
      </c>
      <c r="H23" s="6">
        <f t="shared" si="5"/>
        <v>1.7909241093489885E-2</v>
      </c>
    </row>
    <row r="24" spans="1:18" x14ac:dyDescent="0.35">
      <c r="A24" s="2">
        <v>45.81</v>
      </c>
      <c r="B24" s="2">
        <v>18.18</v>
      </c>
      <c r="C24" s="4">
        <f t="shared" si="0"/>
        <v>20.061807387854632</v>
      </c>
      <c r="D24" s="4">
        <f t="shared" si="1"/>
        <v>-1.8818073878546322</v>
      </c>
      <c r="E24" s="3">
        <f t="shared" si="2"/>
        <v>1.8818073878546322</v>
      </c>
      <c r="F24" s="3">
        <f t="shared" si="3"/>
        <v>3.5411990449842743</v>
      </c>
      <c r="G24" s="6">
        <f t="shared" si="4"/>
        <v>-0.10350975730773554</v>
      </c>
      <c r="H24" s="6">
        <f t="shared" si="5"/>
        <v>0.10350975730773554</v>
      </c>
    </row>
    <row r="25" spans="1:18" x14ac:dyDescent="0.35">
      <c r="A25" s="2">
        <v>44.68</v>
      </c>
      <c r="B25" s="2">
        <v>18.46</v>
      </c>
      <c r="C25" s="4">
        <f t="shared" si="0"/>
        <v>19.707890620909566</v>
      </c>
      <c r="D25" s="4">
        <f t="shared" si="1"/>
        <v>-1.2478906209095655</v>
      </c>
      <c r="E25" s="3">
        <f t="shared" si="2"/>
        <v>1.2478906209095655</v>
      </c>
      <c r="F25" s="3">
        <f t="shared" si="3"/>
        <v>1.5572310017540609</v>
      </c>
      <c r="G25" s="6">
        <f t="shared" si="4"/>
        <v>-6.759970860831882E-2</v>
      </c>
      <c r="H25" s="6">
        <f t="shared" si="5"/>
        <v>6.759970860831882E-2</v>
      </c>
    </row>
    <row r="26" spans="1:18" x14ac:dyDescent="0.35">
      <c r="A26" s="2">
        <v>42.64</v>
      </c>
      <c r="B26" s="2">
        <v>17.05</v>
      </c>
      <c r="C26" s="4">
        <f t="shared" si="0"/>
        <v>19.068961236336175</v>
      </c>
      <c r="D26" s="4">
        <f t="shared" si="1"/>
        <v>-2.0189612363361746</v>
      </c>
      <c r="E26" s="3">
        <f t="shared" si="2"/>
        <v>2.0189612363361746</v>
      </c>
      <c r="F26" s="3">
        <f t="shared" si="3"/>
        <v>4.0762044738280947</v>
      </c>
      <c r="G26" s="6">
        <f t="shared" si="4"/>
        <v>-0.11841414875871992</v>
      </c>
      <c r="H26" s="6">
        <f t="shared" si="5"/>
        <v>0.11841414875871992</v>
      </c>
    </row>
    <row r="27" spans="1:18" x14ac:dyDescent="0.35">
      <c r="A27" s="2">
        <v>43.54</v>
      </c>
      <c r="B27" s="2">
        <v>17.7</v>
      </c>
      <c r="C27" s="4">
        <f t="shared" si="0"/>
        <v>19.350841847177378</v>
      </c>
      <c r="D27" s="4">
        <f t="shared" si="1"/>
        <v>-1.6508418471773787</v>
      </c>
      <c r="E27" s="3">
        <f t="shared" si="2"/>
        <v>1.6508418471773787</v>
      </c>
      <c r="F27" s="3">
        <f t="shared" si="3"/>
        <v>2.72527880439202</v>
      </c>
      <c r="G27" s="6">
        <f t="shared" si="4"/>
        <v>-9.3267900970473383E-2</v>
      </c>
      <c r="H27" s="6">
        <f t="shared" si="5"/>
        <v>9.3267900970473383E-2</v>
      </c>
    </row>
    <row r="28" spans="1:18" x14ac:dyDescent="0.35">
      <c r="A28" s="2">
        <v>37.31</v>
      </c>
      <c r="B28" s="2">
        <v>16.61</v>
      </c>
      <c r="C28" s="4">
        <f t="shared" si="0"/>
        <v>17.399601618798833</v>
      </c>
      <c r="D28" s="4">
        <f t="shared" si="1"/>
        <v>-0.78960161879883373</v>
      </c>
      <c r="E28" s="3">
        <f t="shared" si="2"/>
        <v>0.78960161879883373</v>
      </c>
      <c r="F28" s="3">
        <f t="shared" si="3"/>
        <v>0.62347071640973872</v>
      </c>
      <c r="G28" s="6">
        <f t="shared" si="4"/>
        <v>-4.7537725394270543E-2</v>
      </c>
      <c r="H28" s="6">
        <f t="shared" si="5"/>
        <v>4.7537725394270543E-2</v>
      </c>
    </row>
    <row r="29" spans="1:18" x14ac:dyDescent="0.35">
      <c r="A29" s="2">
        <v>39.35</v>
      </c>
      <c r="B29" s="2">
        <v>16.940000000000001</v>
      </c>
      <c r="C29" s="4">
        <f t="shared" si="0"/>
        <v>18.038531003372228</v>
      </c>
      <c r="D29" s="4">
        <f t="shared" si="1"/>
        <v>-1.0985310033722264</v>
      </c>
      <c r="E29" s="3">
        <f t="shared" si="2"/>
        <v>1.0985310033722264</v>
      </c>
      <c r="F29" s="3">
        <f t="shared" si="3"/>
        <v>1.2067703653699906</v>
      </c>
      <c r="G29" s="6">
        <f t="shared" si="4"/>
        <v>-6.4848347306506862E-2</v>
      </c>
      <c r="H29" s="6">
        <f t="shared" si="5"/>
        <v>6.4848347306506862E-2</v>
      </c>
    </row>
    <row r="30" spans="1:18" x14ac:dyDescent="0.35">
      <c r="A30" s="2">
        <v>39.01</v>
      </c>
      <c r="B30" s="2">
        <v>18.77</v>
      </c>
      <c r="C30" s="4">
        <f t="shared" si="0"/>
        <v>17.932042772609993</v>
      </c>
      <c r="D30" s="4">
        <f t="shared" si="1"/>
        <v>0.83795722739000666</v>
      </c>
      <c r="E30" s="3">
        <f t="shared" si="2"/>
        <v>0.83795722739000666</v>
      </c>
      <c r="F30" s="3">
        <f t="shared" si="3"/>
        <v>0.70217231493514731</v>
      </c>
      <c r="G30" s="6">
        <f t="shared" si="4"/>
        <v>4.4643432466169773E-2</v>
      </c>
      <c r="H30" s="6">
        <f t="shared" si="5"/>
        <v>4.4643432466169773E-2</v>
      </c>
    </row>
    <row r="31" spans="1:18" x14ac:dyDescent="0.35">
      <c r="A31" s="2">
        <v>40.6</v>
      </c>
      <c r="B31" s="2">
        <v>18.39</v>
      </c>
      <c r="C31" s="4">
        <f t="shared" si="0"/>
        <v>18.430031851762784</v>
      </c>
      <c r="D31" s="4">
        <f t="shared" si="1"/>
        <v>-4.0031851762783788E-2</v>
      </c>
      <c r="E31" s="3">
        <f t="shared" si="2"/>
        <v>4.0031851762783788E-2</v>
      </c>
      <c r="F31" s="3">
        <f t="shared" si="3"/>
        <v>1.6025491555574955E-3</v>
      </c>
      <c r="G31" s="6">
        <f t="shared" si="4"/>
        <v>-2.1768271757903091E-3</v>
      </c>
      <c r="H31" s="6">
        <f t="shared" si="5"/>
        <v>2.1768271757903091E-3</v>
      </c>
    </row>
    <row r="32" spans="1:18" x14ac:dyDescent="0.35">
      <c r="A32" s="2">
        <v>38.1</v>
      </c>
      <c r="B32" s="2">
        <v>17.86</v>
      </c>
      <c r="C32" s="4">
        <f t="shared" si="0"/>
        <v>17.647030154981667</v>
      </c>
      <c r="D32" s="4">
        <f t="shared" si="1"/>
        <v>0.21296984501833194</v>
      </c>
      <c r="E32" s="3">
        <f t="shared" si="2"/>
        <v>0.21296984501833194</v>
      </c>
      <c r="F32" s="3">
        <f t="shared" si="3"/>
        <v>4.5356154887132322E-2</v>
      </c>
      <c r="G32" s="6">
        <f t="shared" si="4"/>
        <v>1.1924403416479951E-2</v>
      </c>
      <c r="H32" s="6">
        <f t="shared" si="5"/>
        <v>1.1924403416479951E-2</v>
      </c>
    </row>
    <row r="33" spans="1:8" x14ac:dyDescent="0.35">
      <c r="A33" s="2">
        <v>40.369999999999997</v>
      </c>
      <c r="B33" s="2">
        <v>17.98</v>
      </c>
      <c r="C33" s="4">
        <f t="shared" si="0"/>
        <v>18.357995695658921</v>
      </c>
      <c r="D33" s="4">
        <f t="shared" si="1"/>
        <v>-0.37799569565892099</v>
      </c>
      <c r="E33" s="3">
        <f t="shared" si="2"/>
        <v>0.37799569565892099</v>
      </c>
      <c r="F33" s="3">
        <f t="shared" si="3"/>
        <v>0.14288074593667163</v>
      </c>
      <c r="G33" s="6">
        <f t="shared" si="4"/>
        <v>-2.1023119892042325E-2</v>
      </c>
      <c r="H33" s="6">
        <f t="shared" si="5"/>
        <v>2.1023119892042325E-2</v>
      </c>
    </row>
    <row r="34" spans="1:8" x14ac:dyDescent="0.35">
      <c r="A34" s="2">
        <v>37.19</v>
      </c>
      <c r="B34" s="2">
        <v>15.37</v>
      </c>
      <c r="C34" s="4">
        <f t="shared" si="0"/>
        <v>17.362017537353339</v>
      </c>
      <c r="D34" s="4">
        <f t="shared" si="1"/>
        <v>-1.9920175373533393</v>
      </c>
      <c r="E34" s="3">
        <f t="shared" si="2"/>
        <v>1.9920175373533393</v>
      </c>
      <c r="F34" s="3">
        <f t="shared" si="3"/>
        <v>3.9681338691232626</v>
      </c>
      <c r="G34" s="6">
        <f t="shared" si="4"/>
        <v>-0.12960426397874686</v>
      </c>
      <c r="H34" s="6">
        <f t="shared" si="5"/>
        <v>0.12960426397874686</v>
      </c>
    </row>
    <row r="35" spans="1:8" x14ac:dyDescent="0.35">
      <c r="A35" s="2">
        <v>44.11</v>
      </c>
      <c r="B35" s="2">
        <v>18.84</v>
      </c>
      <c r="C35" s="4">
        <f t="shared" si="0"/>
        <v>19.529366234043472</v>
      </c>
      <c r="D35" s="4">
        <f t="shared" si="1"/>
        <v>-0.6893662340434723</v>
      </c>
      <c r="E35" s="3">
        <f t="shared" si="2"/>
        <v>0.6893662340434723</v>
      </c>
      <c r="F35" s="3">
        <f t="shared" si="3"/>
        <v>0.47522580463927944</v>
      </c>
      <c r="G35" s="6">
        <f t="shared" si="4"/>
        <v>-3.6590564439674754E-2</v>
      </c>
      <c r="H35" s="6">
        <f t="shared" si="5"/>
        <v>3.6590564439674754E-2</v>
      </c>
    </row>
    <row r="36" spans="1:8" x14ac:dyDescent="0.35">
      <c r="A36" s="2">
        <v>33.450000000000003</v>
      </c>
      <c r="B36" s="2">
        <v>15.82</v>
      </c>
      <c r="C36" s="4">
        <f t="shared" si="0"/>
        <v>16.190646998968791</v>
      </c>
      <c r="D36" s="4">
        <f t="shared" si="1"/>
        <v>-0.37064699896879105</v>
      </c>
      <c r="E36" s="3">
        <f t="shared" si="2"/>
        <v>0.37064699896879105</v>
      </c>
      <c r="F36" s="3">
        <f t="shared" si="3"/>
        <v>0.137379197844571</v>
      </c>
      <c r="G36" s="6">
        <f t="shared" si="4"/>
        <v>-2.3429013841263658E-2</v>
      </c>
      <c r="H36" s="6">
        <f t="shared" si="5"/>
        <v>2.3429013841263658E-2</v>
      </c>
    </row>
    <row r="37" spans="1:8" x14ac:dyDescent="0.35">
      <c r="A37" s="2">
        <v>47.17</v>
      </c>
      <c r="B37" s="2">
        <v>17.71</v>
      </c>
      <c r="C37" s="4">
        <f t="shared" si="0"/>
        <v>20.48776031090356</v>
      </c>
      <c r="D37" s="4">
        <f t="shared" si="1"/>
        <v>-2.7777603109035596</v>
      </c>
      <c r="E37" s="3">
        <f t="shared" si="2"/>
        <v>2.7777603109035596</v>
      </c>
      <c r="F37" s="3">
        <f t="shared" si="3"/>
        <v>7.7159523448310399</v>
      </c>
      <c r="G37" s="6">
        <f t="shared" si="4"/>
        <v>-0.15684699666310331</v>
      </c>
      <c r="H37" s="6">
        <f t="shared" si="5"/>
        <v>0.15684699666310331</v>
      </c>
    </row>
    <row r="38" spans="1:8" x14ac:dyDescent="0.35">
      <c r="A38" s="2">
        <v>30.05</v>
      </c>
      <c r="B38" s="2">
        <v>14.99</v>
      </c>
      <c r="C38" s="4">
        <f t="shared" si="0"/>
        <v>15.125764691346472</v>
      </c>
      <c r="D38" s="4">
        <f t="shared" si="1"/>
        <v>-0.13576469134647162</v>
      </c>
      <c r="E38" s="3">
        <f t="shared" si="2"/>
        <v>0.13576469134647162</v>
      </c>
      <c r="F38" s="3">
        <f t="shared" si="3"/>
        <v>1.8432051416402705E-2</v>
      </c>
      <c r="G38" s="6">
        <f t="shared" si="4"/>
        <v>-9.0570174347212561E-3</v>
      </c>
      <c r="H38" s="6">
        <f t="shared" si="5"/>
        <v>9.0570174347212561E-3</v>
      </c>
    </row>
    <row r="39" spans="1:8" x14ac:dyDescent="0.35">
      <c r="A39" s="2">
        <v>32.090000000000003</v>
      </c>
      <c r="B39" s="2">
        <v>16.75</v>
      </c>
      <c r="C39" s="4">
        <f t="shared" si="0"/>
        <v>15.764694075919863</v>
      </c>
      <c r="D39" s="4">
        <f t="shared" si="1"/>
        <v>0.98530592408013717</v>
      </c>
      <c r="E39" s="3">
        <f t="shared" si="2"/>
        <v>0.98530592408013717</v>
      </c>
      <c r="F39" s="3">
        <f t="shared" si="3"/>
        <v>0.970827764027413</v>
      </c>
      <c r="G39" s="6">
        <f t="shared" si="4"/>
        <v>5.8824234273441023E-2</v>
      </c>
      <c r="H39" s="6">
        <f t="shared" si="5"/>
        <v>5.8824234273441023E-2</v>
      </c>
    </row>
    <row r="40" spans="1:8" x14ac:dyDescent="0.35">
      <c r="A40" s="2">
        <v>34.81</v>
      </c>
      <c r="B40" s="2">
        <v>16.46</v>
      </c>
      <c r="C40" s="4">
        <f t="shared" si="0"/>
        <v>16.61659992201772</v>
      </c>
      <c r="D40" s="4">
        <f t="shared" si="1"/>
        <v>-0.156599922017719</v>
      </c>
      <c r="E40" s="3">
        <f t="shared" si="2"/>
        <v>0.156599922017719</v>
      </c>
      <c r="F40" s="3">
        <f t="shared" si="3"/>
        <v>2.4523535575955671E-2</v>
      </c>
      <c r="G40" s="6">
        <f t="shared" si="4"/>
        <v>-9.5139685308456255E-3</v>
      </c>
      <c r="H40" s="6">
        <f t="shared" si="5"/>
        <v>9.5139685308456255E-3</v>
      </c>
    </row>
    <row r="41" spans="1:8" x14ac:dyDescent="0.35">
      <c r="A41" s="2">
        <v>35.950000000000003</v>
      </c>
      <c r="B41" s="2">
        <v>15.87</v>
      </c>
      <c r="C41" s="4">
        <f t="shared" si="0"/>
        <v>16.973648695749908</v>
      </c>
      <c r="D41" s="4">
        <f t="shared" si="1"/>
        <v>-1.103648695749909</v>
      </c>
      <c r="E41" s="3">
        <f t="shared" si="2"/>
        <v>1.103648695749909</v>
      </c>
      <c r="F41" s="3">
        <f t="shared" si="3"/>
        <v>1.2180404436304753</v>
      </c>
      <c r="G41" s="6">
        <f t="shared" si="4"/>
        <v>-6.954308101763762E-2</v>
      </c>
      <c r="H41" s="6">
        <f t="shared" si="5"/>
        <v>6.954308101763762E-2</v>
      </c>
    </row>
    <row r="42" spans="1:8" x14ac:dyDescent="0.35">
      <c r="A42" s="2">
        <v>39.92</v>
      </c>
      <c r="B42" s="2">
        <v>18.079999999999998</v>
      </c>
      <c r="C42" s="4">
        <f t="shared" si="0"/>
        <v>18.217055390238322</v>
      </c>
      <c r="D42" s="4">
        <f t="shared" si="1"/>
        <v>-0.13705539023832358</v>
      </c>
      <c r="E42" s="3">
        <f t="shared" si="2"/>
        <v>0.13705539023832358</v>
      </c>
      <c r="F42" s="3">
        <f t="shared" si="3"/>
        <v>1.8784179993379162E-2</v>
      </c>
      <c r="G42" s="6">
        <f t="shared" si="4"/>
        <v>-7.5804972476948892E-3</v>
      </c>
      <c r="H42" s="6">
        <f t="shared" si="5"/>
        <v>7.5804972476948892E-3</v>
      </c>
    </row>
    <row r="43" spans="1:8" x14ac:dyDescent="0.35">
      <c r="A43" s="2">
        <v>32.659999999999997</v>
      </c>
      <c r="B43" s="2">
        <v>15.58</v>
      </c>
      <c r="C43" s="4">
        <f t="shared" si="0"/>
        <v>15.943218462785955</v>
      </c>
      <c r="D43" s="4">
        <f t="shared" si="1"/>
        <v>-0.36321846278595515</v>
      </c>
      <c r="E43" s="3">
        <f t="shared" si="2"/>
        <v>0.36321846278595515</v>
      </c>
      <c r="F43" s="3">
        <f t="shared" si="3"/>
        <v>0.1319276517085923</v>
      </c>
      <c r="G43" s="6">
        <f t="shared" si="4"/>
        <v>-2.3313123413732678E-2</v>
      </c>
      <c r="H43" s="6">
        <f t="shared" si="5"/>
        <v>2.3313123413732678E-2</v>
      </c>
    </row>
    <row r="44" spans="1:8" x14ac:dyDescent="0.35">
      <c r="A44" s="2">
        <v>30.5</v>
      </c>
      <c r="B44" s="2">
        <v>17.149999999999999</v>
      </c>
      <c r="C44" s="4">
        <f t="shared" si="0"/>
        <v>15.266704996767071</v>
      </c>
      <c r="D44" s="4">
        <f t="shared" si="1"/>
        <v>1.8832950032329272</v>
      </c>
      <c r="E44" s="3">
        <f t="shared" si="2"/>
        <v>1.8832950032329272</v>
      </c>
      <c r="F44" s="3">
        <f t="shared" si="3"/>
        <v>3.5468000692021113</v>
      </c>
      <c r="G44" s="6">
        <f t="shared" si="4"/>
        <v>0.10981311972203658</v>
      </c>
      <c r="H44" s="6">
        <f t="shared" si="5"/>
        <v>0.10981311972203658</v>
      </c>
    </row>
    <row r="45" spans="1:8" x14ac:dyDescent="0.35">
      <c r="A45" s="2">
        <v>29.48</v>
      </c>
      <c r="B45" s="2">
        <v>15.82</v>
      </c>
      <c r="C45" s="4">
        <f t="shared" si="0"/>
        <v>14.947240304480376</v>
      </c>
      <c r="D45" s="4">
        <f t="shared" si="1"/>
        <v>0.8727596955196244</v>
      </c>
      <c r="E45" s="3">
        <f t="shared" si="2"/>
        <v>0.8727596955196244</v>
      </c>
      <c r="F45" s="3">
        <f t="shared" si="3"/>
        <v>0.76170948612350753</v>
      </c>
      <c r="G45" s="6">
        <f t="shared" si="4"/>
        <v>5.5168122346373222E-2</v>
      </c>
      <c r="H45" s="6">
        <f t="shared" si="5"/>
        <v>5.5168122346373222E-2</v>
      </c>
    </row>
    <row r="46" spans="1:8" x14ac:dyDescent="0.35">
      <c r="A46" s="2">
        <v>44.68</v>
      </c>
      <c r="B46" s="2">
        <v>18.61</v>
      </c>
      <c r="C46" s="4">
        <f t="shared" si="0"/>
        <v>19.707890620909566</v>
      </c>
      <c r="D46" s="4">
        <f t="shared" si="1"/>
        <v>-1.0978906209095669</v>
      </c>
      <c r="E46" s="3">
        <f t="shared" si="2"/>
        <v>1.0978906209095669</v>
      </c>
      <c r="F46" s="3">
        <f t="shared" si="3"/>
        <v>1.2053638154811943</v>
      </c>
      <c r="G46" s="6">
        <f t="shared" si="4"/>
        <v>-5.8994659909165338E-2</v>
      </c>
      <c r="H46" s="6">
        <f t="shared" si="5"/>
        <v>5.8994659909165338E-2</v>
      </c>
    </row>
    <row r="47" spans="1:8" x14ac:dyDescent="0.35">
      <c r="A47" s="2">
        <v>34.93</v>
      </c>
      <c r="B47" s="2">
        <v>16.66</v>
      </c>
      <c r="C47" s="4">
        <f t="shared" si="0"/>
        <v>16.654184003463211</v>
      </c>
      <c r="D47" s="4">
        <f t="shared" si="1"/>
        <v>5.8159965367892141E-3</v>
      </c>
      <c r="E47" s="3">
        <f t="shared" si="2"/>
        <v>5.8159965367892141E-3</v>
      </c>
      <c r="F47" s="3">
        <f t="shared" si="3"/>
        <v>3.3825815715944134E-5</v>
      </c>
      <c r="G47" s="6">
        <f t="shared" si="4"/>
        <v>3.4909943198014492E-4</v>
      </c>
      <c r="H47" s="6">
        <f t="shared" si="5"/>
        <v>3.4909943198014492E-4</v>
      </c>
    </row>
    <row r="48" spans="1:8" x14ac:dyDescent="0.35">
      <c r="A48" s="2">
        <v>54.54</v>
      </c>
      <c r="B48" s="2">
        <v>25.13</v>
      </c>
      <c r="C48" s="4">
        <f t="shared" si="0"/>
        <v>22.796049313014294</v>
      </c>
      <c r="D48" s="4">
        <f t="shared" si="1"/>
        <v>2.3339506869857054</v>
      </c>
      <c r="E48" s="3">
        <f t="shared" si="2"/>
        <v>2.3339506869857054</v>
      </c>
      <c r="F48" s="3">
        <f t="shared" si="3"/>
        <v>5.4473258092810459</v>
      </c>
      <c r="G48" s="6">
        <f t="shared" si="4"/>
        <v>9.2875077078619403E-2</v>
      </c>
      <c r="H48" s="6">
        <f t="shared" si="5"/>
        <v>9.2875077078619403E-2</v>
      </c>
    </row>
    <row r="49" spans="1:8" x14ac:dyDescent="0.35">
      <c r="A49" s="2">
        <v>52.5</v>
      </c>
      <c r="B49" s="2">
        <v>20.83</v>
      </c>
      <c r="C49" s="4">
        <f t="shared" si="0"/>
        <v>22.157119928440899</v>
      </c>
      <c r="D49" s="4">
        <f t="shared" si="1"/>
        <v>-1.3271199284409008</v>
      </c>
      <c r="E49" s="3">
        <f t="shared" si="2"/>
        <v>1.3271199284409008</v>
      </c>
      <c r="F49" s="3">
        <f t="shared" si="3"/>
        <v>1.7612473044649815</v>
      </c>
      <c r="G49" s="6">
        <f t="shared" si="4"/>
        <v>-6.3711950477239598E-2</v>
      </c>
      <c r="H49" s="6">
        <f t="shared" si="5"/>
        <v>6.3711950477239598E-2</v>
      </c>
    </row>
    <row r="50" spans="1:8" x14ac:dyDescent="0.35">
      <c r="A50" s="2">
        <v>51.03</v>
      </c>
      <c r="B50" s="2">
        <v>24.56</v>
      </c>
      <c r="C50" s="4">
        <f t="shared" si="0"/>
        <v>21.696714930733606</v>
      </c>
      <c r="D50" s="4">
        <f t="shared" si="1"/>
        <v>2.8632850692663929</v>
      </c>
      <c r="E50" s="3">
        <f t="shared" si="2"/>
        <v>2.8632850692663929</v>
      </c>
      <c r="F50" s="3">
        <f t="shared" si="3"/>
        <v>8.1984013878838518</v>
      </c>
      <c r="G50" s="6">
        <f t="shared" si="4"/>
        <v>0.11658326829260558</v>
      </c>
      <c r="H50" s="6">
        <f t="shared" si="5"/>
        <v>0.11658326829260558</v>
      </c>
    </row>
    <row r="51" spans="1:8" x14ac:dyDescent="0.35">
      <c r="A51" s="2">
        <v>51.71</v>
      </c>
      <c r="B51" s="2">
        <v>20.190000000000001</v>
      </c>
      <c r="C51" s="4">
        <f t="shared" si="0"/>
        <v>21.909691392258068</v>
      </c>
      <c r="D51" s="4">
        <f t="shared" si="1"/>
        <v>-1.719691392258067</v>
      </c>
      <c r="E51" s="3">
        <f t="shared" si="2"/>
        <v>1.719691392258067</v>
      </c>
      <c r="F51" s="3">
        <f t="shared" si="3"/>
        <v>2.9573384846064887</v>
      </c>
      <c r="G51" s="6">
        <f t="shared" si="4"/>
        <v>-8.5175403281726944E-2</v>
      </c>
      <c r="H51" s="6">
        <f t="shared" si="5"/>
        <v>8.5175403281726944E-2</v>
      </c>
    </row>
    <row r="52" spans="1:8" x14ac:dyDescent="0.35">
      <c r="A52" s="2">
        <v>60.33</v>
      </c>
      <c r="B52" s="2">
        <v>24.13</v>
      </c>
      <c r="C52" s="4">
        <f t="shared" si="0"/>
        <v>24.609481242759358</v>
      </c>
      <c r="D52" s="4">
        <f t="shared" si="1"/>
        <v>-0.47948124275935911</v>
      </c>
      <c r="E52" s="3">
        <f t="shared" si="2"/>
        <v>0.47948124275935911</v>
      </c>
      <c r="F52" s="3">
        <f t="shared" si="3"/>
        <v>0.22990226215805945</v>
      </c>
      <c r="G52" s="6">
        <f t="shared" si="4"/>
        <v>-1.9870751875646877E-2</v>
      </c>
      <c r="H52" s="6">
        <f t="shared" si="5"/>
        <v>1.9870751875646877E-2</v>
      </c>
    </row>
    <row r="53" spans="1:8" x14ac:dyDescent="0.35">
      <c r="A53" s="2">
        <v>47.85</v>
      </c>
      <c r="B53" s="2">
        <v>23.86</v>
      </c>
      <c r="C53" s="4">
        <f t="shared" si="0"/>
        <v>20.700736772428023</v>
      </c>
      <c r="D53" s="4">
        <f t="shared" si="1"/>
        <v>3.1592632275719765</v>
      </c>
      <c r="E53" s="3">
        <f t="shared" si="2"/>
        <v>3.1592632275719765</v>
      </c>
      <c r="F53" s="3">
        <f t="shared" si="3"/>
        <v>9.9809441410885018</v>
      </c>
      <c r="G53" s="6">
        <f t="shared" si="4"/>
        <v>0.1324083498563276</v>
      </c>
      <c r="H53" s="6">
        <f t="shared" si="5"/>
        <v>0.1324083498563276</v>
      </c>
    </row>
    <row r="54" spans="1:8" x14ac:dyDescent="0.35">
      <c r="A54" s="2">
        <v>83.91</v>
      </c>
      <c r="B54" s="2">
        <v>33.57</v>
      </c>
      <c r="C54" s="4">
        <f t="shared" si="0"/>
        <v>31.994753246798851</v>
      </c>
      <c r="D54" s="4">
        <f t="shared" si="1"/>
        <v>1.5752467532011494</v>
      </c>
      <c r="E54" s="3">
        <f t="shared" si="2"/>
        <v>1.5752467532011494</v>
      </c>
      <c r="F54" s="3">
        <f t="shared" si="3"/>
        <v>2.4814023334707627</v>
      </c>
      <c r="G54" s="6">
        <f t="shared" si="4"/>
        <v>4.6924240488565666E-2</v>
      </c>
      <c r="H54" s="6">
        <f t="shared" si="5"/>
        <v>4.6924240488565666E-2</v>
      </c>
    </row>
    <row r="55" spans="1:8" x14ac:dyDescent="0.35">
      <c r="A55" s="2">
        <v>69.97</v>
      </c>
      <c r="B55" s="2">
        <v>29.14</v>
      </c>
      <c r="C55" s="4">
        <f t="shared" si="0"/>
        <v>27.628735785547342</v>
      </c>
      <c r="D55" s="4">
        <f t="shared" si="1"/>
        <v>1.5112642144526589</v>
      </c>
      <c r="E55" s="3">
        <f t="shared" si="2"/>
        <v>1.5112642144526589</v>
      </c>
      <c r="F55" s="3">
        <f t="shared" si="3"/>
        <v>2.2839195258852123</v>
      </c>
      <c r="G55" s="6">
        <f t="shared" si="4"/>
        <v>5.1862189926309504E-2</v>
      </c>
      <c r="H55" s="6">
        <f t="shared" si="5"/>
        <v>5.1862189926309504E-2</v>
      </c>
    </row>
    <row r="56" spans="1:8" x14ac:dyDescent="0.35">
      <c r="A56" s="2">
        <v>77.34</v>
      </c>
      <c r="B56" s="2">
        <v>28.59</v>
      </c>
      <c r="C56" s="4">
        <f t="shared" si="0"/>
        <v>29.937024787658075</v>
      </c>
      <c r="D56" s="4">
        <f t="shared" si="1"/>
        <v>-1.347024787658075</v>
      </c>
      <c r="E56" s="3">
        <f t="shared" si="2"/>
        <v>1.347024787658075</v>
      </c>
      <c r="F56" s="3">
        <f t="shared" si="3"/>
        <v>1.8144757785652821</v>
      </c>
      <c r="G56" s="6">
        <f t="shared" si="4"/>
        <v>-4.7115242660303425E-2</v>
      </c>
      <c r="H56" s="6">
        <f t="shared" si="5"/>
        <v>4.7115242660303425E-2</v>
      </c>
    </row>
    <row r="57" spans="1:8" x14ac:dyDescent="0.35">
      <c r="A57" s="2">
        <v>58.29</v>
      </c>
      <c r="B57" s="2">
        <v>26.17</v>
      </c>
      <c r="C57" s="4">
        <f t="shared" si="0"/>
        <v>23.970551858185964</v>
      </c>
      <c r="D57" s="4">
        <f t="shared" si="1"/>
        <v>2.1994481418140381</v>
      </c>
      <c r="E57" s="3">
        <f t="shared" si="2"/>
        <v>2.1994481418140381</v>
      </c>
      <c r="F57" s="3">
        <f t="shared" si="3"/>
        <v>4.8375721285292252</v>
      </c>
      <c r="G57" s="6">
        <f t="shared" si="4"/>
        <v>8.4044636676119139E-2</v>
      </c>
      <c r="H57" s="6">
        <f t="shared" si="5"/>
        <v>8.4044636676119139E-2</v>
      </c>
    </row>
    <row r="58" spans="1:8" x14ac:dyDescent="0.35">
      <c r="A58" s="2">
        <v>87.54</v>
      </c>
      <c r="B58" s="2">
        <v>34.46</v>
      </c>
      <c r="C58" s="4">
        <f t="shared" si="0"/>
        <v>33.131671710525033</v>
      </c>
      <c r="D58" s="4">
        <f t="shared" si="1"/>
        <v>1.3283282894749675</v>
      </c>
      <c r="E58" s="3">
        <f t="shared" si="2"/>
        <v>1.3283282894749675</v>
      </c>
      <c r="F58" s="3">
        <f t="shared" si="3"/>
        <v>1.764456044619493</v>
      </c>
      <c r="G58" s="6">
        <f t="shared" si="4"/>
        <v>3.8546961389290986E-2</v>
      </c>
      <c r="H58" s="6">
        <f t="shared" si="5"/>
        <v>3.8546961389290986E-2</v>
      </c>
    </row>
    <row r="59" spans="1:8" x14ac:dyDescent="0.35">
      <c r="A59" s="2">
        <v>45.81</v>
      </c>
      <c r="B59" s="2">
        <v>19.079999999999998</v>
      </c>
      <c r="C59" s="4">
        <f t="shared" si="0"/>
        <v>20.061807387854632</v>
      </c>
      <c r="D59" s="4">
        <f t="shared" si="1"/>
        <v>-0.98180738785463362</v>
      </c>
      <c r="E59" s="3">
        <f t="shared" si="2"/>
        <v>0.98180738785463362</v>
      </c>
      <c r="F59" s="3">
        <f t="shared" si="3"/>
        <v>0.96394574684593892</v>
      </c>
      <c r="G59" s="6">
        <f t="shared" si="4"/>
        <v>-5.1457410264917909E-2</v>
      </c>
      <c r="H59" s="6">
        <f t="shared" si="5"/>
        <v>5.1457410264917909E-2</v>
      </c>
    </row>
    <row r="60" spans="1:8" x14ac:dyDescent="0.35">
      <c r="A60" s="2">
        <v>47.63</v>
      </c>
      <c r="B60" s="2">
        <v>23.54</v>
      </c>
      <c r="C60" s="4">
        <f t="shared" si="0"/>
        <v>20.631832623111286</v>
      </c>
      <c r="D60" s="4">
        <f t="shared" si="1"/>
        <v>2.9081673768887129</v>
      </c>
      <c r="E60" s="3">
        <f t="shared" si="2"/>
        <v>2.9081673768887129</v>
      </c>
      <c r="F60" s="3">
        <f t="shared" si="3"/>
        <v>8.4574374919997766</v>
      </c>
      <c r="G60" s="6">
        <f t="shared" si="4"/>
        <v>0.12354151983384506</v>
      </c>
      <c r="H60" s="6">
        <f t="shared" si="5"/>
        <v>0.12354151983384506</v>
      </c>
    </row>
    <row r="61" spans="1:8" x14ac:dyDescent="0.35">
      <c r="A61" s="2">
        <v>53.07</v>
      </c>
      <c r="B61" s="2">
        <v>20.239999999999998</v>
      </c>
      <c r="C61" s="4">
        <f t="shared" si="0"/>
        <v>22.335644315306993</v>
      </c>
      <c r="D61" s="4">
        <f t="shared" si="1"/>
        <v>-2.0956443153069948</v>
      </c>
      <c r="E61" s="3">
        <f t="shared" si="2"/>
        <v>2.0956443153069948</v>
      </c>
      <c r="F61" s="3">
        <f t="shared" si="3"/>
        <v>4.391725096278523</v>
      </c>
      <c r="G61" s="6">
        <f t="shared" si="4"/>
        <v>-0.10353973889856695</v>
      </c>
      <c r="H61" s="6">
        <f t="shared" si="5"/>
        <v>0.10353973889856695</v>
      </c>
    </row>
    <row r="62" spans="1:8" x14ac:dyDescent="0.35">
      <c r="A62" s="2">
        <v>80.739999999999995</v>
      </c>
      <c r="B62" s="2">
        <v>29.17</v>
      </c>
      <c r="C62" s="4">
        <f t="shared" si="0"/>
        <v>31.001907095280394</v>
      </c>
      <c r="D62" s="4">
        <f t="shared" si="1"/>
        <v>-1.8319070952803926</v>
      </c>
      <c r="E62" s="3">
        <f t="shared" si="2"/>
        <v>1.8319070952803926</v>
      </c>
      <c r="F62" s="3">
        <f t="shared" si="3"/>
        <v>3.3558836057386454</v>
      </c>
      <c r="G62" s="6">
        <f t="shared" si="4"/>
        <v>-6.280106600207036E-2</v>
      </c>
      <c r="H62" s="6">
        <f t="shared" si="5"/>
        <v>6.280106600207036E-2</v>
      </c>
    </row>
    <row r="63" spans="1:8" x14ac:dyDescent="0.35">
      <c r="A63" s="2">
        <v>45.25</v>
      </c>
      <c r="B63" s="2">
        <v>20.85</v>
      </c>
      <c r="C63" s="4">
        <f t="shared" si="0"/>
        <v>19.886415007775661</v>
      </c>
      <c r="D63" s="4">
        <f t="shared" si="1"/>
        <v>0.96358499222434091</v>
      </c>
      <c r="E63" s="3">
        <f t="shared" si="2"/>
        <v>0.96358499222434091</v>
      </c>
      <c r="F63" s="3">
        <f t="shared" si="3"/>
        <v>0.92849603723998309</v>
      </c>
      <c r="G63" s="6">
        <f t="shared" si="4"/>
        <v>4.6215107540735774E-2</v>
      </c>
      <c r="H63" s="6">
        <f t="shared" si="5"/>
        <v>4.6215107540735774E-2</v>
      </c>
    </row>
    <row r="64" spans="1:8" x14ac:dyDescent="0.35">
      <c r="A64" s="2">
        <v>50.46</v>
      </c>
      <c r="B64" s="2">
        <v>22.66</v>
      </c>
      <c r="C64" s="4">
        <f t="shared" si="0"/>
        <v>21.518190543867508</v>
      </c>
      <c r="D64" s="4">
        <f t="shared" si="1"/>
        <v>1.1418094561324921</v>
      </c>
      <c r="E64" s="3">
        <f t="shared" si="2"/>
        <v>1.1418094561324921</v>
      </c>
      <c r="F64" s="3">
        <f t="shared" si="3"/>
        <v>1.3037288341135773</v>
      </c>
      <c r="G64" s="6">
        <f t="shared" si="4"/>
        <v>5.038876681961571E-2</v>
      </c>
      <c r="H64" s="6">
        <f t="shared" si="5"/>
        <v>5.038876681961571E-2</v>
      </c>
    </row>
    <row r="65" spans="1:8" x14ac:dyDescent="0.35">
      <c r="A65" s="2">
        <v>81.99</v>
      </c>
      <c r="B65" s="2">
        <v>30.08</v>
      </c>
      <c r="C65" s="4">
        <f t="shared" si="0"/>
        <v>31.393407943670951</v>
      </c>
      <c r="D65" s="4">
        <f t="shared" si="1"/>
        <v>-1.3134079436709527</v>
      </c>
      <c r="E65" s="3">
        <f t="shared" si="2"/>
        <v>1.3134079436709527</v>
      </c>
      <c r="F65" s="3">
        <f t="shared" si="3"/>
        <v>1.7250404264979604</v>
      </c>
      <c r="G65" s="6">
        <f t="shared" si="4"/>
        <v>-4.3663827914592848E-2</v>
      </c>
      <c r="H65" s="6">
        <f t="shared" si="5"/>
        <v>4.3663827914592848E-2</v>
      </c>
    </row>
    <row r="66" spans="1:8" x14ac:dyDescent="0.35">
      <c r="A66" s="2">
        <v>52.96</v>
      </c>
      <c r="B66" s="2">
        <v>22.61</v>
      </c>
      <c r="C66" s="4">
        <f t="shared" si="0"/>
        <v>22.301192240648625</v>
      </c>
      <c r="D66" s="4">
        <f t="shared" si="1"/>
        <v>0.3088077593513745</v>
      </c>
      <c r="E66" s="3">
        <f t="shared" si="2"/>
        <v>0.3088077593513745</v>
      </c>
      <c r="F66" s="3">
        <f t="shared" si="3"/>
        <v>9.536223223561642E-2</v>
      </c>
      <c r="G66" s="6">
        <f t="shared" si="4"/>
        <v>1.365801677803514E-2</v>
      </c>
      <c r="H66" s="6">
        <f t="shared" si="5"/>
        <v>1.365801677803514E-2</v>
      </c>
    </row>
    <row r="67" spans="1:8" x14ac:dyDescent="0.35">
      <c r="A67" s="2">
        <v>61.23</v>
      </c>
      <c r="B67" s="2">
        <v>24.3</v>
      </c>
      <c r="C67" s="4">
        <f t="shared" ref="C67:C93" si="6">$K$17+$K$18*A67</f>
        <v>24.891361853600557</v>
      </c>
      <c r="D67" s="4">
        <f t="shared" ref="D67:D93" si="7">B67-C67</f>
        <v>-0.59136185360055649</v>
      </c>
      <c r="E67" s="3">
        <f t="shared" ref="E67:E93" si="8">ABS(D67)</f>
        <v>0.59136185360055649</v>
      </c>
      <c r="F67" s="3">
        <f t="shared" ref="F67:F93" si="9">D67*D67</f>
        <v>0.34970884189388601</v>
      </c>
      <c r="G67" s="6">
        <f t="shared" ref="G67:G93" si="10">D67/B67</f>
        <v>-2.4335878748994094E-2</v>
      </c>
      <c r="H67" s="6">
        <f t="shared" ref="H67:H93" si="11">ABS(G67)</f>
        <v>2.4335878748994094E-2</v>
      </c>
    </row>
    <row r="68" spans="1:8" x14ac:dyDescent="0.35">
      <c r="A68" s="2">
        <v>73.37</v>
      </c>
      <c r="B68" s="2">
        <v>31.33</v>
      </c>
      <c r="C68" s="4">
        <f t="shared" si="6"/>
        <v>28.693618093169661</v>
      </c>
      <c r="D68" s="4">
        <f t="shared" si="7"/>
        <v>2.6363819068303371</v>
      </c>
      <c r="E68" s="3">
        <f t="shared" si="8"/>
        <v>2.6363819068303371</v>
      </c>
      <c r="F68" s="3">
        <f t="shared" si="9"/>
        <v>6.9505095586623646</v>
      </c>
      <c r="G68" s="6">
        <f t="shared" si="10"/>
        <v>8.4148800090339523E-2</v>
      </c>
      <c r="H68" s="6">
        <f t="shared" si="11"/>
        <v>8.4148800090339523E-2</v>
      </c>
    </row>
    <row r="69" spans="1:8" x14ac:dyDescent="0.35">
      <c r="A69" s="2">
        <v>59.87</v>
      </c>
      <c r="B69" s="2">
        <v>24.14</v>
      </c>
      <c r="C69" s="4">
        <f t="shared" si="6"/>
        <v>24.465408930551632</v>
      </c>
      <c r="D69" s="4">
        <f t="shared" si="7"/>
        <v>-0.32540893055163167</v>
      </c>
      <c r="E69" s="3">
        <f t="shared" si="8"/>
        <v>0.32540893055163167</v>
      </c>
      <c r="F69" s="3">
        <f t="shared" si="9"/>
        <v>0.10589097208275665</v>
      </c>
      <c r="G69" s="6">
        <f t="shared" si="10"/>
        <v>-1.3480071688137186E-2</v>
      </c>
      <c r="H69" s="6">
        <f t="shared" si="11"/>
        <v>1.3480071688137186E-2</v>
      </c>
    </row>
    <row r="70" spans="1:8" x14ac:dyDescent="0.35">
      <c r="A70" s="2">
        <v>47.97</v>
      </c>
      <c r="B70" s="2">
        <v>23.5</v>
      </c>
      <c r="C70" s="4">
        <f t="shared" si="6"/>
        <v>20.738320853873518</v>
      </c>
      <c r="D70" s="4">
        <f t="shared" si="7"/>
        <v>2.7616791461264825</v>
      </c>
      <c r="E70" s="3">
        <f t="shared" si="8"/>
        <v>2.7616791461264825</v>
      </c>
      <c r="F70" s="3">
        <f t="shared" si="9"/>
        <v>7.6268717061498972</v>
      </c>
      <c r="G70" s="6">
        <f t="shared" si="10"/>
        <v>0.11751826153729712</v>
      </c>
      <c r="H70" s="6">
        <f t="shared" si="11"/>
        <v>0.11751826153729712</v>
      </c>
    </row>
    <row r="71" spans="1:8" x14ac:dyDescent="0.35">
      <c r="A71" s="2">
        <v>63.96</v>
      </c>
      <c r="B71" s="2">
        <v>24.78</v>
      </c>
      <c r="C71" s="4">
        <f t="shared" si="6"/>
        <v>25.746399706485541</v>
      </c>
      <c r="D71" s="4">
        <f t="shared" si="7"/>
        <v>-0.96639970648553941</v>
      </c>
      <c r="E71" s="3">
        <f t="shared" si="8"/>
        <v>0.96639970648553941</v>
      </c>
      <c r="F71" s="3">
        <f t="shared" si="9"/>
        <v>0.93392839269533667</v>
      </c>
      <c r="G71" s="6">
        <f t="shared" si="10"/>
        <v>-3.8999181052685204E-2</v>
      </c>
      <c r="H71" s="6">
        <f t="shared" si="11"/>
        <v>3.8999181052685204E-2</v>
      </c>
    </row>
    <row r="72" spans="1:8" x14ac:dyDescent="0.35">
      <c r="A72" s="2">
        <v>46.72</v>
      </c>
      <c r="B72" s="2">
        <v>19.46</v>
      </c>
      <c r="C72" s="4">
        <f t="shared" si="6"/>
        <v>20.346820005482957</v>
      </c>
      <c r="D72" s="4">
        <f t="shared" si="7"/>
        <v>-0.88682000548295647</v>
      </c>
      <c r="E72" s="3">
        <f t="shared" si="8"/>
        <v>0.88682000548295647</v>
      </c>
      <c r="F72" s="3">
        <f t="shared" si="9"/>
        <v>0.78644972212479092</v>
      </c>
      <c r="G72" s="6">
        <f t="shared" si="10"/>
        <v>-4.5571428853183785E-2</v>
      </c>
      <c r="H72" s="6">
        <f t="shared" si="11"/>
        <v>4.5571428853183785E-2</v>
      </c>
    </row>
    <row r="73" spans="1:8" x14ac:dyDescent="0.35">
      <c r="A73" s="2">
        <v>41.28</v>
      </c>
      <c r="B73" s="2">
        <v>19.02</v>
      </c>
      <c r="C73" s="4">
        <f t="shared" si="6"/>
        <v>18.643008313287247</v>
      </c>
      <c r="D73" s="4">
        <f t="shared" si="7"/>
        <v>0.37699168671275274</v>
      </c>
      <c r="E73" s="3">
        <f t="shared" si="8"/>
        <v>0.37699168671275274</v>
      </c>
      <c r="F73" s="3">
        <f t="shared" si="9"/>
        <v>0.14212273185052632</v>
      </c>
      <c r="G73" s="6">
        <f t="shared" si="10"/>
        <v>1.9820803717810344E-2</v>
      </c>
      <c r="H73" s="6">
        <f t="shared" si="11"/>
        <v>1.9820803717810344E-2</v>
      </c>
    </row>
    <row r="74" spans="1:8" x14ac:dyDescent="0.35">
      <c r="A74" s="2">
        <v>45.36</v>
      </c>
      <c r="B74" s="2">
        <v>20.2</v>
      </c>
      <c r="C74" s="4">
        <f t="shared" si="6"/>
        <v>19.920867082434029</v>
      </c>
      <c r="D74" s="4">
        <f t="shared" si="7"/>
        <v>0.27913291756597047</v>
      </c>
      <c r="E74" s="3">
        <f t="shared" si="8"/>
        <v>0.27913291756597047</v>
      </c>
      <c r="F74" s="3">
        <f t="shared" si="9"/>
        <v>7.7915185668890871E-2</v>
      </c>
      <c r="G74" s="6">
        <f t="shared" si="10"/>
        <v>1.3818461265642103E-2</v>
      </c>
      <c r="H74" s="6">
        <f t="shared" si="11"/>
        <v>1.3818461265642103E-2</v>
      </c>
    </row>
    <row r="75" spans="1:8" x14ac:dyDescent="0.35">
      <c r="A75" s="2">
        <v>57.27</v>
      </c>
      <c r="B75" s="2">
        <v>20.69</v>
      </c>
      <c r="C75" s="4">
        <f t="shared" si="6"/>
        <v>23.65108716589927</v>
      </c>
      <c r="D75" s="4">
        <f t="shared" si="7"/>
        <v>-2.9610871658992686</v>
      </c>
      <c r="E75" s="3">
        <f t="shared" si="8"/>
        <v>2.9610871658992686</v>
      </c>
      <c r="F75" s="3">
        <f t="shared" si="9"/>
        <v>8.7680372040533623</v>
      </c>
      <c r="G75" s="6">
        <f t="shared" si="10"/>
        <v>-0.14311682773800233</v>
      </c>
      <c r="H75" s="6">
        <f t="shared" si="11"/>
        <v>0.14311682773800233</v>
      </c>
    </row>
    <row r="76" spans="1:8" x14ac:dyDescent="0.35">
      <c r="A76" s="2">
        <v>38.78</v>
      </c>
      <c r="B76" s="2">
        <v>19.170000000000002</v>
      </c>
      <c r="C76" s="4">
        <f t="shared" si="6"/>
        <v>17.860006616506134</v>
      </c>
      <c r="D76" s="4">
        <f t="shared" si="7"/>
        <v>1.3099933834938682</v>
      </c>
      <c r="E76" s="3">
        <f t="shared" si="8"/>
        <v>1.3099933834938682</v>
      </c>
      <c r="F76" s="3">
        <f t="shared" si="9"/>
        <v>1.7160826647977128</v>
      </c>
      <c r="G76" s="6">
        <f t="shared" si="10"/>
        <v>6.833559642638852E-2</v>
      </c>
      <c r="H76" s="6">
        <f t="shared" si="11"/>
        <v>6.833559642638852E-2</v>
      </c>
    </row>
    <row r="77" spans="1:8" x14ac:dyDescent="0.35">
      <c r="A77" s="2">
        <v>46.95</v>
      </c>
      <c r="B77" s="2">
        <v>20.73</v>
      </c>
      <c r="C77" s="4">
        <f t="shared" si="6"/>
        <v>20.418856161586824</v>
      </c>
      <c r="D77" s="4">
        <f t="shared" si="7"/>
        <v>0.31114383841317661</v>
      </c>
      <c r="E77" s="3">
        <f t="shared" si="8"/>
        <v>0.31114383841317661</v>
      </c>
      <c r="F77" s="3">
        <f t="shared" si="9"/>
        <v>9.6810488182484958E-2</v>
      </c>
      <c r="G77" s="6">
        <f t="shared" si="10"/>
        <v>1.5009350622922172E-2</v>
      </c>
      <c r="H77" s="6">
        <f t="shared" si="11"/>
        <v>1.5009350622922172E-2</v>
      </c>
    </row>
    <row r="78" spans="1:8" x14ac:dyDescent="0.35">
      <c r="A78" s="2">
        <v>29.26</v>
      </c>
      <c r="B78" s="2">
        <v>16.14</v>
      </c>
      <c r="C78" s="4">
        <f t="shared" si="6"/>
        <v>14.878336155163637</v>
      </c>
      <c r="D78" s="4">
        <f t="shared" si="7"/>
        <v>1.2616638448363631</v>
      </c>
      <c r="E78" s="3">
        <f t="shared" si="8"/>
        <v>1.2616638448363631</v>
      </c>
      <c r="F78" s="3">
        <f t="shared" si="9"/>
        <v>1.5917956573672745</v>
      </c>
      <c r="G78" s="6">
        <f t="shared" si="10"/>
        <v>7.8170002777965486E-2</v>
      </c>
      <c r="H78" s="6">
        <f t="shared" si="11"/>
        <v>7.8170002777965486E-2</v>
      </c>
    </row>
    <row r="79" spans="1:8" x14ac:dyDescent="0.35">
      <c r="A79" s="2">
        <v>35.83</v>
      </c>
      <c r="B79" s="2">
        <v>17.71</v>
      </c>
      <c r="C79" s="4">
        <f t="shared" si="6"/>
        <v>16.936064614304414</v>
      </c>
      <c r="D79" s="4">
        <f t="shared" si="7"/>
        <v>0.77393538569558729</v>
      </c>
      <c r="E79" s="3">
        <f t="shared" si="8"/>
        <v>0.77393538569558729</v>
      </c>
      <c r="F79" s="3">
        <f t="shared" si="9"/>
        <v>0.59897598123177742</v>
      </c>
      <c r="G79" s="6">
        <f t="shared" si="10"/>
        <v>4.370047350059781E-2</v>
      </c>
      <c r="H79" s="6">
        <f t="shared" si="11"/>
        <v>4.370047350059781E-2</v>
      </c>
    </row>
    <row r="80" spans="1:8" x14ac:dyDescent="0.35">
      <c r="A80" s="2">
        <v>34.93</v>
      </c>
      <c r="B80" s="2">
        <v>16.09</v>
      </c>
      <c r="C80" s="4">
        <f t="shared" si="6"/>
        <v>16.654184003463211</v>
      </c>
      <c r="D80" s="4">
        <f t="shared" si="7"/>
        <v>-0.56418400346321107</v>
      </c>
      <c r="E80" s="3">
        <f t="shared" si="8"/>
        <v>0.56418400346321107</v>
      </c>
      <c r="F80" s="3">
        <f t="shared" si="9"/>
        <v>0.31830358976377654</v>
      </c>
      <c r="G80" s="6">
        <f t="shared" si="10"/>
        <v>-3.5064263732952836E-2</v>
      </c>
      <c r="H80" s="6">
        <f t="shared" si="11"/>
        <v>3.5064263732952836E-2</v>
      </c>
    </row>
    <row r="81" spans="1:8" x14ac:dyDescent="0.35">
      <c r="A81" s="2">
        <v>38.56</v>
      </c>
      <c r="B81" s="2">
        <v>16.739999999999998</v>
      </c>
      <c r="C81" s="4">
        <f t="shared" si="6"/>
        <v>17.791102467189393</v>
      </c>
      <c r="D81" s="4">
        <f t="shared" si="7"/>
        <v>-1.0511024671893949</v>
      </c>
      <c r="E81" s="3">
        <f t="shared" si="8"/>
        <v>1.0511024671893949</v>
      </c>
      <c r="F81" s="3">
        <f t="shared" si="9"/>
        <v>1.1048163965316331</v>
      </c>
      <c r="G81" s="6">
        <f t="shared" si="10"/>
        <v>-6.2789872591959076E-2</v>
      </c>
      <c r="H81" s="6">
        <f t="shared" si="11"/>
        <v>6.2789872591959076E-2</v>
      </c>
    </row>
    <row r="82" spans="1:8" x14ac:dyDescent="0.35">
      <c r="A82" s="2">
        <v>40.369999999999997</v>
      </c>
      <c r="B82" s="2">
        <v>18.93</v>
      </c>
      <c r="C82" s="4">
        <f t="shared" si="6"/>
        <v>18.357995695658921</v>
      </c>
      <c r="D82" s="4">
        <f t="shared" si="7"/>
        <v>0.5720043043410783</v>
      </c>
      <c r="E82" s="3">
        <f t="shared" si="8"/>
        <v>0.5720043043410783</v>
      </c>
      <c r="F82" s="3">
        <f t="shared" si="9"/>
        <v>0.3271889241847209</v>
      </c>
      <c r="G82" s="6">
        <f t="shared" si="10"/>
        <v>3.0216814809354373E-2</v>
      </c>
      <c r="H82" s="6">
        <f t="shared" si="11"/>
        <v>3.0216814809354373E-2</v>
      </c>
    </row>
    <row r="83" spans="1:8" x14ac:dyDescent="0.35">
      <c r="A83" s="2">
        <v>36.74</v>
      </c>
      <c r="B83" s="2">
        <v>17.22</v>
      </c>
      <c r="C83" s="4">
        <f t="shared" si="6"/>
        <v>17.221077231932739</v>
      </c>
      <c r="D83" s="4">
        <f t="shared" si="7"/>
        <v>-1.0772319327401192E-3</v>
      </c>
      <c r="E83" s="3">
        <f t="shared" si="8"/>
        <v>1.0772319327401192E-3</v>
      </c>
      <c r="F83" s="3">
        <f t="shared" si="9"/>
        <v>1.1604286369150127E-6</v>
      </c>
      <c r="G83" s="6">
        <f t="shared" si="10"/>
        <v>-6.2557022807207855E-5</v>
      </c>
      <c r="H83" s="6">
        <f t="shared" si="11"/>
        <v>6.2557022807207855E-5</v>
      </c>
    </row>
    <row r="84" spans="1:8" x14ac:dyDescent="0.35">
      <c r="A84" s="2">
        <v>37.19</v>
      </c>
      <c r="B84" s="2">
        <v>18.38</v>
      </c>
      <c r="C84" s="4">
        <f t="shared" si="6"/>
        <v>17.362017537353339</v>
      </c>
      <c r="D84" s="4">
        <f t="shared" si="7"/>
        <v>1.0179824626466605</v>
      </c>
      <c r="E84" s="3">
        <f t="shared" si="8"/>
        <v>1.0179824626466605</v>
      </c>
      <c r="F84" s="3">
        <f t="shared" si="9"/>
        <v>1.0362882942561595</v>
      </c>
      <c r="G84" s="6">
        <f t="shared" si="10"/>
        <v>5.5385335290895565E-2</v>
      </c>
      <c r="H84" s="6">
        <f t="shared" si="11"/>
        <v>5.5385335290895565E-2</v>
      </c>
    </row>
    <row r="85" spans="1:8" x14ac:dyDescent="0.35">
      <c r="A85" s="2">
        <v>39.46</v>
      </c>
      <c r="B85" s="2">
        <v>18.18</v>
      </c>
      <c r="C85" s="4">
        <f t="shared" si="6"/>
        <v>18.072983078030596</v>
      </c>
      <c r="D85" s="4">
        <f t="shared" si="7"/>
        <v>0.10701692196940371</v>
      </c>
      <c r="E85" s="3">
        <f t="shared" si="8"/>
        <v>0.10701692196940371</v>
      </c>
      <c r="F85" s="3">
        <f t="shared" si="9"/>
        <v>1.1452621587805443E-2</v>
      </c>
      <c r="G85" s="6">
        <f t="shared" si="10"/>
        <v>5.8865193602532298E-3</v>
      </c>
      <c r="H85" s="6">
        <f t="shared" si="11"/>
        <v>5.8865193602532298E-3</v>
      </c>
    </row>
    <row r="86" spans="1:8" x14ac:dyDescent="0.35">
      <c r="A86" s="2">
        <v>36.74</v>
      </c>
      <c r="B86" s="2">
        <v>17.079999999999998</v>
      </c>
      <c r="C86" s="4">
        <f t="shared" si="6"/>
        <v>17.221077231932739</v>
      </c>
      <c r="D86" s="4">
        <f t="shared" si="7"/>
        <v>-0.14107723193274069</v>
      </c>
      <c r="E86" s="3">
        <f t="shared" si="8"/>
        <v>0.14107723193274069</v>
      </c>
      <c r="F86" s="3">
        <f t="shared" si="9"/>
        <v>1.9902785369804308E-2</v>
      </c>
      <c r="G86" s="6">
        <f t="shared" si="10"/>
        <v>-8.2597910967646786E-3</v>
      </c>
      <c r="H86" s="6">
        <f t="shared" si="11"/>
        <v>8.2597910967646786E-3</v>
      </c>
    </row>
    <row r="87" spans="1:8" x14ac:dyDescent="0.35">
      <c r="A87" s="2">
        <v>44.45</v>
      </c>
      <c r="B87" s="2">
        <v>17.64</v>
      </c>
      <c r="C87" s="4">
        <f t="shared" si="6"/>
        <v>19.635854464805703</v>
      </c>
      <c r="D87" s="4">
        <f t="shared" si="7"/>
        <v>-1.9958544648057028</v>
      </c>
      <c r="E87" s="3">
        <f t="shared" si="8"/>
        <v>1.9958544648057028</v>
      </c>
      <c r="F87" s="3">
        <f t="shared" si="9"/>
        <v>3.9834350446848585</v>
      </c>
      <c r="G87" s="6">
        <f t="shared" si="10"/>
        <v>-0.11314367714318042</v>
      </c>
      <c r="H87" s="6">
        <f t="shared" si="11"/>
        <v>0.11314367714318042</v>
      </c>
    </row>
    <row r="88" spans="1:8" x14ac:dyDescent="0.35">
      <c r="A88" s="2">
        <v>41.62</v>
      </c>
      <c r="B88" s="2">
        <v>18.690000000000001</v>
      </c>
      <c r="C88" s="4">
        <f t="shared" si="6"/>
        <v>18.749496544049478</v>
      </c>
      <c r="D88" s="4">
        <f t="shared" si="7"/>
        <v>-5.9496544049476796E-2</v>
      </c>
      <c r="E88" s="3">
        <f t="shared" si="8"/>
        <v>5.9496544049476796E-2</v>
      </c>
      <c r="F88" s="3">
        <f t="shared" si="9"/>
        <v>3.5398387538313329E-3</v>
      </c>
      <c r="G88" s="6">
        <f t="shared" si="10"/>
        <v>-3.1833356901806737E-3</v>
      </c>
      <c r="H88" s="6">
        <f t="shared" si="11"/>
        <v>3.1833356901806737E-3</v>
      </c>
    </row>
    <row r="89" spans="1:8" x14ac:dyDescent="0.35">
      <c r="A89" s="2">
        <v>39.01</v>
      </c>
      <c r="B89" s="2">
        <v>17.52</v>
      </c>
      <c r="C89" s="4">
        <f t="shared" si="6"/>
        <v>17.932042772609993</v>
      </c>
      <c r="D89" s="4">
        <f t="shared" si="7"/>
        <v>-0.41204277260999334</v>
      </c>
      <c r="E89" s="3">
        <f t="shared" si="8"/>
        <v>0.41204277260999334</v>
      </c>
      <c r="F89" s="3">
        <f t="shared" si="9"/>
        <v>0.16977924646013068</v>
      </c>
      <c r="G89" s="6">
        <f t="shared" si="10"/>
        <v>-2.3518423094177704E-2</v>
      </c>
      <c r="H89" s="6">
        <f t="shared" si="11"/>
        <v>2.3518423094177704E-2</v>
      </c>
    </row>
    <row r="90" spans="1:8" x14ac:dyDescent="0.35">
      <c r="A90" s="2">
        <v>41.28</v>
      </c>
      <c r="B90" s="2">
        <v>16.12</v>
      </c>
      <c r="C90" s="4">
        <f t="shared" si="6"/>
        <v>18.643008313287247</v>
      </c>
      <c r="D90" s="4">
        <f t="shared" si="7"/>
        <v>-2.5230083132872458</v>
      </c>
      <c r="E90" s="3">
        <f t="shared" si="8"/>
        <v>2.5230083132872458</v>
      </c>
      <c r="F90" s="3">
        <f t="shared" si="9"/>
        <v>6.3655709489165533</v>
      </c>
      <c r="G90" s="6">
        <f t="shared" si="10"/>
        <v>-0.1565141633552882</v>
      </c>
      <c r="H90" s="6">
        <f t="shared" si="11"/>
        <v>0.1565141633552882</v>
      </c>
    </row>
    <row r="91" spans="1:8" x14ac:dyDescent="0.35">
      <c r="A91" s="2">
        <v>38.1</v>
      </c>
      <c r="B91" s="2">
        <v>18.829999999999998</v>
      </c>
      <c r="C91" s="4">
        <f t="shared" si="6"/>
        <v>17.647030154981667</v>
      </c>
      <c r="D91" s="4">
        <f t="shared" si="7"/>
        <v>1.1829698450183308</v>
      </c>
      <c r="E91" s="3">
        <f t="shared" si="8"/>
        <v>1.1829698450183308</v>
      </c>
      <c r="F91" s="3">
        <f t="shared" si="9"/>
        <v>1.3994176542226935</v>
      </c>
      <c r="G91" s="6">
        <f t="shared" si="10"/>
        <v>6.2823677377500317E-2</v>
      </c>
      <c r="H91" s="6">
        <f t="shared" si="11"/>
        <v>6.2823677377500317E-2</v>
      </c>
    </row>
    <row r="92" spans="1:8" x14ac:dyDescent="0.35">
      <c r="A92" s="2">
        <v>30.16</v>
      </c>
      <c r="B92" s="2">
        <v>15.46</v>
      </c>
      <c r="C92" s="4">
        <f t="shared" si="6"/>
        <v>15.16021676600484</v>
      </c>
      <c r="D92" s="4">
        <f t="shared" si="7"/>
        <v>0.29978323399516071</v>
      </c>
      <c r="E92" s="3">
        <f t="shared" si="8"/>
        <v>0.29978323399516071</v>
      </c>
      <c r="F92" s="3">
        <f t="shared" si="9"/>
        <v>8.9869987384597283E-2</v>
      </c>
      <c r="G92" s="6">
        <f t="shared" si="10"/>
        <v>1.9390894825042734E-2</v>
      </c>
      <c r="H92" s="6">
        <f t="shared" si="11"/>
        <v>1.9390894825042734E-2</v>
      </c>
    </row>
    <row r="93" spans="1:8" x14ac:dyDescent="0.35">
      <c r="A93" s="2">
        <v>38.56</v>
      </c>
      <c r="B93" s="2">
        <v>18.39</v>
      </c>
      <c r="C93" s="4">
        <f t="shared" si="6"/>
        <v>17.791102467189393</v>
      </c>
      <c r="D93" s="4">
        <f t="shared" si="7"/>
        <v>0.5988975328106072</v>
      </c>
      <c r="E93" s="3">
        <f t="shared" si="8"/>
        <v>0.5988975328106072</v>
      </c>
      <c r="F93" s="3">
        <f t="shared" si="9"/>
        <v>0.35867825480663235</v>
      </c>
      <c r="G93" s="6">
        <f t="shared" si="10"/>
        <v>3.2566478129994955E-2</v>
      </c>
      <c r="H93" s="6">
        <f t="shared" si="11"/>
        <v>3.2566478129994955E-2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9FD13-01D1-4162-8820-F8544D797DC3}">
  <dimension ref="A1:S93"/>
  <sheetViews>
    <sheetView topLeftCell="D1" workbookViewId="0">
      <selection activeCell="Q3" sqref="Q3"/>
    </sheetView>
  </sheetViews>
  <sheetFormatPr defaultRowHeight="14.5" x14ac:dyDescent="0.35"/>
  <cols>
    <col min="1" max="1" width="8.90625" style="1" bestFit="1" customWidth="1"/>
    <col min="2" max="2" width="9.54296875" style="1" bestFit="1" customWidth="1"/>
    <col min="3" max="4" width="8.7265625" style="1"/>
    <col min="11" max="11" width="17.26953125" bestFit="1" customWidth="1"/>
    <col min="12" max="12" width="12.453125" bestFit="1" customWidth="1"/>
    <col min="13" max="13" width="13.54296875" bestFit="1" customWidth="1"/>
    <col min="14" max="15" width="11.81640625" bestFit="1" customWidth="1"/>
    <col min="16" max="17" width="12.453125" bestFit="1" customWidth="1"/>
    <col min="18" max="19" width="0" hidden="1" customWidth="1"/>
  </cols>
  <sheetData>
    <row r="1" spans="1:19" x14ac:dyDescent="0.35">
      <c r="A1" s="11" t="s">
        <v>0</v>
      </c>
      <c r="B1" s="11" t="s">
        <v>1</v>
      </c>
      <c r="C1" s="11" t="s">
        <v>2</v>
      </c>
      <c r="D1" s="5" t="s">
        <v>3</v>
      </c>
      <c r="E1" s="18" t="s">
        <v>4</v>
      </c>
      <c r="F1" s="18" t="s">
        <v>35</v>
      </c>
      <c r="G1" s="18" t="s">
        <v>44</v>
      </c>
      <c r="H1" s="18" t="s">
        <v>52</v>
      </c>
      <c r="I1" s="11" t="s">
        <v>55</v>
      </c>
      <c r="J1" s="11" t="s">
        <v>41</v>
      </c>
      <c r="K1" t="s">
        <v>5</v>
      </c>
    </row>
    <row r="2" spans="1:19" ht="15" thickBot="1" x14ac:dyDescent="0.4">
      <c r="A2" s="2">
        <v>1.6</v>
      </c>
      <c r="B2" s="2">
        <v>49.44</v>
      </c>
      <c r="C2" s="2">
        <v>23.9</v>
      </c>
      <c r="D2" s="2">
        <v>19.309999999999999</v>
      </c>
      <c r="E2" s="4">
        <f>$L$17+$L$18*A2+$L$19*B2+$L$20*C2</f>
        <v>19.182702882032974</v>
      </c>
      <c r="F2" s="4">
        <f>D2-E2</f>
        <v>0.12729711796702503</v>
      </c>
      <c r="G2" s="26">
        <f>ABS(F2)</f>
        <v>0.12729711796702503</v>
      </c>
      <c r="H2" s="3">
        <f>F2*F2</f>
        <v>1.6204556242710687E-2</v>
      </c>
      <c r="I2" s="6">
        <f>F2/D2</f>
        <v>6.5922898998977235E-3</v>
      </c>
      <c r="J2" s="6">
        <f>ABS(I2)</f>
        <v>6.5922898998977235E-3</v>
      </c>
    </row>
    <row r="3" spans="1:19" x14ac:dyDescent="0.35">
      <c r="A3" s="2">
        <v>1.65</v>
      </c>
      <c r="B3" s="2">
        <v>62.6</v>
      </c>
      <c r="C3" s="2">
        <v>28.8</v>
      </c>
      <c r="D3" s="2">
        <v>22.96</v>
      </c>
      <c r="E3" s="4">
        <f t="shared" ref="E3:E66" si="0">$L$17+$L$18*A3+$L$19*B3+$L$20*C3</f>
        <v>23.31224227237437</v>
      </c>
      <c r="F3" s="4">
        <f t="shared" ref="F3:F66" si="1">D3-E3</f>
        <v>-0.35224227237436878</v>
      </c>
      <c r="G3" s="26">
        <f t="shared" ref="G3:G66" si="2">ABS(F3)</f>
        <v>0.35224227237436878</v>
      </c>
      <c r="H3" s="3">
        <f t="shared" ref="H3:H66" si="3">F3*F3</f>
        <v>0.124074618447459</v>
      </c>
      <c r="I3" s="6">
        <f t="shared" ref="I3:I66" si="4">F3/D3</f>
        <v>-1.5341562385643239E-2</v>
      </c>
      <c r="J3" s="6">
        <f t="shared" ref="J3:J66" si="5">ABS(I3)</f>
        <v>1.5341562385643239E-2</v>
      </c>
      <c r="K3" s="9" t="s">
        <v>6</v>
      </c>
      <c r="L3" s="9"/>
      <c r="O3" s="2" t="s">
        <v>43</v>
      </c>
      <c r="P3" s="27" t="s">
        <v>42</v>
      </c>
      <c r="Q3" s="2" t="s">
        <v>56</v>
      </c>
    </row>
    <row r="4" spans="1:19" x14ac:dyDescent="0.35">
      <c r="A4" s="2">
        <v>1.65</v>
      </c>
      <c r="B4" s="2">
        <v>75.75</v>
      </c>
      <c r="C4" s="2">
        <v>32.4</v>
      </c>
      <c r="D4" s="2">
        <v>27.79</v>
      </c>
      <c r="E4" s="4">
        <f t="shared" si="0"/>
        <v>28.55578530254386</v>
      </c>
      <c r="F4" s="4">
        <f t="shared" si="1"/>
        <v>-0.76578530254386123</v>
      </c>
      <c r="G4" s="26">
        <f t="shared" si="2"/>
        <v>0.76578530254386123</v>
      </c>
      <c r="H4" s="3">
        <f t="shared" si="3"/>
        <v>0.58642712959219312</v>
      </c>
      <c r="I4" s="6">
        <f t="shared" si="4"/>
        <v>-2.7556146187256613E-2</v>
      </c>
      <c r="J4" s="6">
        <f t="shared" si="5"/>
        <v>2.7556146187256613E-2</v>
      </c>
      <c r="K4" t="s">
        <v>7</v>
      </c>
      <c r="L4">
        <v>0.99527351501434291</v>
      </c>
      <c r="N4" s="14" t="s">
        <v>31</v>
      </c>
      <c r="O4" s="15">
        <v>1.1170408325183301</v>
      </c>
      <c r="P4" s="23">
        <f>AVERAGE(G2:G93)</f>
        <v>0.30697171205962925</v>
      </c>
      <c r="Q4" s="2">
        <v>0.93200000000000005</v>
      </c>
    </row>
    <row r="5" spans="1:19" x14ac:dyDescent="0.35">
      <c r="A5" s="2">
        <v>1.53</v>
      </c>
      <c r="B5" s="2">
        <v>48.99</v>
      </c>
      <c r="C5" s="2">
        <v>25.8</v>
      </c>
      <c r="D5" s="2">
        <v>20.92</v>
      </c>
      <c r="E5" s="4">
        <f t="shared" si="0"/>
        <v>20.682799326491541</v>
      </c>
      <c r="F5" s="4">
        <f t="shared" si="1"/>
        <v>0.23720067350846108</v>
      </c>
      <c r="G5" s="26">
        <f t="shared" si="2"/>
        <v>0.23720067350846108</v>
      </c>
      <c r="H5" s="3">
        <f t="shared" si="3"/>
        <v>5.6264159512867548E-2</v>
      </c>
      <c r="I5" s="6">
        <f t="shared" si="4"/>
        <v>1.1338464316848044E-2</v>
      </c>
      <c r="J5" s="6">
        <f t="shared" si="5"/>
        <v>1.1338464316848044E-2</v>
      </c>
      <c r="K5" t="s">
        <v>8</v>
      </c>
      <c r="N5" s="14" t="s">
        <v>33</v>
      </c>
      <c r="O5" s="4">
        <v>1.9101986495179903</v>
      </c>
      <c r="P5" s="23">
        <f>AVERAGE(H2:H93)</f>
        <v>0.17449371052870541</v>
      </c>
      <c r="Q5" s="2">
        <v>1.004</v>
      </c>
    </row>
    <row r="6" spans="1:19" x14ac:dyDescent="0.35">
      <c r="A6" s="2">
        <v>1.45</v>
      </c>
      <c r="B6" s="2">
        <v>43.09</v>
      </c>
      <c r="C6" s="2">
        <v>22.5</v>
      </c>
      <c r="D6" s="2">
        <v>20.38</v>
      </c>
      <c r="E6" s="4">
        <f t="shared" si="0"/>
        <v>20.130608716317745</v>
      </c>
      <c r="F6" s="4">
        <f t="shared" si="1"/>
        <v>0.24939128368225383</v>
      </c>
      <c r="G6" s="26">
        <f t="shared" si="2"/>
        <v>0.24939128368225383</v>
      </c>
      <c r="H6" s="3">
        <f t="shared" si="3"/>
        <v>6.2196012376682402E-2</v>
      </c>
      <c r="I6" s="6">
        <f t="shared" si="4"/>
        <v>1.2237060043290178E-2</v>
      </c>
      <c r="J6" s="6">
        <f t="shared" si="5"/>
        <v>1.2237060043290178E-2</v>
      </c>
      <c r="K6" t="s">
        <v>9</v>
      </c>
      <c r="L6" s="10">
        <v>0.99024787092840327</v>
      </c>
      <c r="M6" s="10">
        <v>0.89676202523527748</v>
      </c>
      <c r="N6" s="14" t="s">
        <v>32</v>
      </c>
      <c r="O6" s="4">
        <v>1.3820993631132279</v>
      </c>
      <c r="P6" s="23">
        <f>SQRT(P5)</f>
        <v>0.41772444329809744</v>
      </c>
      <c r="Q6" s="2">
        <v>1.002</v>
      </c>
    </row>
    <row r="7" spans="1:19" x14ac:dyDescent="0.35">
      <c r="A7" s="2">
        <v>1.61</v>
      </c>
      <c r="B7" s="2">
        <v>52.62</v>
      </c>
      <c r="C7" s="2">
        <v>22.1</v>
      </c>
      <c r="D7" s="2">
        <v>20.39</v>
      </c>
      <c r="E7" s="4">
        <f t="shared" si="0"/>
        <v>20.139861599445233</v>
      </c>
      <c r="F7" s="4">
        <f t="shared" si="1"/>
        <v>0.25013840055476777</v>
      </c>
      <c r="G7" s="26">
        <f t="shared" si="2"/>
        <v>0.25013840055476777</v>
      </c>
      <c r="H7" s="3">
        <f t="shared" si="3"/>
        <v>6.256921943209745E-2</v>
      </c>
      <c r="I7" s="6">
        <f t="shared" si="4"/>
        <v>1.2267699880076888E-2</v>
      </c>
      <c r="J7" s="6">
        <f t="shared" si="5"/>
        <v>1.2267699880076888E-2</v>
      </c>
      <c r="K7" t="s">
        <v>10</v>
      </c>
      <c r="L7">
        <v>0.42711268164907523</v>
      </c>
      <c r="N7" s="14" t="s">
        <v>34</v>
      </c>
      <c r="O7" s="6">
        <v>5.3509684509641511E-2</v>
      </c>
      <c r="P7" s="28">
        <f>AVERAGE(J2:J93)</f>
        <v>1.4748026205074391E-2</v>
      </c>
      <c r="Q7" s="17">
        <v>4.5330000000000002E-2</v>
      </c>
    </row>
    <row r="8" spans="1:19" ht="15" thickBot="1" x14ac:dyDescent="0.4">
      <c r="A8" s="2">
        <v>1.56</v>
      </c>
      <c r="B8" s="2">
        <v>47.97</v>
      </c>
      <c r="C8" s="2">
        <v>19.600000000000001</v>
      </c>
      <c r="D8" s="2">
        <v>19.66</v>
      </c>
      <c r="E8" s="4">
        <f t="shared" si="0"/>
        <v>19.405764809814691</v>
      </c>
      <c r="F8" s="4">
        <f t="shared" si="1"/>
        <v>0.25423519018530882</v>
      </c>
      <c r="G8" s="26">
        <f t="shared" si="2"/>
        <v>0.25423519018530882</v>
      </c>
      <c r="H8" s="3">
        <f t="shared" si="3"/>
        <v>6.4635531928560142E-2</v>
      </c>
      <c r="I8" s="6">
        <f t="shared" si="4"/>
        <v>1.2931596652355484E-2</v>
      </c>
      <c r="J8" s="6">
        <f t="shared" si="5"/>
        <v>1.2931596652355484E-2</v>
      </c>
      <c r="K8" s="7" t="s">
        <v>11</v>
      </c>
      <c r="L8" s="7">
        <v>92</v>
      </c>
      <c r="Q8" s="2">
        <v>0.94181700000000002</v>
      </c>
    </row>
    <row r="9" spans="1:19" x14ac:dyDescent="0.35">
      <c r="A9" s="2">
        <v>1.5</v>
      </c>
      <c r="B9" s="2">
        <v>45.59</v>
      </c>
      <c r="C9" s="2">
        <v>25.3</v>
      </c>
      <c r="D9" s="2">
        <v>20.3</v>
      </c>
      <c r="E9" s="4">
        <f t="shared" si="0"/>
        <v>20.033860698165796</v>
      </c>
      <c r="F9" s="4">
        <f t="shared" si="1"/>
        <v>0.26613930183420464</v>
      </c>
      <c r="G9" s="26">
        <f t="shared" si="2"/>
        <v>0.26613930183420464</v>
      </c>
      <c r="H9" s="3">
        <f t="shared" si="3"/>
        <v>7.083012798079788E-2</v>
      </c>
      <c r="I9" s="6">
        <f t="shared" si="4"/>
        <v>1.3110310435182494E-2</v>
      </c>
      <c r="J9" s="6">
        <f t="shared" si="5"/>
        <v>1.3110310435182494E-2</v>
      </c>
    </row>
    <row r="10" spans="1:19" ht="15" thickBot="1" x14ac:dyDescent="0.4">
      <c r="A10" s="2">
        <v>1.52</v>
      </c>
      <c r="B10" s="2">
        <v>47.85</v>
      </c>
      <c r="C10" s="2">
        <v>22.8</v>
      </c>
      <c r="D10" s="2">
        <v>20.6</v>
      </c>
      <c r="E10" s="4">
        <f t="shared" si="0"/>
        <v>20.379498786118187</v>
      </c>
      <c r="F10" s="4">
        <f t="shared" si="1"/>
        <v>0.2205012138818141</v>
      </c>
      <c r="G10" s="26">
        <f t="shared" si="2"/>
        <v>0.2205012138818141</v>
      </c>
      <c r="H10" s="3">
        <f t="shared" si="3"/>
        <v>4.8620785323353524E-2</v>
      </c>
      <c r="I10" s="6">
        <f t="shared" si="4"/>
        <v>1.0703942421447286E-2</v>
      </c>
      <c r="J10" s="6">
        <f t="shared" si="5"/>
        <v>1.0703942421447286E-2</v>
      </c>
      <c r="K10" t="s">
        <v>12</v>
      </c>
    </row>
    <row r="11" spans="1:19" x14ac:dyDescent="0.35">
      <c r="A11" s="2">
        <v>1.48</v>
      </c>
      <c r="B11" s="2">
        <v>44.45</v>
      </c>
      <c r="C11" s="2">
        <v>26.4</v>
      </c>
      <c r="D11" s="2">
        <v>20.309999999999999</v>
      </c>
      <c r="E11" s="4">
        <f t="shared" si="0"/>
        <v>20.083993693960192</v>
      </c>
      <c r="F11" s="4">
        <f t="shared" si="1"/>
        <v>0.22600630603980676</v>
      </c>
      <c r="G11" s="26">
        <f t="shared" si="2"/>
        <v>0.22600630603980676</v>
      </c>
      <c r="H11" s="3">
        <f t="shared" si="3"/>
        <v>5.1078850369758795E-2</v>
      </c>
      <c r="I11" s="6">
        <f t="shared" si="4"/>
        <v>1.1127833876898413E-2</v>
      </c>
      <c r="J11" s="6">
        <f t="shared" si="5"/>
        <v>1.1127833876898413E-2</v>
      </c>
      <c r="K11" s="8"/>
      <c r="L11" s="8" t="s">
        <v>17</v>
      </c>
      <c r="M11" s="8" t="s">
        <v>18</v>
      </c>
      <c r="N11" s="8" t="s">
        <v>19</v>
      </c>
      <c r="O11" s="8" t="s">
        <v>20</v>
      </c>
      <c r="P11" s="8" t="s">
        <v>21</v>
      </c>
    </row>
    <row r="12" spans="1:19" x14ac:dyDescent="0.35">
      <c r="A12" s="2">
        <v>1.47</v>
      </c>
      <c r="B12" s="2">
        <v>46.04</v>
      </c>
      <c r="C12" s="2">
        <v>33.700000000000003</v>
      </c>
      <c r="D12" s="2">
        <v>21.21</v>
      </c>
      <c r="E12" s="4">
        <f t="shared" si="0"/>
        <v>21.153777443325801</v>
      </c>
      <c r="F12" s="4">
        <f t="shared" si="1"/>
        <v>5.6222556674200064E-2</v>
      </c>
      <c r="G12" s="26">
        <f t="shared" si="2"/>
        <v>5.6222556674200064E-2</v>
      </c>
      <c r="H12" s="3">
        <f t="shared" si="3"/>
        <v>3.1609758789836379E-3</v>
      </c>
      <c r="I12" s="6">
        <f t="shared" si="4"/>
        <v>2.6507570332013229E-3</v>
      </c>
      <c r="J12" s="6">
        <f t="shared" si="5"/>
        <v>2.6507570332013229E-3</v>
      </c>
      <c r="K12" t="s">
        <v>13</v>
      </c>
      <c r="L12">
        <v>3</v>
      </c>
      <c r="M12">
        <v>1686.2104612400551</v>
      </c>
      <c r="N12">
        <v>562.07015374668504</v>
      </c>
      <c r="O12">
        <v>3081.0985642181481</v>
      </c>
      <c r="P12" s="10">
        <v>5.6968534645697302E-89</v>
      </c>
    </row>
    <row r="13" spans="1:19" x14ac:dyDescent="0.35">
      <c r="A13" s="2">
        <v>1.55</v>
      </c>
      <c r="B13" s="2">
        <v>53.07</v>
      </c>
      <c r="C13" s="2">
        <v>27.9</v>
      </c>
      <c r="D13" s="2">
        <v>22.11</v>
      </c>
      <c r="E13" s="4">
        <f t="shared" si="0"/>
        <v>21.876319983607573</v>
      </c>
      <c r="F13" s="4">
        <f t="shared" si="1"/>
        <v>0.23368001639242664</v>
      </c>
      <c r="G13" s="26">
        <f t="shared" si="2"/>
        <v>0.23368001639242664</v>
      </c>
      <c r="H13" s="3">
        <f t="shared" si="3"/>
        <v>5.460635006116478E-2</v>
      </c>
      <c r="I13" s="6">
        <f t="shared" si="4"/>
        <v>1.0568974056645258E-2</v>
      </c>
      <c r="J13" s="6">
        <f t="shared" si="5"/>
        <v>1.0568974056645258E-2</v>
      </c>
      <c r="K13" t="s">
        <v>14</v>
      </c>
      <c r="L13">
        <v>88</v>
      </c>
      <c r="M13">
        <v>16.053421368640858</v>
      </c>
      <c r="N13">
        <v>0.1824252428254643</v>
      </c>
    </row>
    <row r="14" spans="1:19" ht="15" thickBot="1" x14ac:dyDescent="0.4">
      <c r="A14" s="2">
        <v>1.52</v>
      </c>
      <c r="B14" s="2">
        <v>65.88</v>
      </c>
      <c r="C14" s="2">
        <v>33.5</v>
      </c>
      <c r="D14" s="2">
        <v>28.6</v>
      </c>
      <c r="E14" s="4">
        <f t="shared" si="0"/>
        <v>27.7406017184029</v>
      </c>
      <c r="F14" s="4">
        <f t="shared" si="1"/>
        <v>0.85939828159710174</v>
      </c>
      <c r="G14" s="26">
        <f t="shared" si="2"/>
        <v>0.85939828159710174</v>
      </c>
      <c r="H14" s="3">
        <f t="shared" si="3"/>
        <v>0.73856540641205137</v>
      </c>
      <c r="I14" s="6">
        <f t="shared" si="4"/>
        <v>3.0048890964933624E-2</v>
      </c>
      <c r="J14" s="6">
        <f t="shared" si="5"/>
        <v>3.0048890964933624E-2</v>
      </c>
      <c r="K14" s="7" t="s">
        <v>15</v>
      </c>
      <c r="L14" s="7">
        <v>91</v>
      </c>
      <c r="M14" s="7">
        <v>1702.2638826086959</v>
      </c>
      <c r="N14" s="7"/>
      <c r="O14" s="7"/>
      <c r="P14" s="7"/>
    </row>
    <row r="15" spans="1:19" ht="15" thickBot="1" x14ac:dyDescent="0.4">
      <c r="A15" s="2">
        <v>1.54</v>
      </c>
      <c r="B15" s="2">
        <v>46.04</v>
      </c>
      <c r="C15" s="2">
        <v>23.4</v>
      </c>
      <c r="D15" s="2">
        <v>19.5</v>
      </c>
      <c r="E15" s="4">
        <f t="shared" si="0"/>
        <v>19.227740343763415</v>
      </c>
      <c r="F15" s="4">
        <f t="shared" si="1"/>
        <v>0.2722596562365851</v>
      </c>
      <c r="G15" s="26">
        <f t="shared" si="2"/>
        <v>0.2722596562365851</v>
      </c>
      <c r="H15" s="3">
        <f t="shared" si="3"/>
        <v>7.4125320414063486E-2</v>
      </c>
      <c r="I15" s="6">
        <f t="shared" si="4"/>
        <v>1.396203365315821E-2</v>
      </c>
      <c r="J15" s="6">
        <f t="shared" si="5"/>
        <v>1.396203365315821E-2</v>
      </c>
    </row>
    <row r="16" spans="1:19" x14ac:dyDescent="0.35">
      <c r="A16" s="2">
        <v>1.46</v>
      </c>
      <c r="B16" s="2">
        <v>43.54</v>
      </c>
      <c r="C16" s="2">
        <v>21.8</v>
      </c>
      <c r="D16" s="2">
        <v>20.41</v>
      </c>
      <c r="E16" s="4">
        <f t="shared" si="0"/>
        <v>20.054203429381012</v>
      </c>
      <c r="F16" s="4">
        <f t="shared" si="1"/>
        <v>0.35579657061898828</v>
      </c>
      <c r="G16" s="26">
        <f t="shared" si="2"/>
        <v>0.35579657061898828</v>
      </c>
      <c r="H16" s="3">
        <f t="shared" si="3"/>
        <v>0.12659119966423271</v>
      </c>
      <c r="I16" s="6">
        <f t="shared" si="4"/>
        <v>1.7432463038656948E-2</v>
      </c>
      <c r="J16" s="6">
        <f t="shared" si="5"/>
        <v>1.7432463038656948E-2</v>
      </c>
      <c r="K16" s="8"/>
      <c r="L16" s="8" t="s">
        <v>22</v>
      </c>
      <c r="M16" s="8" t="s">
        <v>10</v>
      </c>
      <c r="N16" s="8" t="s">
        <v>23</v>
      </c>
      <c r="O16" s="8" t="s">
        <v>24</v>
      </c>
      <c r="P16" s="8" t="s">
        <v>25</v>
      </c>
      <c r="Q16" s="8" t="s">
        <v>26</v>
      </c>
      <c r="R16" s="8" t="s">
        <v>27</v>
      </c>
      <c r="S16" s="8" t="s">
        <v>28</v>
      </c>
    </row>
    <row r="17" spans="1:19" x14ac:dyDescent="0.35">
      <c r="A17" s="2">
        <v>1.52</v>
      </c>
      <c r="B17" s="2">
        <v>62.37</v>
      </c>
      <c r="C17" s="2">
        <v>37.9</v>
      </c>
      <c r="D17" s="2">
        <v>26.85</v>
      </c>
      <c r="E17" s="4">
        <f t="shared" si="0"/>
        <v>26.500655692318247</v>
      </c>
      <c r="F17" s="4">
        <f t="shared" si="1"/>
        <v>0.34934430768175417</v>
      </c>
      <c r="G17" s="26">
        <f t="shared" si="2"/>
        <v>0.34934430768175417</v>
      </c>
      <c r="H17" s="3">
        <f t="shared" si="3"/>
        <v>0.12204144530964413</v>
      </c>
      <c r="I17" s="6">
        <f t="shared" si="4"/>
        <v>1.30109611799536E-2</v>
      </c>
      <c r="J17" s="6">
        <f t="shared" si="5"/>
        <v>1.30109611799536E-2</v>
      </c>
      <c r="K17" t="s">
        <v>16</v>
      </c>
      <c r="L17">
        <v>36.17193597059449</v>
      </c>
      <c r="M17">
        <v>1.414483657153482</v>
      </c>
      <c r="N17">
        <v>25.572537220675407</v>
      </c>
      <c r="O17">
        <v>1.6438654241577365E-42</v>
      </c>
      <c r="P17">
        <v>33.360946934764044</v>
      </c>
      <c r="Q17">
        <v>38.982925006424935</v>
      </c>
      <c r="R17">
        <v>33.360946934764044</v>
      </c>
      <c r="S17">
        <v>38.982925006424935</v>
      </c>
    </row>
    <row r="18" spans="1:19" x14ac:dyDescent="0.35">
      <c r="A18" s="2">
        <v>1.46</v>
      </c>
      <c r="B18" s="2">
        <v>45.81</v>
      </c>
      <c r="C18" s="2">
        <v>31.3</v>
      </c>
      <c r="D18" s="2">
        <v>21.48</v>
      </c>
      <c r="E18" s="4">
        <f t="shared" si="0"/>
        <v>21.223787969537522</v>
      </c>
      <c r="F18" s="4">
        <f t="shared" si="1"/>
        <v>0.25621203046247842</v>
      </c>
      <c r="G18" s="26">
        <f t="shared" si="2"/>
        <v>0.25621203046247842</v>
      </c>
      <c r="H18" s="3">
        <f t="shared" si="3"/>
        <v>6.5644604553705965E-2</v>
      </c>
      <c r="I18" s="6">
        <f t="shared" si="4"/>
        <v>1.1927934379072552E-2</v>
      </c>
      <c r="J18" s="6">
        <f t="shared" si="5"/>
        <v>1.1927934379072552E-2</v>
      </c>
      <c r="K18" t="s">
        <v>0</v>
      </c>
      <c r="L18">
        <v>-23.132536335206137</v>
      </c>
      <c r="M18">
        <v>1.0231948738234407</v>
      </c>
      <c r="N18">
        <v>-22.608143303890142</v>
      </c>
      <c r="O18" s="10">
        <v>2.0347114239270885E-38</v>
      </c>
      <c r="P18">
        <v>-25.165921137702671</v>
      </c>
      <c r="Q18">
        <v>-21.099151532709602</v>
      </c>
      <c r="R18">
        <v>-25.165921137702671</v>
      </c>
      <c r="S18">
        <v>-21.099151532709602</v>
      </c>
    </row>
    <row r="19" spans="1:19" x14ac:dyDescent="0.35">
      <c r="A19" s="2">
        <v>1.58</v>
      </c>
      <c r="B19" s="2">
        <v>74.39</v>
      </c>
      <c r="C19" s="2">
        <v>40.6</v>
      </c>
      <c r="D19" s="2">
        <v>29.76</v>
      </c>
      <c r="E19" s="4">
        <f t="shared" si="0"/>
        <v>29.888069800521805</v>
      </c>
      <c r="F19" s="4">
        <f t="shared" si="1"/>
        <v>-0.1280698005218035</v>
      </c>
      <c r="G19" s="26">
        <f t="shared" si="2"/>
        <v>0.1280698005218035</v>
      </c>
      <c r="H19" s="3">
        <f t="shared" si="3"/>
        <v>1.640187380569454E-2</v>
      </c>
      <c r="I19" s="6">
        <f t="shared" si="4"/>
        <v>-4.3034207164584504E-3</v>
      </c>
      <c r="J19" s="6">
        <f t="shared" si="5"/>
        <v>4.3034207164584504E-3</v>
      </c>
      <c r="K19" t="s">
        <v>1</v>
      </c>
      <c r="L19">
        <v>0.39059514052783867</v>
      </c>
      <c r="M19">
        <v>8.9107767101096642E-3</v>
      </c>
      <c r="N19">
        <v>43.834017306784432</v>
      </c>
      <c r="O19" s="10">
        <v>1.4457196886846058E-61</v>
      </c>
      <c r="P19">
        <v>0.3728868442840641</v>
      </c>
      <c r="Q19">
        <v>0.40830343677161324</v>
      </c>
      <c r="R19">
        <v>0.3728868442840641</v>
      </c>
      <c r="S19">
        <v>0.40830343677161324</v>
      </c>
    </row>
    <row r="20" spans="1:19" ht="15" thickBot="1" x14ac:dyDescent="0.4">
      <c r="A20" s="2">
        <v>1.52</v>
      </c>
      <c r="B20" s="2">
        <v>55.57</v>
      </c>
      <c r="C20" s="2">
        <v>36.299999999999997</v>
      </c>
      <c r="D20" s="2">
        <v>23.92</v>
      </c>
      <c r="E20" s="4">
        <f t="shared" si="0"/>
        <v>23.796956766849647</v>
      </c>
      <c r="F20" s="4">
        <f t="shared" si="1"/>
        <v>0.12304323315035504</v>
      </c>
      <c r="G20" s="26">
        <f t="shared" si="2"/>
        <v>0.12304323315035504</v>
      </c>
      <c r="H20" s="3">
        <f t="shared" si="3"/>
        <v>1.5139637224092629E-2</v>
      </c>
      <c r="I20" s="6">
        <f t="shared" si="4"/>
        <v>5.1439478741787219E-3</v>
      </c>
      <c r="J20" s="6">
        <f t="shared" si="5"/>
        <v>5.1439478741787219E-3</v>
      </c>
      <c r="K20" s="7" t="s">
        <v>2</v>
      </c>
      <c r="L20" s="7">
        <v>2.9782481174559054E-2</v>
      </c>
      <c r="M20" s="7">
        <v>1.2309561946761005E-2</v>
      </c>
      <c r="N20" s="7">
        <v>2.4194590598242751</v>
      </c>
      <c r="O20" s="10">
        <v>1.7601590424532691E-2</v>
      </c>
      <c r="P20" s="7">
        <v>5.3198134772494375E-3</v>
      </c>
      <c r="Q20" s="7">
        <v>5.4245148871868668E-2</v>
      </c>
      <c r="R20" s="7">
        <v>5.3198134772494375E-3</v>
      </c>
      <c r="S20" s="7">
        <v>5.4245148871868668E-2</v>
      </c>
    </row>
    <row r="21" spans="1:19" x14ac:dyDescent="0.35">
      <c r="A21" s="2">
        <v>1.5</v>
      </c>
      <c r="B21" s="2">
        <v>46.15</v>
      </c>
      <c r="C21" s="2">
        <v>29.8</v>
      </c>
      <c r="D21" s="2">
        <v>20.55</v>
      </c>
      <c r="E21" s="4">
        <f t="shared" si="0"/>
        <v>20.386615142146901</v>
      </c>
      <c r="F21" s="4">
        <f t="shared" si="1"/>
        <v>0.16338485785309942</v>
      </c>
      <c r="G21" s="26">
        <f t="shared" si="2"/>
        <v>0.16338485785309942</v>
      </c>
      <c r="H21" s="3">
        <f t="shared" si="3"/>
        <v>2.6694611775677501E-2</v>
      </c>
      <c r="I21" s="6">
        <f t="shared" si="4"/>
        <v>7.9506013553819668E-3</v>
      </c>
      <c r="J21" s="6">
        <f t="shared" si="5"/>
        <v>7.9506013553819668E-3</v>
      </c>
      <c r="O21" s="5" t="s">
        <v>40</v>
      </c>
    </row>
    <row r="22" spans="1:19" x14ac:dyDescent="0.35">
      <c r="A22" s="2">
        <v>1.49</v>
      </c>
      <c r="B22" s="2">
        <v>47.85</v>
      </c>
      <c r="C22" s="2">
        <v>31.9</v>
      </c>
      <c r="D22" s="2">
        <v>21.67</v>
      </c>
      <c r="E22" s="4">
        <f t="shared" si="0"/>
        <v>21.344495454862862</v>
      </c>
      <c r="F22" s="4">
        <f t="shared" si="1"/>
        <v>0.32550454513713944</v>
      </c>
      <c r="G22" s="26">
        <f t="shared" si="2"/>
        <v>0.32550454513713944</v>
      </c>
      <c r="H22" s="3">
        <f t="shared" si="3"/>
        <v>0.10595320890493605</v>
      </c>
      <c r="I22" s="6">
        <f t="shared" si="4"/>
        <v>1.5020975779286544E-2</v>
      </c>
      <c r="J22" s="6">
        <f t="shared" si="5"/>
        <v>1.5020975779286544E-2</v>
      </c>
    </row>
    <row r="23" spans="1:19" x14ac:dyDescent="0.35">
      <c r="A23" s="2">
        <v>1.48</v>
      </c>
      <c r="B23" s="2">
        <v>42.18</v>
      </c>
      <c r="C23" s="2">
        <v>31.3</v>
      </c>
      <c r="D23" s="2">
        <v>19.27</v>
      </c>
      <c r="E23" s="4">
        <f t="shared" si="0"/>
        <v>19.34327688271734</v>
      </c>
      <c r="F23" s="4">
        <f t="shared" si="1"/>
        <v>-7.3276882717340897E-2</v>
      </c>
      <c r="G23" s="26">
        <f t="shared" si="2"/>
        <v>7.3276882717340897E-2</v>
      </c>
      <c r="H23" s="3">
        <f t="shared" si="3"/>
        <v>5.3695015407709329E-3</v>
      </c>
      <c r="I23" s="6">
        <f t="shared" si="4"/>
        <v>-3.8026405146518371E-3</v>
      </c>
      <c r="J23" s="6">
        <f t="shared" si="5"/>
        <v>3.8026405146518371E-3</v>
      </c>
    </row>
    <row r="24" spans="1:19" x14ac:dyDescent="0.35">
      <c r="A24" s="2">
        <v>1.59</v>
      </c>
      <c r="B24" s="2">
        <v>45.81</v>
      </c>
      <c r="C24" s="2">
        <v>21.6</v>
      </c>
      <c r="D24" s="2">
        <v>18.18</v>
      </c>
      <c r="E24" s="4">
        <f t="shared" si="0"/>
        <v>17.927668178567501</v>
      </c>
      <c r="F24" s="4">
        <f t="shared" si="1"/>
        <v>0.25233182143249877</v>
      </c>
      <c r="G24" s="26">
        <f t="shared" si="2"/>
        <v>0.25233182143249877</v>
      </c>
      <c r="H24" s="3">
        <f t="shared" si="3"/>
        <v>6.3671348107442446E-2</v>
      </c>
      <c r="I24" s="6">
        <f t="shared" si="4"/>
        <v>1.3879638142601692E-2</v>
      </c>
      <c r="J24" s="6">
        <f t="shared" si="5"/>
        <v>1.3879638142601692E-2</v>
      </c>
    </row>
    <row r="25" spans="1:19" x14ac:dyDescent="0.35">
      <c r="A25" s="2">
        <v>1.56</v>
      </c>
      <c r="B25" s="2">
        <v>44.68</v>
      </c>
      <c r="C25" s="2">
        <v>24.6</v>
      </c>
      <c r="D25" s="2">
        <v>18.46</v>
      </c>
      <c r="E25" s="4">
        <f t="shared" si="0"/>
        <v>18.269619203350899</v>
      </c>
      <c r="F25" s="4">
        <f t="shared" si="1"/>
        <v>0.19038079664910157</v>
      </c>
      <c r="G25" s="26">
        <f t="shared" si="2"/>
        <v>0.19038079664910157</v>
      </c>
      <c r="H25" s="3">
        <f t="shared" si="3"/>
        <v>3.6244847732746562E-2</v>
      </c>
      <c r="I25" s="6">
        <f t="shared" si="4"/>
        <v>1.0313152581208102E-2</v>
      </c>
      <c r="J25" s="6">
        <f t="shared" si="5"/>
        <v>1.0313152581208102E-2</v>
      </c>
    </row>
    <row r="26" spans="1:19" x14ac:dyDescent="0.35">
      <c r="A26" s="2">
        <v>1.58</v>
      </c>
      <c r="B26" s="2">
        <v>42.64</v>
      </c>
      <c r="C26" s="2">
        <v>20.100000000000001</v>
      </c>
      <c r="D26" s="2">
        <v>17.05</v>
      </c>
      <c r="E26" s="4">
        <f t="shared" si="0"/>
        <v>16.87613322468447</v>
      </c>
      <c r="F26" s="4">
        <f t="shared" si="1"/>
        <v>0.17386677531553119</v>
      </c>
      <c r="G26" s="26">
        <f t="shared" si="2"/>
        <v>0.17386677531553119</v>
      </c>
      <c r="H26" s="3">
        <f t="shared" si="3"/>
        <v>3.0229655558621404E-2</v>
      </c>
      <c r="I26" s="6">
        <f t="shared" si="4"/>
        <v>1.0197464827890391E-2</v>
      </c>
      <c r="J26" s="6">
        <f t="shared" si="5"/>
        <v>1.0197464827890391E-2</v>
      </c>
    </row>
    <row r="27" spans="1:19" x14ac:dyDescent="0.35">
      <c r="A27" s="2">
        <v>1.57</v>
      </c>
      <c r="B27" s="2">
        <v>43.54</v>
      </c>
      <c r="C27" s="2">
        <v>24.6</v>
      </c>
      <c r="D27" s="2">
        <v>17.7</v>
      </c>
      <c r="E27" s="4">
        <f t="shared" si="0"/>
        <v>17.593015379797098</v>
      </c>
      <c r="F27" s="4">
        <f t="shared" si="1"/>
        <v>0.10698462020290123</v>
      </c>
      <c r="G27" s="26">
        <f t="shared" si="2"/>
        <v>0.10698462020290123</v>
      </c>
      <c r="H27" s="3">
        <f t="shared" si="3"/>
        <v>1.1445708959959021E-2</v>
      </c>
      <c r="I27" s="6">
        <f t="shared" si="4"/>
        <v>6.0443288250226681E-3</v>
      </c>
      <c r="J27" s="6">
        <f t="shared" si="5"/>
        <v>6.0443288250226681E-3</v>
      </c>
    </row>
    <row r="28" spans="1:19" x14ac:dyDescent="0.35">
      <c r="A28" s="2">
        <v>1.5</v>
      </c>
      <c r="B28" s="2">
        <v>37.31</v>
      </c>
      <c r="C28" s="2">
        <v>18.100000000000001</v>
      </c>
      <c r="D28" s="2">
        <v>16.61</v>
      </c>
      <c r="E28" s="4">
        <f t="shared" si="0"/>
        <v>16.585299070138468</v>
      </c>
      <c r="F28" s="4">
        <f t="shared" si="1"/>
        <v>2.4700929861531051E-2</v>
      </c>
      <c r="G28" s="26">
        <f t="shared" si="2"/>
        <v>2.4700929861531051E-2</v>
      </c>
      <c r="H28" s="3">
        <f t="shared" si="3"/>
        <v>6.1013593602427636E-4</v>
      </c>
      <c r="I28" s="6">
        <f t="shared" si="4"/>
        <v>1.4871119723980164E-3</v>
      </c>
      <c r="J28" s="6">
        <f t="shared" si="5"/>
        <v>1.4871119723980164E-3</v>
      </c>
    </row>
    <row r="29" spans="1:19" x14ac:dyDescent="0.35">
      <c r="A29" s="2">
        <v>1.52</v>
      </c>
      <c r="B29" s="2">
        <v>39.35</v>
      </c>
      <c r="C29" s="2">
        <v>22.9</v>
      </c>
      <c r="D29" s="2">
        <v>16.940000000000001</v>
      </c>
      <c r="E29" s="4">
        <f t="shared" si="0"/>
        <v>17.062418339749012</v>
      </c>
      <c r="F29" s="4">
        <f t="shared" si="1"/>
        <v>-0.12241833974901084</v>
      </c>
      <c r="G29" s="26">
        <f t="shared" si="2"/>
        <v>0.12241833974901084</v>
      </c>
      <c r="H29" s="3">
        <f t="shared" si="3"/>
        <v>1.4986249906904248E-2</v>
      </c>
      <c r="I29" s="6">
        <f t="shared" si="4"/>
        <v>-7.2265844007680536E-3</v>
      </c>
      <c r="J29" s="6">
        <f t="shared" si="5"/>
        <v>7.2265844007680536E-3</v>
      </c>
    </row>
    <row r="30" spans="1:19" x14ac:dyDescent="0.35">
      <c r="A30" s="2">
        <v>1.44</v>
      </c>
      <c r="B30" s="2">
        <v>39.01</v>
      </c>
      <c r="C30" s="2">
        <v>26.2</v>
      </c>
      <c r="D30" s="2">
        <v>18.77</v>
      </c>
      <c r="E30" s="4">
        <f t="shared" si="0"/>
        <v>18.87850108666208</v>
      </c>
      <c r="F30" s="4">
        <f t="shared" si="1"/>
        <v>-0.10850108666208058</v>
      </c>
      <c r="G30" s="26">
        <f t="shared" si="2"/>
        <v>0.10850108666208058</v>
      </c>
      <c r="H30" s="3">
        <f t="shared" si="3"/>
        <v>1.177248580685232E-2</v>
      </c>
      <c r="I30" s="6">
        <f t="shared" si="4"/>
        <v>-5.780558692705412E-3</v>
      </c>
      <c r="J30" s="6">
        <f t="shared" si="5"/>
        <v>5.780558692705412E-3</v>
      </c>
    </row>
    <row r="31" spans="1:19" x14ac:dyDescent="0.35">
      <c r="A31" s="2">
        <v>1.49</v>
      </c>
      <c r="B31" s="2">
        <v>40.6</v>
      </c>
      <c r="C31" s="2">
        <v>27.2</v>
      </c>
      <c r="D31" s="2">
        <v>18.39</v>
      </c>
      <c r="E31" s="4">
        <f t="shared" si="0"/>
        <v>18.372703024515609</v>
      </c>
      <c r="F31" s="4">
        <f t="shared" si="1"/>
        <v>1.7296975484391908E-2</v>
      </c>
      <c r="G31" s="26">
        <f t="shared" si="2"/>
        <v>1.7296975484391908E-2</v>
      </c>
      <c r="H31" s="3">
        <f t="shared" si="3"/>
        <v>2.9918536090765466E-4</v>
      </c>
      <c r="I31" s="6">
        <f t="shared" si="4"/>
        <v>9.405641916471945E-4</v>
      </c>
      <c r="J31" s="6">
        <f t="shared" si="5"/>
        <v>9.405641916471945E-4</v>
      </c>
    </row>
    <row r="32" spans="1:19" x14ac:dyDescent="0.35">
      <c r="A32" s="2">
        <v>1.46</v>
      </c>
      <c r="B32" s="2">
        <v>38.1</v>
      </c>
      <c r="C32" s="2">
        <v>17.7</v>
      </c>
      <c r="D32" s="2">
        <v>17.86</v>
      </c>
      <c r="E32" s="4">
        <f t="shared" si="0"/>
        <v>17.807257692093884</v>
      </c>
      <c r="F32" s="4">
        <f t="shared" si="1"/>
        <v>5.2742307906115116E-2</v>
      </c>
      <c r="G32" s="26">
        <f t="shared" si="2"/>
        <v>5.2742307906115116E-2</v>
      </c>
      <c r="H32" s="3">
        <f t="shared" si="3"/>
        <v>2.781751043263453E-3</v>
      </c>
      <c r="I32" s="6">
        <f t="shared" si="4"/>
        <v>2.9530967472628845E-3</v>
      </c>
      <c r="J32" s="6">
        <f t="shared" si="5"/>
        <v>2.9530967472628845E-3</v>
      </c>
    </row>
    <row r="33" spans="1:10" x14ac:dyDescent="0.35">
      <c r="A33" s="2">
        <v>1.5</v>
      </c>
      <c r="B33" s="2">
        <v>40.369999999999997</v>
      </c>
      <c r="C33" s="2">
        <v>20.8</v>
      </c>
      <c r="D33" s="2">
        <v>17.98</v>
      </c>
      <c r="E33" s="4">
        <f t="shared" si="0"/>
        <v>17.860932899324961</v>
      </c>
      <c r="F33" s="4">
        <f t="shared" si="1"/>
        <v>0.11906710067503923</v>
      </c>
      <c r="G33" s="26">
        <f t="shared" si="2"/>
        <v>0.11906710067503923</v>
      </c>
      <c r="H33" s="3">
        <f t="shared" si="3"/>
        <v>1.4176974463159927E-2</v>
      </c>
      <c r="I33" s="6">
        <f t="shared" si="4"/>
        <v>6.6221969229721478E-3</v>
      </c>
      <c r="J33" s="6">
        <f t="shared" si="5"/>
        <v>6.6221969229721478E-3</v>
      </c>
    </row>
    <row r="34" spans="1:10" x14ac:dyDescent="0.35">
      <c r="A34" s="2">
        <v>1.56</v>
      </c>
      <c r="B34" s="2">
        <v>37.19</v>
      </c>
      <c r="C34" s="2">
        <v>17.5</v>
      </c>
      <c r="D34" s="2">
        <v>15.37</v>
      </c>
      <c r="E34" s="4">
        <f t="shared" si="0"/>
        <v>15.132605984458019</v>
      </c>
      <c r="F34" s="4">
        <f t="shared" si="1"/>
        <v>0.23739401554198025</v>
      </c>
      <c r="G34" s="26">
        <f t="shared" si="2"/>
        <v>0.23739401554198025</v>
      </c>
      <c r="H34" s="3">
        <f t="shared" si="3"/>
        <v>5.635591861514596E-2</v>
      </c>
      <c r="I34" s="6">
        <f t="shared" si="4"/>
        <v>1.5445284030057271E-2</v>
      </c>
      <c r="J34" s="6">
        <f t="shared" si="5"/>
        <v>1.5445284030057271E-2</v>
      </c>
    </row>
    <row r="35" spans="1:10" x14ac:dyDescent="0.35">
      <c r="A35" s="2">
        <v>1.53</v>
      </c>
      <c r="B35" s="2">
        <v>44.11</v>
      </c>
      <c r="C35" s="2">
        <v>21.3</v>
      </c>
      <c r="D35" s="2">
        <v>18.84</v>
      </c>
      <c r="E35" s="4">
        <f t="shared" si="0"/>
        <v>18.64267387543017</v>
      </c>
      <c r="F35" s="4">
        <f t="shared" si="1"/>
        <v>0.19732612456983034</v>
      </c>
      <c r="G35" s="26">
        <f t="shared" si="2"/>
        <v>0.19732612456983034</v>
      </c>
      <c r="H35" s="3">
        <f t="shared" si="3"/>
        <v>3.8937599437748202E-2</v>
      </c>
      <c r="I35" s="6">
        <f t="shared" si="4"/>
        <v>1.0473785805192693E-2</v>
      </c>
      <c r="J35" s="6">
        <f t="shared" si="5"/>
        <v>1.0473785805192693E-2</v>
      </c>
    </row>
    <row r="36" spans="1:10" x14ac:dyDescent="0.35">
      <c r="A36" s="2">
        <v>1.45</v>
      </c>
      <c r="B36" s="2">
        <v>33.450000000000003</v>
      </c>
      <c r="C36" s="2">
        <v>18.7</v>
      </c>
      <c r="D36" s="2">
        <v>15.82</v>
      </c>
      <c r="E36" s="4">
        <f t="shared" si="0"/>
        <v>16.252098133166054</v>
      </c>
      <c r="F36" s="4">
        <f t="shared" si="1"/>
        <v>-0.43209813316605405</v>
      </c>
      <c r="G36" s="26">
        <f t="shared" si="2"/>
        <v>0.43209813316605405</v>
      </c>
      <c r="H36" s="3">
        <f t="shared" si="3"/>
        <v>0.18670879668558898</v>
      </c>
      <c r="I36" s="6">
        <f t="shared" si="4"/>
        <v>-2.731340917610961E-2</v>
      </c>
      <c r="J36" s="6">
        <f t="shared" si="5"/>
        <v>2.731340917610961E-2</v>
      </c>
    </row>
    <row r="37" spans="1:10" x14ac:dyDescent="0.35">
      <c r="A37" s="2">
        <v>1.63</v>
      </c>
      <c r="B37" s="2">
        <v>47.17</v>
      </c>
      <c r="C37" s="2">
        <v>28.8</v>
      </c>
      <c r="D37" s="2">
        <v>17.71</v>
      </c>
      <c r="E37" s="4">
        <f t="shared" si="0"/>
        <v>17.748009980733936</v>
      </c>
      <c r="F37" s="4">
        <f t="shared" si="1"/>
        <v>-3.8009980733935578E-2</v>
      </c>
      <c r="G37" s="26">
        <f t="shared" si="2"/>
        <v>3.8009980733935578E-2</v>
      </c>
      <c r="H37" s="3">
        <f t="shared" si="3"/>
        <v>1.4447586353941537E-3</v>
      </c>
      <c r="I37" s="6">
        <f t="shared" si="4"/>
        <v>-2.1462439714249339E-3</v>
      </c>
      <c r="J37" s="6">
        <f t="shared" si="5"/>
        <v>2.1462439714249339E-3</v>
      </c>
    </row>
    <row r="38" spans="1:10" x14ac:dyDescent="0.35">
      <c r="A38" s="2">
        <v>1.42</v>
      </c>
      <c r="B38" s="2">
        <v>30.05</v>
      </c>
      <c r="C38" s="2">
        <v>17.100000000000001</v>
      </c>
      <c r="D38" s="2">
        <v>14.99</v>
      </c>
      <c r="E38" s="4">
        <f t="shared" si="0"/>
        <v>15.57039877554829</v>
      </c>
      <c r="F38" s="4">
        <f t="shared" si="1"/>
        <v>-0.58039877554828934</v>
      </c>
      <c r="G38" s="26">
        <f t="shared" si="2"/>
        <v>0.58039877554828934</v>
      </c>
      <c r="H38" s="3">
        <f t="shared" si="3"/>
        <v>0.33686273865795352</v>
      </c>
      <c r="I38" s="6">
        <f t="shared" si="4"/>
        <v>-3.8719064412827839E-2</v>
      </c>
      <c r="J38" s="6">
        <f t="shared" si="5"/>
        <v>3.8719064412827839E-2</v>
      </c>
    </row>
    <row r="39" spans="1:10" x14ac:dyDescent="0.35">
      <c r="A39" s="2">
        <v>1.38</v>
      </c>
      <c r="B39" s="2">
        <v>32.090000000000003</v>
      </c>
      <c r="C39" s="2">
        <v>26.2</v>
      </c>
      <c r="D39" s="2">
        <v>16.75</v>
      </c>
      <c r="E39" s="4">
        <f t="shared" si="0"/>
        <v>17.563534894321812</v>
      </c>
      <c r="F39" s="4">
        <f t="shared" si="1"/>
        <v>-0.81353489432181192</v>
      </c>
      <c r="G39" s="26">
        <f t="shared" si="2"/>
        <v>0.81353489432181192</v>
      </c>
      <c r="H39" s="3">
        <f t="shared" si="3"/>
        <v>0.66183902427920172</v>
      </c>
      <c r="I39" s="6">
        <f t="shared" si="4"/>
        <v>-4.8569247422197724E-2</v>
      </c>
      <c r="J39" s="6">
        <f t="shared" si="5"/>
        <v>4.8569247422197724E-2</v>
      </c>
    </row>
    <row r="40" spans="1:10" x14ac:dyDescent="0.35">
      <c r="A40" s="2">
        <v>1.45</v>
      </c>
      <c r="B40" s="2">
        <v>34.81</v>
      </c>
      <c r="C40" s="2">
        <v>20.399999999999999</v>
      </c>
      <c r="D40" s="2">
        <v>16.46</v>
      </c>
      <c r="E40" s="4">
        <f t="shared" si="0"/>
        <v>16.833937742280664</v>
      </c>
      <c r="F40" s="4">
        <f t="shared" si="1"/>
        <v>-0.37393774228066334</v>
      </c>
      <c r="G40" s="26">
        <f t="shared" si="2"/>
        <v>0.37393774228066334</v>
      </c>
      <c r="H40" s="3">
        <f t="shared" si="3"/>
        <v>0.1398294351019598</v>
      </c>
      <c r="I40" s="6">
        <f t="shared" si="4"/>
        <v>-2.2717967331753543E-2</v>
      </c>
      <c r="J40" s="6">
        <f t="shared" si="5"/>
        <v>2.2717967331753543E-2</v>
      </c>
    </row>
    <row r="41" spans="1:10" x14ac:dyDescent="0.35">
      <c r="A41" s="2">
        <v>1.5</v>
      </c>
      <c r="B41" s="2">
        <v>35.950000000000003</v>
      </c>
      <c r="C41" s="2">
        <v>19.5</v>
      </c>
      <c r="D41" s="2">
        <v>15.87</v>
      </c>
      <c r="E41" s="4">
        <f t="shared" si="0"/>
        <v>16.095785152664988</v>
      </c>
      <c r="F41" s="4">
        <f t="shared" si="1"/>
        <v>-0.22578515266498833</v>
      </c>
      <c r="G41" s="26">
        <f t="shared" si="2"/>
        <v>0.22578515266498833</v>
      </c>
      <c r="H41" s="3">
        <f t="shared" si="3"/>
        <v>5.0978935163952084E-2</v>
      </c>
      <c r="I41" s="6">
        <f t="shared" si="4"/>
        <v>-1.4227167779772423E-2</v>
      </c>
      <c r="J41" s="6">
        <f t="shared" si="5"/>
        <v>1.4227167779772423E-2</v>
      </c>
    </row>
    <row r="42" spans="1:10" x14ac:dyDescent="0.35">
      <c r="A42" s="2">
        <v>1.49</v>
      </c>
      <c r="B42" s="2">
        <v>39.92</v>
      </c>
      <c r="C42" s="2">
        <v>21.7</v>
      </c>
      <c r="D42" s="2">
        <v>18.079999999999998</v>
      </c>
      <c r="E42" s="4">
        <f t="shared" si="0"/>
        <v>17.9432946824966</v>
      </c>
      <c r="F42" s="4">
        <f t="shared" si="1"/>
        <v>0.13670531750339876</v>
      </c>
      <c r="G42" s="26">
        <f t="shared" si="2"/>
        <v>0.13670531750339876</v>
      </c>
      <c r="H42" s="3">
        <f t="shared" si="3"/>
        <v>1.8688343833705063E-2</v>
      </c>
      <c r="I42" s="6">
        <f t="shared" si="4"/>
        <v>7.561134817665861E-3</v>
      </c>
      <c r="J42" s="6">
        <f t="shared" si="5"/>
        <v>7.561134817665861E-3</v>
      </c>
    </row>
    <row r="43" spans="1:10" x14ac:dyDescent="0.35">
      <c r="A43" s="2">
        <v>1.45</v>
      </c>
      <c r="B43" s="2">
        <v>32.659999999999997</v>
      </c>
      <c r="C43" s="2">
        <v>18.100000000000001</v>
      </c>
      <c r="D43" s="2">
        <v>15.58</v>
      </c>
      <c r="E43" s="4">
        <f t="shared" si="0"/>
        <v>15.925658483444323</v>
      </c>
      <c r="F43" s="4">
        <f t="shared" si="1"/>
        <v>-0.34565848344432304</v>
      </c>
      <c r="G43" s="26">
        <f t="shared" si="2"/>
        <v>0.34565848344432304</v>
      </c>
      <c r="H43" s="3">
        <f t="shared" si="3"/>
        <v>0.11947978717702934</v>
      </c>
      <c r="I43" s="6">
        <f t="shared" si="4"/>
        <v>-2.218603873198479E-2</v>
      </c>
      <c r="J43" s="6">
        <f t="shared" si="5"/>
        <v>2.218603873198479E-2</v>
      </c>
    </row>
    <row r="44" spans="1:10" x14ac:dyDescent="0.35">
      <c r="A44" s="2">
        <v>1.33</v>
      </c>
      <c r="B44" s="2">
        <v>30.5</v>
      </c>
      <c r="C44" s="2">
        <v>29.8</v>
      </c>
      <c r="D44" s="2">
        <v>17.149999999999999</v>
      </c>
      <c r="E44" s="4">
        <f t="shared" si="0"/>
        <v>18.206332369871269</v>
      </c>
      <c r="F44" s="4">
        <f t="shared" si="1"/>
        <v>-1.0563323698712708</v>
      </c>
      <c r="G44" s="26">
        <f t="shared" si="2"/>
        <v>1.0563323698712708</v>
      </c>
      <c r="H44" s="3">
        <f t="shared" si="3"/>
        <v>1.1158380756378552</v>
      </c>
      <c r="I44" s="6">
        <f t="shared" si="4"/>
        <v>-6.1593724190744659E-2</v>
      </c>
      <c r="J44" s="6">
        <f t="shared" si="5"/>
        <v>6.1593724190744659E-2</v>
      </c>
    </row>
    <row r="45" spans="1:10" x14ac:dyDescent="0.35">
      <c r="A45" s="2">
        <v>1.37</v>
      </c>
      <c r="B45" s="2">
        <v>29.48</v>
      </c>
      <c r="C45" s="2">
        <v>20.6</v>
      </c>
      <c r="D45" s="2">
        <v>15.82</v>
      </c>
      <c r="E45" s="4">
        <f t="shared" si="0"/>
        <v>16.608625046318679</v>
      </c>
      <c r="F45" s="4">
        <f t="shared" si="1"/>
        <v>-0.78862504631867836</v>
      </c>
      <c r="G45" s="26">
        <f t="shared" si="2"/>
        <v>0.78862504631867836</v>
      </c>
      <c r="H45" s="3">
        <f t="shared" si="3"/>
        <v>0.62192946368113755</v>
      </c>
      <c r="I45" s="6">
        <f t="shared" si="4"/>
        <v>-4.9849876505605455E-2</v>
      </c>
      <c r="J45" s="6">
        <f t="shared" si="5"/>
        <v>4.9849876505605455E-2</v>
      </c>
    </row>
    <row r="46" spans="1:10" x14ac:dyDescent="0.35">
      <c r="A46" s="2">
        <v>1.55</v>
      </c>
      <c r="B46" s="2">
        <v>44.68</v>
      </c>
      <c r="C46" s="2">
        <v>22.9</v>
      </c>
      <c r="D46" s="2">
        <v>18.61</v>
      </c>
      <c r="E46" s="4">
        <f t="shared" si="0"/>
        <v>18.450314348706211</v>
      </c>
      <c r="F46" s="4">
        <f t="shared" si="1"/>
        <v>0.15968565129378831</v>
      </c>
      <c r="G46" s="26">
        <f t="shared" si="2"/>
        <v>0.15968565129378831</v>
      </c>
      <c r="H46" s="3">
        <f t="shared" si="3"/>
        <v>2.5499507229121355E-2</v>
      </c>
      <c r="I46" s="6">
        <f t="shared" si="4"/>
        <v>8.5806368239542356E-3</v>
      </c>
      <c r="J46" s="6">
        <f t="shared" si="5"/>
        <v>8.5806368239542356E-3</v>
      </c>
    </row>
    <row r="47" spans="1:10" x14ac:dyDescent="0.35">
      <c r="A47" s="2">
        <v>1.45</v>
      </c>
      <c r="B47" s="2">
        <v>34.93</v>
      </c>
      <c r="C47" s="2">
        <v>19.3</v>
      </c>
      <c r="D47" s="2">
        <v>16.66</v>
      </c>
      <c r="E47" s="4">
        <f t="shared" si="0"/>
        <v>16.848048429851989</v>
      </c>
      <c r="F47" s="4">
        <f t="shared" si="1"/>
        <v>-0.18804842985198889</v>
      </c>
      <c r="G47" s="26">
        <f t="shared" si="2"/>
        <v>0.18804842985198889</v>
      </c>
      <c r="H47" s="3">
        <f t="shared" si="3"/>
        <v>3.5362211969798385E-2</v>
      </c>
      <c r="I47" s="6">
        <f t="shared" si="4"/>
        <v>-1.1287420759423102E-2</v>
      </c>
      <c r="J47" s="6">
        <f t="shared" si="5"/>
        <v>1.1287420759423102E-2</v>
      </c>
    </row>
    <row r="48" spans="1:10" x14ac:dyDescent="0.35">
      <c r="A48" s="2">
        <v>1.47</v>
      </c>
      <c r="B48" s="2">
        <v>54.54</v>
      </c>
      <c r="C48" s="2">
        <v>38.4</v>
      </c>
      <c r="D48" s="2">
        <v>25.13</v>
      </c>
      <c r="E48" s="4">
        <f t="shared" si="0"/>
        <v>24.613813799332856</v>
      </c>
      <c r="F48" s="4">
        <f t="shared" si="1"/>
        <v>0.51618620066714271</v>
      </c>
      <c r="G48" s="26">
        <f t="shared" si="2"/>
        <v>0.51618620066714271</v>
      </c>
      <c r="H48" s="3">
        <f t="shared" si="3"/>
        <v>0.26644819375917972</v>
      </c>
      <c r="I48" s="6">
        <f t="shared" si="4"/>
        <v>2.0540636715763737E-2</v>
      </c>
      <c r="J48" s="6">
        <f t="shared" si="5"/>
        <v>2.0540636715763737E-2</v>
      </c>
    </row>
    <row r="49" spans="1:10" x14ac:dyDescent="0.35">
      <c r="A49" s="2">
        <v>1.59</v>
      </c>
      <c r="B49" s="2">
        <v>52.5</v>
      </c>
      <c r="C49" s="2">
        <v>27.9</v>
      </c>
      <c r="D49" s="2">
        <v>20.83</v>
      </c>
      <c r="E49" s="4">
        <f t="shared" si="0"/>
        <v>20.72837930009846</v>
      </c>
      <c r="F49" s="4">
        <f t="shared" si="1"/>
        <v>0.1016206999015381</v>
      </c>
      <c r="G49" s="26">
        <f t="shared" si="2"/>
        <v>0.1016206999015381</v>
      </c>
      <c r="H49" s="3">
        <f t="shared" si="3"/>
        <v>1.0326766648478466E-2</v>
      </c>
      <c r="I49" s="6">
        <f t="shared" si="4"/>
        <v>4.8785741671405715E-3</v>
      </c>
      <c r="J49" s="6">
        <f t="shared" si="5"/>
        <v>4.8785741671405715E-3</v>
      </c>
    </row>
    <row r="50" spans="1:10" x14ac:dyDescent="0.35">
      <c r="A50" s="2">
        <v>1.44</v>
      </c>
      <c r="B50" s="2">
        <v>51.03</v>
      </c>
      <c r="C50" s="2">
        <v>36.4</v>
      </c>
      <c r="D50" s="2">
        <v>24.56</v>
      </c>
      <c r="E50" s="4">
        <f t="shared" si="0"/>
        <v>23.877235983787209</v>
      </c>
      <c r="F50" s="4">
        <f t="shared" si="1"/>
        <v>0.68276401621278993</v>
      </c>
      <c r="G50" s="26">
        <f t="shared" si="2"/>
        <v>0.68276401621278993</v>
      </c>
      <c r="H50" s="3">
        <f t="shared" si="3"/>
        <v>0.46616670183501885</v>
      </c>
      <c r="I50" s="6">
        <f t="shared" si="4"/>
        <v>2.7799837793680372E-2</v>
      </c>
      <c r="J50" s="6">
        <f t="shared" si="5"/>
        <v>2.7799837793680372E-2</v>
      </c>
    </row>
    <row r="51" spans="1:10" x14ac:dyDescent="0.35">
      <c r="A51" s="2">
        <v>1.6</v>
      </c>
      <c r="B51" s="2">
        <v>51.71</v>
      </c>
      <c r="C51" s="2">
        <v>25.1</v>
      </c>
      <c r="D51" s="2">
        <v>20.190000000000001</v>
      </c>
      <c r="E51" s="4">
        <f t="shared" si="0"/>
        <v>20.10509282844064</v>
      </c>
      <c r="F51" s="4">
        <f t="shared" si="1"/>
        <v>8.4907171559361672E-2</v>
      </c>
      <c r="G51" s="26">
        <f t="shared" si="2"/>
        <v>8.4907171559361672E-2</v>
      </c>
      <c r="H51" s="3">
        <f t="shared" si="3"/>
        <v>7.2092277822108754E-3</v>
      </c>
      <c r="I51" s="6">
        <f t="shared" si="4"/>
        <v>4.2054072094780421E-3</v>
      </c>
      <c r="J51" s="6">
        <f t="shared" si="5"/>
        <v>4.2054072094780421E-3</v>
      </c>
    </row>
    <row r="52" spans="1:10" x14ac:dyDescent="0.35">
      <c r="A52" s="2">
        <v>1.58</v>
      </c>
      <c r="B52" s="2">
        <v>60.33</v>
      </c>
      <c r="C52" s="2">
        <v>39.700000000000003</v>
      </c>
      <c r="D52" s="2">
        <v>24.13</v>
      </c>
      <c r="E52" s="4">
        <f t="shared" si="0"/>
        <v>24.369497891643288</v>
      </c>
      <c r="F52" s="4">
        <f t="shared" si="1"/>
        <v>-0.23949789164328905</v>
      </c>
      <c r="G52" s="26">
        <f t="shared" si="2"/>
        <v>0.23949789164328905</v>
      </c>
      <c r="H52" s="3">
        <f t="shared" si="3"/>
        <v>5.7359240101580625E-2</v>
      </c>
      <c r="I52" s="6">
        <f t="shared" si="4"/>
        <v>-9.9253166864189408E-3</v>
      </c>
      <c r="J52" s="6">
        <f t="shared" si="5"/>
        <v>9.9253166864189408E-3</v>
      </c>
    </row>
    <row r="53" spans="1:10" x14ac:dyDescent="0.35">
      <c r="A53" s="2">
        <v>1.42</v>
      </c>
      <c r="B53" s="2">
        <v>47.85</v>
      </c>
      <c r="C53" s="2">
        <v>33.6</v>
      </c>
      <c r="D53" s="2">
        <v>23.86</v>
      </c>
      <c r="E53" s="4">
        <f t="shared" si="0"/>
        <v>23.014403216324041</v>
      </c>
      <c r="F53" s="4">
        <f t="shared" si="1"/>
        <v>0.84559678367595836</v>
      </c>
      <c r="G53" s="26">
        <f t="shared" si="2"/>
        <v>0.84559678367595836</v>
      </c>
      <c r="H53" s="3">
        <f t="shared" si="3"/>
        <v>0.71503392056312554</v>
      </c>
      <c r="I53" s="6">
        <f t="shared" si="4"/>
        <v>3.5439932258003286E-2</v>
      </c>
      <c r="J53" s="6">
        <f t="shared" si="5"/>
        <v>3.5439932258003286E-2</v>
      </c>
    </row>
    <row r="54" spans="1:10" x14ac:dyDescent="0.35">
      <c r="A54" s="2">
        <v>1.58</v>
      </c>
      <c r="B54" s="2">
        <v>83.91</v>
      </c>
      <c r="C54" s="2">
        <v>46</v>
      </c>
      <c r="D54" s="2">
        <v>33.57</v>
      </c>
      <c r="E54" s="4">
        <f t="shared" si="0"/>
        <v>33.76736093668945</v>
      </c>
      <c r="F54" s="4">
        <f t="shared" si="1"/>
        <v>-0.19736093668944932</v>
      </c>
      <c r="G54" s="26">
        <f t="shared" si="2"/>
        <v>0.19736093668944932</v>
      </c>
      <c r="H54" s="3">
        <f t="shared" si="3"/>
        <v>3.8951339330936821E-2</v>
      </c>
      <c r="I54" s="6">
        <f t="shared" si="4"/>
        <v>-5.879086585923423E-3</v>
      </c>
      <c r="J54" s="6">
        <f t="shared" si="5"/>
        <v>5.879086585923423E-3</v>
      </c>
    </row>
    <row r="55" spans="1:10" x14ac:dyDescent="0.35">
      <c r="A55" s="2">
        <v>1.55</v>
      </c>
      <c r="B55" s="2">
        <v>69.97</v>
      </c>
      <c r="C55" s="2">
        <v>38.9</v>
      </c>
      <c r="D55" s="2">
        <v>29.14</v>
      </c>
      <c r="E55" s="4">
        <f t="shared" si="0"/>
        <v>28.804985151448196</v>
      </c>
      <c r="F55" s="4">
        <f t="shared" si="1"/>
        <v>0.33501484855180408</v>
      </c>
      <c r="G55" s="26">
        <f t="shared" si="2"/>
        <v>0.33501484855180408</v>
      </c>
      <c r="H55" s="3">
        <f t="shared" si="3"/>
        <v>0.11223494875018822</v>
      </c>
      <c r="I55" s="6">
        <f t="shared" si="4"/>
        <v>1.149673467919712E-2</v>
      </c>
      <c r="J55" s="6">
        <f t="shared" si="5"/>
        <v>1.149673467919712E-2</v>
      </c>
    </row>
    <row r="56" spans="1:10" x14ac:dyDescent="0.35">
      <c r="A56" s="2">
        <v>1.64</v>
      </c>
      <c r="B56" s="2">
        <v>77.34</v>
      </c>
      <c r="C56" s="2">
        <v>42.2</v>
      </c>
      <c r="D56" s="2">
        <v>28.59</v>
      </c>
      <c r="E56" s="4">
        <f t="shared" si="0"/>
        <v>29.700025254845862</v>
      </c>
      <c r="F56" s="4">
        <f t="shared" si="1"/>
        <v>-1.110025254845862</v>
      </c>
      <c r="G56" s="26">
        <f t="shared" si="2"/>
        <v>1.110025254845862</v>
      </c>
      <c r="H56" s="3">
        <f t="shared" si="3"/>
        <v>1.2321560663956208</v>
      </c>
      <c r="I56" s="6">
        <f t="shared" si="4"/>
        <v>-3.882564724889339E-2</v>
      </c>
      <c r="J56" s="6">
        <f t="shared" si="5"/>
        <v>3.882564724889339E-2</v>
      </c>
    </row>
    <row r="57" spans="1:10" x14ac:dyDescent="0.35">
      <c r="A57" s="2">
        <v>1.49</v>
      </c>
      <c r="B57" s="2">
        <v>58.29</v>
      </c>
      <c r="C57" s="2">
        <v>36.700000000000003</v>
      </c>
      <c r="D57" s="2">
        <v>26.17</v>
      </c>
      <c r="E57" s="4">
        <f t="shared" si="0"/>
        <v>25.565264631611381</v>
      </c>
      <c r="F57" s="4">
        <f t="shared" si="1"/>
        <v>0.60473536838862074</v>
      </c>
      <c r="G57" s="26">
        <f t="shared" si="2"/>
        <v>0.60473536838862074</v>
      </c>
      <c r="H57" s="3">
        <f t="shared" si="3"/>
        <v>0.36570486578012085</v>
      </c>
      <c r="I57" s="6">
        <f t="shared" si="4"/>
        <v>2.3107962108850619E-2</v>
      </c>
      <c r="J57" s="6">
        <f t="shared" si="5"/>
        <v>2.3107962108850619E-2</v>
      </c>
    </row>
    <row r="58" spans="1:10" x14ac:dyDescent="0.35">
      <c r="A58" s="2">
        <v>1.59</v>
      </c>
      <c r="B58" s="2">
        <v>87.54</v>
      </c>
      <c r="C58" s="2">
        <v>38</v>
      </c>
      <c r="D58" s="2">
        <v>34.46</v>
      </c>
      <c r="E58" s="4">
        <f t="shared" si="0"/>
        <v>34.715636084056982</v>
      </c>
      <c r="F58" s="4">
        <f t="shared" si="1"/>
        <v>-0.25563608405698091</v>
      </c>
      <c r="G58" s="26">
        <f t="shared" si="2"/>
        <v>0.25563608405698091</v>
      </c>
      <c r="H58" s="3">
        <f t="shared" si="3"/>
        <v>6.5349807471987806E-2</v>
      </c>
      <c r="I58" s="6">
        <f t="shared" si="4"/>
        <v>-7.4183425437313088E-3</v>
      </c>
      <c r="J58" s="6">
        <f t="shared" si="5"/>
        <v>7.4183425437313088E-3</v>
      </c>
    </row>
    <row r="59" spans="1:10" x14ac:dyDescent="0.35">
      <c r="A59" s="2">
        <v>1.55</v>
      </c>
      <c r="B59" s="2">
        <v>45.81</v>
      </c>
      <c r="C59" s="2">
        <v>23.3</v>
      </c>
      <c r="D59" s="2">
        <v>19.079999999999998</v>
      </c>
      <c r="E59" s="4">
        <f t="shared" si="0"/>
        <v>18.903599849972494</v>
      </c>
      <c r="F59" s="4">
        <f t="shared" si="1"/>
        <v>0.17640015002750431</v>
      </c>
      <c r="G59" s="26">
        <f t="shared" si="2"/>
        <v>0.17640015002750431</v>
      </c>
      <c r="H59" s="3">
        <f t="shared" si="3"/>
        <v>3.1117012929726028E-2</v>
      </c>
      <c r="I59" s="6">
        <f t="shared" si="4"/>
        <v>9.2452908819446716E-3</v>
      </c>
      <c r="J59" s="6">
        <f t="shared" si="5"/>
        <v>9.2452908819446716E-3</v>
      </c>
    </row>
    <row r="60" spans="1:10" x14ac:dyDescent="0.35">
      <c r="A60" s="2">
        <v>1.42</v>
      </c>
      <c r="B60" s="2">
        <v>47.63</v>
      </c>
      <c r="C60" s="2">
        <v>35.9</v>
      </c>
      <c r="D60" s="2">
        <v>23.54</v>
      </c>
      <c r="E60" s="4">
        <f t="shared" si="0"/>
        <v>22.996971992109405</v>
      </c>
      <c r="F60" s="4">
        <f t="shared" si="1"/>
        <v>0.54302800789059447</v>
      </c>
      <c r="G60" s="26">
        <f t="shared" si="2"/>
        <v>0.54302800789059447</v>
      </c>
      <c r="H60" s="3">
        <f t="shared" si="3"/>
        <v>0.29487941735362755</v>
      </c>
      <c r="I60" s="6">
        <f t="shared" si="4"/>
        <v>2.3068309596032052E-2</v>
      </c>
      <c r="J60" s="6">
        <f t="shared" si="5"/>
        <v>2.3068309596032052E-2</v>
      </c>
    </row>
    <row r="61" spans="1:10" x14ac:dyDescent="0.35">
      <c r="A61" s="2">
        <v>1.62</v>
      </c>
      <c r="B61" s="2">
        <v>53.07</v>
      </c>
      <c r="C61" s="2">
        <v>24.1</v>
      </c>
      <c r="D61" s="2">
        <v>20.239999999999998</v>
      </c>
      <c r="E61" s="4">
        <f t="shared" si="0"/>
        <v>20.143869011679815</v>
      </c>
      <c r="F61" s="4">
        <f t="shared" si="1"/>
        <v>9.6130988320183519E-2</v>
      </c>
      <c r="G61" s="26">
        <f t="shared" si="2"/>
        <v>9.6130988320183519E-2</v>
      </c>
      <c r="H61" s="3">
        <f t="shared" si="3"/>
        <v>9.2411669154152595E-3</v>
      </c>
      <c r="I61" s="6">
        <f t="shared" si="4"/>
        <v>4.7495547589023485E-3</v>
      </c>
      <c r="J61" s="6">
        <f t="shared" si="5"/>
        <v>4.7495547589023485E-3</v>
      </c>
    </row>
    <row r="62" spans="1:10" x14ac:dyDescent="0.35">
      <c r="A62" s="2">
        <v>1.66</v>
      </c>
      <c r="B62" s="2">
        <v>80.739999999999995</v>
      </c>
      <c r="C62" s="2">
        <v>40.799999999999997</v>
      </c>
      <c r="D62" s="2">
        <v>29.17</v>
      </c>
      <c r="E62" s="4">
        <f t="shared" si="0"/>
        <v>30.523702532292006</v>
      </c>
      <c r="F62" s="4">
        <f t="shared" si="1"/>
        <v>-1.3537025322920044</v>
      </c>
      <c r="G62" s="26">
        <f t="shared" si="2"/>
        <v>1.3537025322920044</v>
      </c>
      <c r="H62" s="3">
        <f t="shared" si="3"/>
        <v>1.8325105459337854</v>
      </c>
      <c r="I62" s="6">
        <f t="shared" si="4"/>
        <v>-4.640735455234845E-2</v>
      </c>
      <c r="J62" s="6">
        <f t="shared" si="5"/>
        <v>4.640735455234845E-2</v>
      </c>
    </row>
    <row r="63" spans="1:10" x14ac:dyDescent="0.35">
      <c r="A63" s="2">
        <v>1.47</v>
      </c>
      <c r="B63" s="2">
        <v>45.25</v>
      </c>
      <c r="C63" s="2">
        <v>25.7</v>
      </c>
      <c r="D63" s="2">
        <v>20.85</v>
      </c>
      <c r="E63" s="4">
        <f t="shared" si="0"/>
        <v>20.606947432912335</v>
      </c>
      <c r="F63" s="4">
        <f t="shared" si="1"/>
        <v>0.2430525670876662</v>
      </c>
      <c r="G63" s="26">
        <f t="shared" si="2"/>
        <v>0.2430525670876662</v>
      </c>
      <c r="H63" s="3">
        <f t="shared" si="3"/>
        <v>5.9074550367904481E-2</v>
      </c>
      <c r="I63" s="6">
        <f t="shared" si="4"/>
        <v>1.1657197462238186E-2</v>
      </c>
      <c r="J63" s="6">
        <f t="shared" si="5"/>
        <v>1.1657197462238186E-2</v>
      </c>
    </row>
    <row r="64" spans="1:10" x14ac:dyDescent="0.35">
      <c r="A64" s="2">
        <v>1.49</v>
      </c>
      <c r="B64" s="2">
        <v>50.46</v>
      </c>
      <c r="C64" s="2">
        <v>37.6</v>
      </c>
      <c r="D64" s="2">
        <v>22.66</v>
      </c>
      <c r="E64" s="4">
        <f t="shared" si="0"/>
        <v>22.533708914335513</v>
      </c>
      <c r="F64" s="4">
        <f t="shared" si="1"/>
        <v>0.12629108566448721</v>
      </c>
      <c r="G64" s="26">
        <f t="shared" si="2"/>
        <v>0.12629108566448721</v>
      </c>
      <c r="H64" s="3">
        <f t="shared" si="3"/>
        <v>1.5949438318314847E-2</v>
      </c>
      <c r="I64" s="6">
        <f t="shared" si="4"/>
        <v>5.5733047513012888E-3</v>
      </c>
      <c r="J64" s="6">
        <f t="shared" si="5"/>
        <v>5.5733047513012888E-3</v>
      </c>
    </row>
    <row r="65" spans="1:10" x14ac:dyDescent="0.35">
      <c r="A65" s="2">
        <v>1.65</v>
      </c>
      <c r="B65" s="2">
        <v>81.99</v>
      </c>
      <c r="C65" s="2">
        <v>35.9</v>
      </c>
      <c r="D65" s="2">
        <v>30.08</v>
      </c>
      <c r="E65" s="4">
        <f t="shared" si="0"/>
        <v>31.097337663548533</v>
      </c>
      <c r="F65" s="4">
        <f t="shared" si="1"/>
        <v>-1.0173376635485347</v>
      </c>
      <c r="G65" s="26">
        <f t="shared" si="2"/>
        <v>1.0173376635485347</v>
      </c>
      <c r="H65" s="3">
        <f t="shared" si="3"/>
        <v>1.0349759216743917</v>
      </c>
      <c r="I65" s="6">
        <f t="shared" si="4"/>
        <v>-3.3821065942437993E-2</v>
      </c>
      <c r="J65" s="6">
        <f t="shared" si="5"/>
        <v>3.3821065942437993E-2</v>
      </c>
    </row>
    <row r="66" spans="1:10" x14ac:dyDescent="0.35">
      <c r="A66" s="2">
        <v>1.53</v>
      </c>
      <c r="B66" s="2">
        <v>52.96</v>
      </c>
      <c r="C66" s="2">
        <v>36.299999999999997</v>
      </c>
      <c r="D66" s="2">
        <v>22.61</v>
      </c>
      <c r="E66" s="4">
        <f t="shared" si="0"/>
        <v>22.546178086719927</v>
      </c>
      <c r="F66" s="4">
        <f t="shared" si="1"/>
        <v>6.3821913280072806E-2</v>
      </c>
      <c r="G66" s="26">
        <f t="shared" si="2"/>
        <v>6.3821913280072806E-2</v>
      </c>
      <c r="H66" s="3">
        <f t="shared" si="3"/>
        <v>4.073236614729134E-3</v>
      </c>
      <c r="I66" s="6">
        <f t="shared" si="4"/>
        <v>2.8227294683800448E-3</v>
      </c>
      <c r="J66" s="6">
        <f t="shared" si="5"/>
        <v>2.8227294683800448E-3</v>
      </c>
    </row>
    <row r="67" spans="1:10" x14ac:dyDescent="0.35">
      <c r="A67" s="2">
        <v>1.59</v>
      </c>
      <c r="B67" s="2">
        <v>61.23</v>
      </c>
      <c r="C67" s="2">
        <v>33</v>
      </c>
      <c r="D67" s="2">
        <v>24.3</v>
      </c>
      <c r="E67" s="4">
        <f t="shared" ref="E67:E93" si="6">$L$17+$L$18*A67+$L$19*B67+$L$20*C67</f>
        <v>24.290165530896743</v>
      </c>
      <c r="F67" s="4">
        <f t="shared" ref="F67:F93" si="7">D67-E67</f>
        <v>9.8344691032572484E-3</v>
      </c>
      <c r="G67" s="26">
        <f t="shared" ref="G67:G93" si="8">ABS(F67)</f>
        <v>9.8344691032572484E-3</v>
      </c>
      <c r="H67" s="3">
        <f t="shared" ref="H67:H93" si="9">F67*F67</f>
        <v>9.6716782542921427E-5</v>
      </c>
      <c r="I67" s="6">
        <f t="shared" ref="I67:I93" si="10">F67/D67</f>
        <v>4.0471066268548344E-4</v>
      </c>
      <c r="J67" s="6">
        <f t="shared" ref="J67:J93" si="11">ABS(I67)</f>
        <v>4.0471066268548344E-4</v>
      </c>
    </row>
    <row r="68" spans="1:10" x14ac:dyDescent="0.35">
      <c r="A68" s="2">
        <v>1.53</v>
      </c>
      <c r="B68" s="2">
        <v>73.37</v>
      </c>
      <c r="C68" s="2">
        <v>40.5</v>
      </c>
      <c r="D68" s="2">
        <v>31.33</v>
      </c>
      <c r="E68" s="4">
        <f t="shared" si="6"/>
        <v>30.643311325826264</v>
      </c>
      <c r="F68" s="4">
        <f t="shared" si="7"/>
        <v>0.68668867417373392</v>
      </c>
      <c r="G68" s="26">
        <f t="shared" si="8"/>
        <v>0.68668867417373392</v>
      </c>
      <c r="H68" s="3">
        <f t="shared" si="9"/>
        <v>0.47154133523848052</v>
      </c>
      <c r="I68" s="6">
        <f t="shared" si="10"/>
        <v>2.1917927678702008E-2</v>
      </c>
      <c r="J68" s="6">
        <f t="shared" si="11"/>
        <v>2.1917927678702008E-2</v>
      </c>
    </row>
    <row r="69" spans="1:10" x14ac:dyDescent="0.35">
      <c r="A69" s="2">
        <v>1.57</v>
      </c>
      <c r="B69" s="2">
        <v>59.87</v>
      </c>
      <c r="C69" s="2">
        <v>26.4</v>
      </c>
      <c r="D69" s="2">
        <v>24.14</v>
      </c>
      <c r="E69" s="4">
        <f t="shared" si="6"/>
        <v>24.025042490730911</v>
      </c>
      <c r="F69" s="4">
        <f t="shared" si="7"/>
        <v>0.11495750926908954</v>
      </c>
      <c r="G69" s="26">
        <f t="shared" si="8"/>
        <v>0.11495750926908954</v>
      </c>
      <c r="H69" s="3">
        <f t="shared" si="9"/>
        <v>1.3215228937352807E-2</v>
      </c>
      <c r="I69" s="6">
        <f t="shared" si="10"/>
        <v>4.7621172025306352E-3</v>
      </c>
      <c r="J69" s="6">
        <f t="shared" si="11"/>
        <v>4.7621172025306352E-3</v>
      </c>
    </row>
    <row r="70" spans="1:10" x14ac:dyDescent="0.35">
      <c r="A70" s="2">
        <v>1.43</v>
      </c>
      <c r="B70" s="2">
        <v>47.97</v>
      </c>
      <c r="C70" s="2">
        <v>27.3</v>
      </c>
      <c r="D70" s="2">
        <v>23.5</v>
      </c>
      <c r="E70" s="4">
        <f t="shared" si="6"/>
        <v>22.642319638435595</v>
      </c>
      <c r="F70" s="4">
        <f t="shared" si="7"/>
        <v>0.8576803615644053</v>
      </c>
      <c r="G70" s="26">
        <f t="shared" si="8"/>
        <v>0.8576803615644053</v>
      </c>
      <c r="H70" s="3">
        <f t="shared" si="9"/>
        <v>0.73561560261324899</v>
      </c>
      <c r="I70" s="6">
        <f t="shared" si="10"/>
        <v>3.6497036662315116E-2</v>
      </c>
      <c r="J70" s="6">
        <f t="shared" si="11"/>
        <v>3.6497036662315116E-2</v>
      </c>
    </row>
    <row r="71" spans="1:10" x14ac:dyDescent="0.35">
      <c r="A71" s="2">
        <v>1.61</v>
      </c>
      <c r="B71" s="2">
        <v>63.96</v>
      </c>
      <c r="C71" s="2">
        <v>32.200000000000003</v>
      </c>
      <c r="D71" s="2">
        <v>24.78</v>
      </c>
      <c r="E71" s="4">
        <f t="shared" si="6"/>
        <v>24.870013552893969</v>
      </c>
      <c r="F71" s="4">
        <f t="shared" si="7"/>
        <v>-9.0013552893967841E-2</v>
      </c>
      <c r="G71" s="26">
        <f t="shared" si="8"/>
        <v>9.0013552893967841E-2</v>
      </c>
      <c r="H71" s="3">
        <f t="shared" si="9"/>
        <v>8.1024397045951456E-3</v>
      </c>
      <c r="I71" s="6">
        <f t="shared" si="10"/>
        <v>-3.6325081878114543E-3</v>
      </c>
      <c r="J71" s="6">
        <f t="shared" si="11"/>
        <v>3.6325081878114543E-3</v>
      </c>
    </row>
    <row r="72" spans="1:10" x14ac:dyDescent="0.35">
      <c r="A72" s="2">
        <v>1.55</v>
      </c>
      <c r="B72" s="2">
        <v>46.72</v>
      </c>
      <c r="C72" s="2">
        <v>19.600000000000001</v>
      </c>
      <c r="D72" s="2">
        <v>19.46</v>
      </c>
      <c r="E72" s="4">
        <f t="shared" si="6"/>
        <v>19.148846247506956</v>
      </c>
      <c r="F72" s="4">
        <f t="shared" si="7"/>
        <v>0.31115375249304478</v>
      </c>
      <c r="G72" s="26">
        <f t="shared" si="8"/>
        <v>0.31115375249304478</v>
      </c>
      <c r="H72" s="3">
        <f t="shared" si="9"/>
        <v>9.6816657690502975E-2</v>
      </c>
      <c r="I72" s="6">
        <f t="shared" si="10"/>
        <v>1.5989401464185239E-2</v>
      </c>
      <c r="J72" s="6">
        <f t="shared" si="11"/>
        <v>1.5989401464185239E-2</v>
      </c>
    </row>
    <row r="73" spans="1:10" x14ac:dyDescent="0.35">
      <c r="A73" s="2">
        <v>1.47</v>
      </c>
      <c r="B73" s="2">
        <v>41.28</v>
      </c>
      <c r="C73" s="2">
        <v>24.5</v>
      </c>
      <c r="D73" s="2">
        <v>19.02</v>
      </c>
      <c r="E73" s="4">
        <f t="shared" si="6"/>
        <v>19.020545747607347</v>
      </c>
      <c r="F73" s="4">
        <f t="shared" si="7"/>
        <v>-5.4574760734737993E-4</v>
      </c>
      <c r="G73" s="26">
        <f t="shared" si="8"/>
        <v>5.4574760734737993E-4</v>
      </c>
      <c r="H73" s="3">
        <f t="shared" si="9"/>
        <v>2.9784045092538997E-7</v>
      </c>
      <c r="I73" s="6">
        <f t="shared" si="10"/>
        <v>-2.8693354750125127E-5</v>
      </c>
      <c r="J73" s="6">
        <f t="shared" si="11"/>
        <v>2.8693354750125127E-5</v>
      </c>
    </row>
    <row r="74" spans="1:10" x14ac:dyDescent="0.35">
      <c r="A74" s="2">
        <v>1.5</v>
      </c>
      <c r="B74" s="2">
        <v>45.36</v>
      </c>
      <c r="C74" s="2">
        <v>22.6</v>
      </c>
      <c r="D74" s="2">
        <v>20.2</v>
      </c>
      <c r="E74" s="4">
        <f t="shared" si="6"/>
        <v>19.863611116673084</v>
      </c>
      <c r="F74" s="4">
        <f t="shared" si="7"/>
        <v>0.33638888332691508</v>
      </c>
      <c r="G74" s="26">
        <f t="shared" si="8"/>
        <v>0.33638888332691508</v>
      </c>
      <c r="H74" s="3">
        <f t="shared" si="9"/>
        <v>0.11315748082592889</v>
      </c>
      <c r="I74" s="6">
        <f t="shared" si="10"/>
        <v>1.6652915016183916E-2</v>
      </c>
      <c r="J74" s="6">
        <f t="shared" si="11"/>
        <v>1.6652915016183916E-2</v>
      </c>
    </row>
    <row r="75" spans="1:10" x14ac:dyDescent="0.35">
      <c r="A75" s="2">
        <v>1.66</v>
      </c>
      <c r="B75" s="2">
        <v>57.27</v>
      </c>
      <c r="C75" s="2">
        <v>30.2</v>
      </c>
      <c r="D75" s="2">
        <v>20.69</v>
      </c>
      <c r="E75" s="4">
        <f t="shared" si="6"/>
        <v>21.04074028365331</v>
      </c>
      <c r="F75" s="4">
        <f t="shared" si="7"/>
        <v>-0.35074028365330889</v>
      </c>
      <c r="G75" s="26">
        <f t="shared" si="8"/>
        <v>0.35074028365330889</v>
      </c>
      <c r="H75" s="3">
        <f t="shared" si="9"/>
        <v>0.12301874657720357</v>
      </c>
      <c r="I75" s="6">
        <f t="shared" si="10"/>
        <v>-1.6952164507168143E-2</v>
      </c>
      <c r="J75" s="6">
        <f t="shared" si="11"/>
        <v>1.6952164507168143E-2</v>
      </c>
    </row>
    <row r="76" spans="1:10" x14ac:dyDescent="0.35">
      <c r="A76" s="2">
        <v>1.42</v>
      </c>
      <c r="B76" s="2">
        <v>38.78</v>
      </c>
      <c r="C76" s="2">
        <v>26.9</v>
      </c>
      <c r="D76" s="2">
        <v>19.170000000000002</v>
      </c>
      <c r="E76" s="4">
        <f t="shared" si="6"/>
        <v>19.272162667867001</v>
      </c>
      <c r="F76" s="4">
        <f t="shared" si="7"/>
        <v>-0.1021626678669989</v>
      </c>
      <c r="G76" s="26">
        <f t="shared" si="8"/>
        <v>0.1021626678669989</v>
      </c>
      <c r="H76" s="3">
        <f t="shared" si="9"/>
        <v>1.0437210705702729E-2</v>
      </c>
      <c r="I76" s="6">
        <f t="shared" si="10"/>
        <v>-5.3292993149190865E-3</v>
      </c>
      <c r="J76" s="6">
        <f t="shared" si="11"/>
        <v>5.3292993149190865E-3</v>
      </c>
    </row>
    <row r="77" spans="1:10" x14ac:dyDescent="0.35">
      <c r="A77" s="2">
        <v>1.5</v>
      </c>
      <c r="B77" s="2">
        <v>46.95</v>
      </c>
      <c r="C77" s="2">
        <v>30.2</v>
      </c>
      <c r="D77" s="2">
        <v>20.73</v>
      </c>
      <c r="E77" s="4">
        <f t="shared" si="6"/>
        <v>20.711004247038996</v>
      </c>
      <c r="F77" s="4">
        <f t="shared" si="7"/>
        <v>1.8995752961004087E-2</v>
      </c>
      <c r="G77" s="26">
        <f t="shared" si="8"/>
        <v>1.8995752961004087E-2</v>
      </c>
      <c r="H77" s="3">
        <f t="shared" si="9"/>
        <v>3.608386305554955E-4</v>
      </c>
      <c r="I77" s="6">
        <f t="shared" si="10"/>
        <v>9.1634119445268148E-4</v>
      </c>
      <c r="J77" s="6">
        <f t="shared" si="11"/>
        <v>9.1634119445268148E-4</v>
      </c>
    </row>
    <row r="78" spans="1:10" x14ac:dyDescent="0.35">
      <c r="A78" s="2">
        <v>1.35</v>
      </c>
      <c r="B78" s="2">
        <v>29.26</v>
      </c>
      <c r="C78" s="2">
        <v>21</v>
      </c>
      <c r="D78" s="2">
        <v>16.14</v>
      </c>
      <c r="E78" s="4">
        <f t="shared" si="6"/>
        <v>16.997257834576505</v>
      </c>
      <c r="F78" s="4">
        <f t="shared" si="7"/>
        <v>-0.85725783457650451</v>
      </c>
      <c r="G78" s="26">
        <f t="shared" si="8"/>
        <v>0.85725783457650451</v>
      </c>
      <c r="H78" s="3">
        <f t="shared" si="9"/>
        <v>0.73489099494279753</v>
      </c>
      <c r="I78" s="6">
        <f t="shared" si="10"/>
        <v>-5.3113868313290243E-2</v>
      </c>
      <c r="J78" s="6">
        <f t="shared" si="11"/>
        <v>5.3113868313290243E-2</v>
      </c>
    </row>
    <row r="79" spans="1:10" x14ac:dyDescent="0.35">
      <c r="A79" s="2">
        <v>1.42</v>
      </c>
      <c r="B79" s="2">
        <v>35.83</v>
      </c>
      <c r="C79" s="2">
        <v>19.399999999999999</v>
      </c>
      <c r="D79" s="2">
        <v>17.71</v>
      </c>
      <c r="E79" s="4">
        <f t="shared" si="6"/>
        <v>17.896538394500681</v>
      </c>
      <c r="F79" s="4">
        <f t="shared" si="7"/>
        <v>-0.18653839450067977</v>
      </c>
      <c r="G79" s="26">
        <f t="shared" si="8"/>
        <v>0.18653839450067977</v>
      </c>
      <c r="H79" s="3">
        <f t="shared" si="9"/>
        <v>3.4796572622891236E-2</v>
      </c>
      <c r="I79" s="6">
        <f t="shared" si="10"/>
        <v>-1.0532941530247305E-2</v>
      </c>
      <c r="J79" s="6">
        <f t="shared" si="11"/>
        <v>1.0532941530247305E-2</v>
      </c>
    </row>
    <row r="80" spans="1:10" x14ac:dyDescent="0.35">
      <c r="A80" s="2">
        <v>1.47</v>
      </c>
      <c r="B80" s="2">
        <v>34.93</v>
      </c>
      <c r="C80" s="2">
        <v>21.1</v>
      </c>
      <c r="D80" s="2">
        <v>16.09</v>
      </c>
      <c r="E80" s="4">
        <f t="shared" si="6"/>
        <v>16.439006169262068</v>
      </c>
      <c r="F80" s="4">
        <f t="shared" si="7"/>
        <v>-0.34900616926206851</v>
      </c>
      <c r="G80" s="26">
        <f t="shared" si="8"/>
        <v>0.34900616926206851</v>
      </c>
      <c r="H80" s="3">
        <f t="shared" si="9"/>
        <v>0.12180530618298362</v>
      </c>
      <c r="I80" s="6">
        <f t="shared" si="10"/>
        <v>-2.1690874410321224E-2</v>
      </c>
      <c r="J80" s="6">
        <f t="shared" si="11"/>
        <v>2.1690874410321224E-2</v>
      </c>
    </row>
    <row r="81" spans="1:10" x14ac:dyDescent="0.35">
      <c r="A81" s="2">
        <v>1.52</v>
      </c>
      <c r="B81" s="2">
        <v>38.56</v>
      </c>
      <c r="C81" s="2">
        <v>17.3</v>
      </c>
      <c r="D81" s="2">
        <v>16.739999999999998</v>
      </c>
      <c r="E81" s="4">
        <f t="shared" si="6"/>
        <v>16.587066284154492</v>
      </c>
      <c r="F81" s="4">
        <f t="shared" si="7"/>
        <v>0.15293371584550641</v>
      </c>
      <c r="G81" s="26">
        <f t="shared" si="8"/>
        <v>0.15293371584550641</v>
      </c>
      <c r="H81" s="3">
        <f t="shared" si="9"/>
        <v>2.33887214423141E-2</v>
      </c>
      <c r="I81" s="6">
        <f t="shared" si="10"/>
        <v>9.1358253193253545E-3</v>
      </c>
      <c r="J81" s="6">
        <f t="shared" si="11"/>
        <v>9.1358253193253545E-3</v>
      </c>
    </row>
    <row r="82" spans="1:10" x14ac:dyDescent="0.35">
      <c r="A82" s="2">
        <v>1.46</v>
      </c>
      <c r="B82" s="2">
        <v>40.369999999999997</v>
      </c>
      <c r="C82" s="2">
        <v>20.5</v>
      </c>
      <c r="D82" s="2">
        <v>18.93</v>
      </c>
      <c r="E82" s="4">
        <f t="shared" si="6"/>
        <v>18.777299608380837</v>
      </c>
      <c r="F82" s="4">
        <f t="shared" si="7"/>
        <v>0.15270039161916316</v>
      </c>
      <c r="G82" s="26">
        <f t="shared" si="8"/>
        <v>0.15270039161916316</v>
      </c>
      <c r="H82" s="3">
        <f t="shared" si="9"/>
        <v>2.3317409600645794E-2</v>
      </c>
      <c r="I82" s="6">
        <f t="shared" si="10"/>
        <v>8.0665817020160145E-3</v>
      </c>
      <c r="J82" s="6">
        <f t="shared" si="11"/>
        <v>8.0665817020160145E-3</v>
      </c>
    </row>
    <row r="83" spans="1:10" x14ac:dyDescent="0.35">
      <c r="A83" s="2">
        <v>1.46</v>
      </c>
      <c r="B83" s="2">
        <v>36.74</v>
      </c>
      <c r="C83" s="2">
        <v>19.3</v>
      </c>
      <c r="D83" s="2">
        <v>17.22</v>
      </c>
      <c r="E83" s="4">
        <f t="shared" si="6"/>
        <v>17.323700270855316</v>
      </c>
      <c r="F83" s="4">
        <f t="shared" si="7"/>
        <v>-0.10370027085531675</v>
      </c>
      <c r="G83" s="26">
        <f t="shared" si="8"/>
        <v>0.10370027085531675</v>
      </c>
      <c r="H83" s="3">
        <f t="shared" si="9"/>
        <v>1.0753746175466056E-2</v>
      </c>
      <c r="I83" s="6">
        <f t="shared" si="10"/>
        <v>-6.0220830926432491E-3</v>
      </c>
      <c r="J83" s="6">
        <f t="shared" si="11"/>
        <v>6.0220830926432491E-3</v>
      </c>
    </row>
    <row r="84" spans="1:10" x14ac:dyDescent="0.35">
      <c r="A84" s="2">
        <v>1.42</v>
      </c>
      <c r="B84" s="2">
        <v>37.19</v>
      </c>
      <c r="C84" s="2">
        <v>28.7</v>
      </c>
      <c r="D84" s="2">
        <v>18.38</v>
      </c>
      <c r="E84" s="4">
        <f t="shared" si="6"/>
        <v>18.704724860541944</v>
      </c>
      <c r="F84" s="4">
        <f t="shared" si="7"/>
        <v>-0.32472486054194505</v>
      </c>
      <c r="G84" s="26">
        <f t="shared" si="8"/>
        <v>0.32472486054194505</v>
      </c>
      <c r="H84" s="3">
        <f t="shared" si="9"/>
        <v>0.10544623505398566</v>
      </c>
      <c r="I84" s="6">
        <f t="shared" si="10"/>
        <v>-1.766729382709168E-2</v>
      </c>
      <c r="J84" s="6">
        <f t="shared" si="11"/>
        <v>1.766729382709168E-2</v>
      </c>
    </row>
    <row r="85" spans="1:10" x14ac:dyDescent="0.35">
      <c r="A85" s="2">
        <v>1.47</v>
      </c>
      <c r="B85" s="2">
        <v>39.46</v>
      </c>
      <c r="C85" s="2">
        <v>18.3</v>
      </c>
      <c r="D85" s="2">
        <v>18.18</v>
      </c>
      <c r="E85" s="4">
        <f t="shared" si="6"/>
        <v>18.125011208564413</v>
      </c>
      <c r="F85" s="4">
        <f t="shared" si="7"/>
        <v>5.4988791435587103E-2</v>
      </c>
      <c r="G85" s="26">
        <f t="shared" si="8"/>
        <v>5.4988791435587103E-2</v>
      </c>
      <c r="H85" s="3">
        <f t="shared" si="9"/>
        <v>3.0237671835464976E-3</v>
      </c>
      <c r="I85" s="6">
        <f t="shared" si="10"/>
        <v>3.0246859975570466E-3</v>
      </c>
      <c r="J85" s="6">
        <f t="shared" si="11"/>
        <v>3.0246859975570466E-3</v>
      </c>
    </row>
    <row r="86" spans="1:10" x14ac:dyDescent="0.35">
      <c r="A86" s="2">
        <v>1.47</v>
      </c>
      <c r="B86" s="2">
        <v>36.74</v>
      </c>
      <c r="C86" s="2">
        <v>15.6</v>
      </c>
      <c r="D86" s="2">
        <v>17.079999999999998</v>
      </c>
      <c r="E86" s="4">
        <f t="shared" si="6"/>
        <v>16.982179727157384</v>
      </c>
      <c r="F86" s="4">
        <f t="shared" si="7"/>
        <v>9.7820272842614742E-2</v>
      </c>
      <c r="G86" s="26">
        <f t="shared" si="8"/>
        <v>9.7820272842614742E-2</v>
      </c>
      <c r="H86" s="3">
        <f t="shared" si="9"/>
        <v>9.5688057790035905E-3</v>
      </c>
      <c r="I86" s="6">
        <f t="shared" si="10"/>
        <v>5.7271822507385687E-3</v>
      </c>
      <c r="J86" s="6">
        <f t="shared" si="11"/>
        <v>5.7271822507385687E-3</v>
      </c>
    </row>
    <row r="87" spans="1:10" x14ac:dyDescent="0.35">
      <c r="A87" s="2">
        <v>1.59</v>
      </c>
      <c r="B87" s="2">
        <v>44.45</v>
      </c>
      <c r="C87" s="2">
        <v>23.9</v>
      </c>
      <c r="D87" s="2">
        <v>17.64</v>
      </c>
      <c r="E87" s="4">
        <f t="shared" si="6"/>
        <v>17.464958494151123</v>
      </c>
      <c r="F87" s="4">
        <f t="shared" si="7"/>
        <v>0.17504150584887768</v>
      </c>
      <c r="G87" s="26">
        <f t="shared" si="8"/>
        <v>0.17504150584887768</v>
      </c>
      <c r="H87" s="3">
        <f t="shared" si="9"/>
        <v>3.0639528769842678E-2</v>
      </c>
      <c r="I87" s="6">
        <f t="shared" si="10"/>
        <v>9.9229878599137004E-3</v>
      </c>
      <c r="J87" s="6">
        <f t="shared" si="11"/>
        <v>9.9229878599137004E-3</v>
      </c>
    </row>
    <row r="88" spans="1:10" x14ac:dyDescent="0.35">
      <c r="A88" s="2">
        <v>1.49</v>
      </c>
      <c r="B88" s="2">
        <v>41.62</v>
      </c>
      <c r="C88" s="2">
        <v>24.5</v>
      </c>
      <c r="D88" s="2">
        <v>18.690000000000001</v>
      </c>
      <c r="E88" s="4">
        <f t="shared" si="6"/>
        <v>18.690697368682692</v>
      </c>
      <c r="F88" s="4">
        <f t="shared" si="7"/>
        <v>-6.973686826903247E-4</v>
      </c>
      <c r="G88" s="26">
        <f t="shared" si="8"/>
        <v>6.973686826903247E-4</v>
      </c>
      <c r="H88" s="3">
        <f t="shared" si="9"/>
        <v>4.8632307959723878E-7</v>
      </c>
      <c r="I88" s="6">
        <f t="shared" si="10"/>
        <v>-3.7312396077598966E-5</v>
      </c>
      <c r="J88" s="6">
        <f t="shared" si="11"/>
        <v>3.7312396077598966E-5</v>
      </c>
    </row>
    <row r="89" spans="1:10" x14ac:dyDescent="0.35">
      <c r="A89" s="2">
        <v>1.49</v>
      </c>
      <c r="B89" s="2">
        <v>39.01</v>
      </c>
      <c r="C89" s="2">
        <v>23.3</v>
      </c>
      <c r="D89" s="2">
        <v>17.52</v>
      </c>
      <c r="E89" s="4">
        <f t="shared" si="6"/>
        <v>17.635505074495558</v>
      </c>
      <c r="F89" s="4">
        <f t="shared" si="7"/>
        <v>-0.1155050744955588</v>
      </c>
      <c r="G89" s="26">
        <f t="shared" si="8"/>
        <v>0.1155050744955588</v>
      </c>
      <c r="H89" s="3">
        <f t="shared" si="9"/>
        <v>1.3341422234224588E-2</v>
      </c>
      <c r="I89" s="6">
        <f t="shared" si="10"/>
        <v>-6.5927553935821231E-3</v>
      </c>
      <c r="J89" s="6">
        <f t="shared" si="11"/>
        <v>6.5927553935821231E-3</v>
      </c>
    </row>
    <row r="90" spans="1:10" x14ac:dyDescent="0.35">
      <c r="A90" s="2">
        <v>1.6</v>
      </c>
      <c r="B90" s="2">
        <v>41.28</v>
      </c>
      <c r="C90" s="2">
        <v>20.100000000000001</v>
      </c>
      <c r="D90" s="2">
        <v>16.12</v>
      </c>
      <c r="E90" s="4">
        <f t="shared" si="6"/>
        <v>15.882273106862487</v>
      </c>
      <c r="F90" s="4">
        <f t="shared" si="7"/>
        <v>0.23772689313751449</v>
      </c>
      <c r="G90" s="26">
        <f t="shared" si="8"/>
        <v>0.23772689313751449</v>
      </c>
      <c r="H90" s="3">
        <f t="shared" si="9"/>
        <v>5.6514075720815238E-2</v>
      </c>
      <c r="I90" s="6">
        <f t="shared" si="10"/>
        <v>1.4747325877017027E-2</v>
      </c>
      <c r="J90" s="6">
        <f t="shared" si="11"/>
        <v>1.4747325877017027E-2</v>
      </c>
    </row>
    <row r="91" spans="1:10" x14ac:dyDescent="0.35">
      <c r="A91" s="2">
        <v>1.42</v>
      </c>
      <c r="B91" s="2">
        <v>38.1</v>
      </c>
      <c r="C91" s="2">
        <v>30.3</v>
      </c>
      <c r="D91" s="2">
        <v>18.829999999999998</v>
      </c>
      <c r="E91" s="4">
        <f t="shared" si="6"/>
        <v>19.107818408301572</v>
      </c>
      <c r="F91" s="4">
        <f t="shared" si="7"/>
        <v>-0.27781840830157378</v>
      </c>
      <c r="G91" s="26">
        <f t="shared" si="8"/>
        <v>0.27781840830157378</v>
      </c>
      <c r="H91" s="3">
        <f t="shared" si="9"/>
        <v>7.7183067991219961E-2</v>
      </c>
      <c r="I91" s="6">
        <f t="shared" si="10"/>
        <v>-1.4754031242781402E-2</v>
      </c>
      <c r="J91" s="6">
        <f t="shared" si="11"/>
        <v>1.4754031242781402E-2</v>
      </c>
    </row>
    <row r="92" spans="1:10" x14ac:dyDescent="0.35">
      <c r="A92" s="2">
        <v>1.4</v>
      </c>
      <c r="B92" s="2">
        <v>30.16</v>
      </c>
      <c r="C92" s="2">
        <v>20.6</v>
      </c>
      <c r="D92" s="2">
        <v>15.46</v>
      </c>
      <c r="E92" s="4">
        <f t="shared" si="6"/>
        <v>16.180253651821435</v>
      </c>
      <c r="F92" s="4">
        <f t="shared" si="7"/>
        <v>-0.72025365182143375</v>
      </c>
      <c r="G92" s="26">
        <f t="shared" si="8"/>
        <v>0.72025365182143375</v>
      </c>
      <c r="H92" s="3">
        <f t="shared" si="9"/>
        <v>0.51876532296211109</v>
      </c>
      <c r="I92" s="6">
        <f t="shared" si="10"/>
        <v>-4.6588205163094032E-2</v>
      </c>
      <c r="J92" s="6">
        <f t="shared" si="11"/>
        <v>4.6588205163094032E-2</v>
      </c>
    </row>
    <row r="93" spans="1:10" x14ac:dyDescent="0.35">
      <c r="A93" s="2">
        <v>1.45</v>
      </c>
      <c r="B93" s="2">
        <v>38.56</v>
      </c>
      <c r="C93" s="2">
        <v>26</v>
      </c>
      <c r="D93" s="2">
        <v>18.39</v>
      </c>
      <c r="E93" s="4">
        <f t="shared" si="6"/>
        <v>18.465451413837592</v>
      </c>
      <c r="F93" s="4">
        <f t="shared" si="7"/>
        <v>-7.5451413837591019E-2</v>
      </c>
      <c r="G93" s="26">
        <f t="shared" si="8"/>
        <v>7.5451413837591019E-2</v>
      </c>
      <c r="H93" s="3">
        <f t="shared" si="9"/>
        <v>5.6929158500914215E-3</v>
      </c>
      <c r="I93" s="6">
        <f t="shared" si="10"/>
        <v>-4.1028501271120725E-3</v>
      </c>
      <c r="J93" s="6">
        <f t="shared" si="11"/>
        <v>4.1028501271120725E-3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891EF-B3B6-4E8C-98D3-E077B3A413BB}">
  <dimension ref="A1:R93"/>
  <sheetViews>
    <sheetView zoomScale="110" zoomScaleNormal="110" workbookViewId="0">
      <selection activeCell="M4" sqref="M4:N7"/>
    </sheetView>
  </sheetViews>
  <sheetFormatPr defaultRowHeight="14.5" x14ac:dyDescent="0.35"/>
  <cols>
    <col min="1" max="1" width="9.54296875" style="1" bestFit="1" customWidth="1"/>
    <col min="2" max="2" width="8.7265625" style="1"/>
    <col min="5" max="8" width="8.7265625" customWidth="1"/>
    <col min="10" max="10" width="17.26953125" bestFit="1" customWidth="1"/>
    <col min="11" max="11" width="11.81640625" bestFit="1" customWidth="1"/>
    <col min="12" max="12" width="13.54296875" bestFit="1" customWidth="1"/>
    <col min="13" max="14" width="11.81640625" bestFit="1" customWidth="1"/>
    <col min="15" max="15" width="12.453125" bestFit="1" customWidth="1"/>
    <col min="16" max="16" width="11.81640625" bestFit="1" customWidth="1"/>
    <col min="17" max="18" width="0" hidden="1" customWidth="1"/>
  </cols>
  <sheetData>
    <row r="1" spans="1:18" x14ac:dyDescent="0.35">
      <c r="A1" s="11" t="s">
        <v>1</v>
      </c>
      <c r="B1" s="5" t="s">
        <v>3</v>
      </c>
      <c r="C1" s="11" t="s">
        <v>4</v>
      </c>
      <c r="D1" s="11" t="s">
        <v>35</v>
      </c>
      <c r="E1" s="16" t="s">
        <v>46</v>
      </c>
      <c r="F1" s="11" t="s">
        <v>47</v>
      </c>
      <c r="G1" s="16" t="s">
        <v>48</v>
      </c>
      <c r="H1" s="16" t="s">
        <v>41</v>
      </c>
      <c r="J1" t="s">
        <v>5</v>
      </c>
    </row>
    <row r="2" spans="1:18" ht="15" thickBot="1" x14ac:dyDescent="0.4">
      <c r="A2" s="2">
        <v>49.44</v>
      </c>
      <c r="B2" s="2">
        <v>19.309999999999999</v>
      </c>
      <c r="C2" s="15">
        <f>$K$17+$K$18*A2</f>
        <v>21.198725851580811</v>
      </c>
      <c r="D2" s="15">
        <f>B2-C2</f>
        <v>-1.8887258515808121</v>
      </c>
      <c r="E2" s="4">
        <f>ABS(D2)</f>
        <v>1.8887258515808121</v>
      </c>
      <c r="F2" s="4">
        <f>D2*D2</f>
        <v>3.5672853424296638</v>
      </c>
      <c r="G2" s="6">
        <f>D2/B2</f>
        <v>-9.7810763934790892E-2</v>
      </c>
      <c r="H2" s="6">
        <f>ABS(G2)</f>
        <v>9.7810763934790892E-2</v>
      </c>
      <c r="L2" t="s">
        <v>45</v>
      </c>
    </row>
    <row r="3" spans="1:18" x14ac:dyDescent="0.35">
      <c r="A3" s="2">
        <v>62.6</v>
      </c>
      <c r="B3" s="2">
        <v>22.96</v>
      </c>
      <c r="C3" s="4">
        <f t="shared" ref="C3:C66" si="0">$K$17+$K$18*A3</f>
        <v>25.320446783436608</v>
      </c>
      <c r="D3" s="4">
        <f t="shared" ref="D3:D66" si="1">B3-C3</f>
        <v>-2.3604467834366076</v>
      </c>
      <c r="E3" s="4">
        <f t="shared" ref="E3:E66" si="2">ABS(D3)</f>
        <v>2.3604467834366076</v>
      </c>
      <c r="F3" s="4">
        <f t="shared" ref="F3:F66" si="3">D3*D3</f>
        <v>5.5717090174362269</v>
      </c>
      <c r="G3" s="6">
        <f t="shared" ref="G3:G66" si="4">D3/B3</f>
        <v>-0.1028069156549045</v>
      </c>
      <c r="H3" s="6">
        <f t="shared" ref="H3:H66" si="5">ABS(G3)</f>
        <v>0.1028069156549045</v>
      </c>
      <c r="J3" s="9" t="s">
        <v>6</v>
      </c>
      <c r="K3" s="9"/>
    </row>
    <row r="4" spans="1:18" x14ac:dyDescent="0.35">
      <c r="A4" s="2">
        <v>75.75</v>
      </c>
      <c r="B4" s="2">
        <v>27.79</v>
      </c>
      <c r="C4" s="4">
        <f t="shared" si="0"/>
        <v>29.439035708505287</v>
      </c>
      <c r="D4" s="4">
        <f t="shared" si="1"/>
        <v>-1.6490357085052878</v>
      </c>
      <c r="E4" s="4">
        <f t="shared" si="2"/>
        <v>1.6490357085052878</v>
      </c>
      <c r="F4" s="4">
        <f t="shared" si="3"/>
        <v>2.7193187679255364</v>
      </c>
      <c r="G4" s="6">
        <f t="shared" si="4"/>
        <v>-5.9339176268632166E-2</v>
      </c>
      <c r="H4" s="6">
        <f t="shared" si="5"/>
        <v>5.9339176268632166E-2</v>
      </c>
      <c r="J4" t="s">
        <v>7</v>
      </c>
      <c r="K4">
        <v>0.94697519779309824</v>
      </c>
      <c r="M4" s="14" t="s">
        <v>31</v>
      </c>
      <c r="N4" s="3">
        <f>AVERAGE(E2:E93)</f>
        <v>1.1170408325183301</v>
      </c>
    </row>
    <row r="5" spans="1:18" x14ac:dyDescent="0.35">
      <c r="A5" s="2">
        <v>48.99</v>
      </c>
      <c r="B5" s="2">
        <v>20.92</v>
      </c>
      <c r="C5" s="4">
        <f t="shared" si="0"/>
        <v>21.057785546160211</v>
      </c>
      <c r="D5" s="4">
        <f t="shared" si="1"/>
        <v>-0.13778554616020955</v>
      </c>
      <c r="E5" s="4">
        <f t="shared" si="2"/>
        <v>0.13778554616020955</v>
      </c>
      <c r="F5" s="4">
        <f t="shared" si="3"/>
        <v>1.8984856730667236E-2</v>
      </c>
      <c r="G5" s="6">
        <f t="shared" si="4"/>
        <v>-6.5863071778302839E-3</v>
      </c>
      <c r="H5" s="6">
        <f t="shared" si="5"/>
        <v>6.5863071778302839E-3</v>
      </c>
      <c r="J5" t="s">
        <v>8</v>
      </c>
      <c r="K5" s="10">
        <v>0.89676202523527748</v>
      </c>
      <c r="M5" s="14" t="s">
        <v>33</v>
      </c>
      <c r="N5" s="3">
        <f>AVERAGE(F2:F93)</f>
        <v>1.9101986495179903</v>
      </c>
    </row>
    <row r="6" spans="1:18" x14ac:dyDescent="0.35">
      <c r="A6" s="2">
        <v>43.09</v>
      </c>
      <c r="B6" s="2">
        <v>20.38</v>
      </c>
      <c r="C6" s="4">
        <f t="shared" si="0"/>
        <v>19.209901541756778</v>
      </c>
      <c r="D6" s="4">
        <f t="shared" si="1"/>
        <v>1.1700984582432206</v>
      </c>
      <c r="E6" s="4">
        <f t="shared" si="2"/>
        <v>1.1700984582432206</v>
      </c>
      <c r="F6" s="4">
        <f t="shared" si="3"/>
        <v>1.3691304019831618</v>
      </c>
      <c r="G6" s="6">
        <f t="shared" si="4"/>
        <v>5.7414055850992178E-2</v>
      </c>
      <c r="H6" s="6">
        <f t="shared" si="5"/>
        <v>5.7414055850992178E-2</v>
      </c>
      <c r="J6" t="s">
        <v>9</v>
      </c>
      <c r="K6">
        <v>0.8956149366267806</v>
      </c>
      <c r="M6" s="14" t="s">
        <v>32</v>
      </c>
      <c r="N6" s="3">
        <f>SQRT(N5)</f>
        <v>1.3820993631132279</v>
      </c>
    </row>
    <row r="7" spans="1:18" x14ac:dyDescent="0.35">
      <c r="A7" s="2">
        <v>52.62</v>
      </c>
      <c r="B7" s="2">
        <v>20.39</v>
      </c>
      <c r="C7" s="4">
        <f t="shared" si="0"/>
        <v>22.194704009886394</v>
      </c>
      <c r="D7" s="4">
        <f t="shared" si="1"/>
        <v>-1.8047040098863931</v>
      </c>
      <c r="E7" s="4">
        <f t="shared" si="2"/>
        <v>1.8047040098863931</v>
      </c>
      <c r="F7" s="4">
        <f t="shared" si="3"/>
        <v>3.2569565633000264</v>
      </c>
      <c r="G7" s="6">
        <f t="shared" si="4"/>
        <v>-8.8509269734496965E-2</v>
      </c>
      <c r="H7" s="6">
        <f t="shared" si="5"/>
        <v>8.8509269734496965E-2</v>
      </c>
      <c r="J7" t="s">
        <v>10</v>
      </c>
      <c r="K7">
        <v>1.397371642905411</v>
      </c>
      <c r="M7" s="14" t="s">
        <v>34</v>
      </c>
      <c r="N7" s="17">
        <f>AVERAGE(H2:H93)</f>
        <v>5.3509684509641511E-2</v>
      </c>
    </row>
    <row r="8" spans="1:18" ht="15" thickBot="1" x14ac:dyDescent="0.4">
      <c r="A8" s="2">
        <v>47.97</v>
      </c>
      <c r="B8" s="2">
        <v>19.66</v>
      </c>
      <c r="C8" s="4">
        <f t="shared" si="0"/>
        <v>20.738320853873518</v>
      </c>
      <c r="D8" s="4">
        <f t="shared" si="1"/>
        <v>-1.0783208538735174</v>
      </c>
      <c r="E8" s="4">
        <f t="shared" si="2"/>
        <v>1.0783208538735174</v>
      </c>
      <c r="F8" s="4">
        <f t="shared" si="3"/>
        <v>1.1627758638985117</v>
      </c>
      <c r="G8" s="6">
        <f t="shared" si="4"/>
        <v>-5.4848466626323367E-2</v>
      </c>
      <c r="H8" s="6">
        <f t="shared" si="5"/>
        <v>5.4848466626323367E-2</v>
      </c>
      <c r="J8" s="7" t="s">
        <v>11</v>
      </c>
      <c r="K8" s="7">
        <v>92</v>
      </c>
    </row>
    <row r="9" spans="1:18" x14ac:dyDescent="0.35">
      <c r="A9" s="2">
        <v>45.59</v>
      </c>
      <c r="B9" s="2">
        <v>20.3</v>
      </c>
      <c r="C9" s="4">
        <f t="shared" si="0"/>
        <v>19.992903238537892</v>
      </c>
      <c r="D9" s="4">
        <f t="shared" si="1"/>
        <v>0.30709676146210896</v>
      </c>
      <c r="E9" s="4">
        <f t="shared" si="2"/>
        <v>0.30709676146210896</v>
      </c>
      <c r="F9" s="4">
        <f t="shared" si="3"/>
        <v>9.4308420900515444E-2</v>
      </c>
      <c r="G9" s="6">
        <f t="shared" si="4"/>
        <v>1.5127919283847732E-2</v>
      </c>
      <c r="H9" s="6">
        <f t="shared" si="5"/>
        <v>1.5127919283847732E-2</v>
      </c>
    </row>
    <row r="10" spans="1:18" ht="15" thickBot="1" x14ac:dyDescent="0.4">
      <c r="A10" s="2">
        <v>47.85</v>
      </c>
      <c r="B10" s="2">
        <v>20.6</v>
      </c>
      <c r="C10" s="4">
        <f t="shared" si="0"/>
        <v>20.700736772428023</v>
      </c>
      <c r="D10" s="4">
        <f t="shared" si="1"/>
        <v>-0.10073677242802148</v>
      </c>
      <c r="E10" s="4">
        <f t="shared" si="2"/>
        <v>0.10073677242802148</v>
      </c>
      <c r="F10" s="4">
        <f t="shared" si="3"/>
        <v>1.0147897319214989E-2</v>
      </c>
      <c r="G10" s="6">
        <f t="shared" si="4"/>
        <v>-4.8901345838845379E-3</v>
      </c>
      <c r="H10" s="6">
        <f t="shared" si="5"/>
        <v>4.8901345838845379E-3</v>
      </c>
      <c r="J10" t="s">
        <v>12</v>
      </c>
    </row>
    <row r="11" spans="1:18" x14ac:dyDescent="0.35">
      <c r="A11" s="2">
        <v>44.45</v>
      </c>
      <c r="B11" s="2">
        <v>20.309999999999999</v>
      </c>
      <c r="C11" s="4">
        <f t="shared" si="0"/>
        <v>19.635854464805703</v>
      </c>
      <c r="D11" s="4">
        <f t="shared" si="1"/>
        <v>0.67414553519429532</v>
      </c>
      <c r="E11" s="4">
        <f t="shared" si="2"/>
        <v>0.67414553519429532</v>
      </c>
      <c r="F11" s="4">
        <f t="shared" si="3"/>
        <v>0.45447220262240284</v>
      </c>
      <c r="G11" s="6">
        <f t="shared" si="4"/>
        <v>3.3192788537385297E-2</v>
      </c>
      <c r="H11" s="6">
        <f t="shared" si="5"/>
        <v>3.3192788537385297E-2</v>
      </c>
      <c r="J11" s="8"/>
      <c r="K11" s="8" t="s">
        <v>17</v>
      </c>
      <c r="L11" s="8" t="s">
        <v>18</v>
      </c>
      <c r="M11" s="8" t="s">
        <v>19</v>
      </c>
      <c r="N11" s="8" t="s">
        <v>20</v>
      </c>
      <c r="O11" s="8" t="s">
        <v>21</v>
      </c>
    </row>
    <row r="12" spans="1:18" x14ac:dyDescent="0.35">
      <c r="A12" s="2">
        <v>46.04</v>
      </c>
      <c r="B12" s="2">
        <v>21.21</v>
      </c>
      <c r="C12" s="4">
        <f t="shared" si="0"/>
        <v>20.133843543958491</v>
      </c>
      <c r="D12" s="4">
        <f t="shared" si="1"/>
        <v>1.0761564560415096</v>
      </c>
      <c r="E12" s="4">
        <f t="shared" si="2"/>
        <v>1.0761564560415096</v>
      </c>
      <c r="F12" s="4">
        <f t="shared" si="3"/>
        <v>1.1581127178798214</v>
      </c>
      <c r="G12" s="6">
        <f t="shared" si="4"/>
        <v>5.0738163886916994E-2</v>
      </c>
      <c r="H12" s="6">
        <f t="shared" si="5"/>
        <v>5.0738163886916994E-2</v>
      </c>
      <c r="J12" t="s">
        <v>13</v>
      </c>
      <c r="K12">
        <v>1</v>
      </c>
      <c r="L12">
        <v>1526.5256068530407</v>
      </c>
      <c r="M12">
        <v>1526.5256068530407</v>
      </c>
      <c r="N12">
        <v>781.77223502406332</v>
      </c>
      <c r="O12" s="10">
        <v>3.7111498137554025E-46</v>
      </c>
    </row>
    <row r="13" spans="1:18" x14ac:dyDescent="0.35">
      <c r="A13" s="2">
        <v>53.07</v>
      </c>
      <c r="B13" s="2">
        <v>22.11</v>
      </c>
      <c r="C13" s="4">
        <f t="shared" si="0"/>
        <v>22.335644315306993</v>
      </c>
      <c r="D13" s="4">
        <f t="shared" si="1"/>
        <v>-0.2256443153069938</v>
      </c>
      <c r="E13" s="4">
        <f t="shared" si="2"/>
        <v>0.2256443153069938</v>
      </c>
      <c r="F13" s="4">
        <f t="shared" si="3"/>
        <v>5.0915357030362041E-2</v>
      </c>
      <c r="G13" s="6">
        <f t="shared" si="4"/>
        <v>-1.020553212605128E-2</v>
      </c>
      <c r="H13" s="6">
        <f t="shared" si="5"/>
        <v>1.020553212605128E-2</v>
      </c>
      <c r="J13" t="s">
        <v>14</v>
      </c>
      <c r="K13">
        <v>90</v>
      </c>
      <c r="L13">
        <v>175.73827575565511</v>
      </c>
      <c r="M13">
        <v>1.9526475083961679</v>
      </c>
      <c r="O13" s="1" t="s">
        <v>40</v>
      </c>
    </row>
    <row r="14" spans="1:18" ht="15" thickBot="1" x14ac:dyDescent="0.4">
      <c r="A14" s="2">
        <v>65.88</v>
      </c>
      <c r="B14" s="2">
        <v>28.6</v>
      </c>
      <c r="C14" s="4">
        <f t="shared" si="0"/>
        <v>26.347745009613433</v>
      </c>
      <c r="D14" s="4">
        <f t="shared" si="1"/>
        <v>2.2522549903865681</v>
      </c>
      <c r="E14" s="4">
        <f t="shared" si="2"/>
        <v>2.2522549903865681</v>
      </c>
      <c r="F14" s="4">
        <f t="shared" si="3"/>
        <v>5.0726525417212001</v>
      </c>
      <c r="G14" s="6">
        <f t="shared" si="4"/>
        <v>7.8750174489040842E-2</v>
      </c>
      <c r="H14" s="6">
        <f t="shared" si="5"/>
        <v>7.8750174489040842E-2</v>
      </c>
      <c r="J14" s="7" t="s">
        <v>15</v>
      </c>
      <c r="K14" s="7">
        <v>91</v>
      </c>
      <c r="L14" s="7">
        <v>1702.2638826086959</v>
      </c>
      <c r="M14" s="7"/>
      <c r="N14" s="7"/>
      <c r="O14" s="7"/>
    </row>
    <row r="15" spans="1:18" ht="15" thickBot="1" x14ac:dyDescent="0.4">
      <c r="A15" s="2">
        <v>46.04</v>
      </c>
      <c r="B15" s="2">
        <v>19.5</v>
      </c>
      <c r="C15" s="4">
        <f t="shared" si="0"/>
        <v>20.133843543958491</v>
      </c>
      <c r="D15" s="4">
        <f t="shared" si="1"/>
        <v>-0.6338435439584913</v>
      </c>
      <c r="E15" s="4">
        <f t="shared" si="2"/>
        <v>0.6338435439584913</v>
      </c>
      <c r="F15" s="4">
        <f t="shared" si="3"/>
        <v>0.40175763821785987</v>
      </c>
      <c r="G15" s="6">
        <f t="shared" si="4"/>
        <v>-3.2504797126076478E-2</v>
      </c>
      <c r="H15" s="6">
        <f t="shared" si="5"/>
        <v>3.2504797126076478E-2</v>
      </c>
    </row>
    <row r="16" spans="1:18" x14ac:dyDescent="0.35">
      <c r="A16" s="2">
        <v>43.54</v>
      </c>
      <c r="B16" s="2">
        <v>20.41</v>
      </c>
      <c r="C16" s="4">
        <f t="shared" si="0"/>
        <v>19.350841847177378</v>
      </c>
      <c r="D16" s="4">
        <f t="shared" si="1"/>
        <v>1.0591581528226222</v>
      </c>
      <c r="E16" s="4">
        <f t="shared" si="2"/>
        <v>1.0591581528226222</v>
      </c>
      <c r="F16" s="4">
        <f t="shared" si="3"/>
        <v>1.121815992690629</v>
      </c>
      <c r="G16" s="6">
        <f t="shared" si="4"/>
        <v>5.1894079021196575E-2</v>
      </c>
      <c r="H16" s="6">
        <f t="shared" si="5"/>
        <v>5.1894079021196575E-2</v>
      </c>
      <c r="J16" s="8"/>
      <c r="K16" s="8" t="s">
        <v>22</v>
      </c>
      <c r="L16" s="8" t="s">
        <v>10</v>
      </c>
      <c r="M16" s="8" t="s">
        <v>23</v>
      </c>
      <c r="N16" s="8" t="s">
        <v>24</v>
      </c>
      <c r="O16" s="8" t="s">
        <v>25</v>
      </c>
      <c r="P16" s="8" t="s">
        <v>26</v>
      </c>
      <c r="Q16" s="8" t="s">
        <v>27</v>
      </c>
      <c r="R16" s="8" t="s">
        <v>28</v>
      </c>
    </row>
    <row r="17" spans="1:18" x14ac:dyDescent="0.35">
      <c r="A17" s="2">
        <v>62.37</v>
      </c>
      <c r="B17" s="2">
        <v>26.85</v>
      </c>
      <c r="C17" s="4">
        <f t="shared" si="0"/>
        <v>25.248410627332746</v>
      </c>
      <c r="D17" s="4">
        <f t="shared" si="1"/>
        <v>1.6015893726672559</v>
      </c>
      <c r="E17" s="4">
        <f t="shared" si="2"/>
        <v>1.6015893726672559</v>
      </c>
      <c r="F17" s="4">
        <f t="shared" si="3"/>
        <v>2.5650885186406942</v>
      </c>
      <c r="G17" s="6">
        <f t="shared" si="4"/>
        <v>5.9649511086303751E-2</v>
      </c>
      <c r="H17" s="6">
        <f t="shared" si="5"/>
        <v>5.9649511086303751E-2</v>
      </c>
      <c r="I17" s="14" t="s">
        <v>29</v>
      </c>
      <c r="J17" t="s">
        <v>16</v>
      </c>
      <c r="K17" s="10">
        <v>5.7140842960374467</v>
      </c>
      <c r="L17">
        <v>0.55560797112827143</v>
      </c>
      <c r="M17">
        <v>10.284381421731357</v>
      </c>
      <c r="N17">
        <v>7.3428028895365028E-17</v>
      </c>
      <c r="O17">
        <v>4.6102720851848336</v>
      </c>
      <c r="P17">
        <v>6.8178965068900599</v>
      </c>
      <c r="Q17">
        <v>4.6102720851848336</v>
      </c>
      <c r="R17">
        <v>6.8178965068900599</v>
      </c>
    </row>
    <row r="18" spans="1:18" ht="15" thickBot="1" x14ac:dyDescent="0.4">
      <c r="A18" s="2">
        <v>45.81</v>
      </c>
      <c r="B18" s="2">
        <v>21.48</v>
      </c>
      <c r="C18" s="4">
        <f t="shared" si="0"/>
        <v>20.061807387854632</v>
      </c>
      <c r="D18" s="4">
        <f t="shared" si="1"/>
        <v>1.4181926121453685</v>
      </c>
      <c r="E18" s="4">
        <f t="shared" si="2"/>
        <v>1.4181926121453685</v>
      </c>
      <c r="F18" s="4">
        <f t="shared" si="3"/>
        <v>2.0112702851437034</v>
      </c>
      <c r="G18" s="6">
        <f t="shared" si="4"/>
        <v>6.6023864625017151E-2</v>
      </c>
      <c r="H18" s="6">
        <f t="shared" si="5"/>
        <v>6.6023864625017151E-2</v>
      </c>
      <c r="I18" s="14" t="s">
        <v>30</v>
      </c>
      <c r="J18" s="7" t="s">
        <v>1</v>
      </c>
      <c r="K18" s="12">
        <v>0.31320067871244672</v>
      </c>
      <c r="L18" s="7">
        <v>1.12016648195756E-2</v>
      </c>
      <c r="M18" s="7">
        <v>27.960190182186956</v>
      </c>
      <c r="N18" s="10">
        <v>3.7111498137553496E-46</v>
      </c>
      <c r="O18" s="7">
        <v>0.29094661640189878</v>
      </c>
      <c r="P18" s="7">
        <v>0.33545474102299466</v>
      </c>
      <c r="Q18" s="7">
        <v>0.29094661640189878</v>
      </c>
      <c r="R18" s="7">
        <v>0.33545474102299466</v>
      </c>
    </row>
    <row r="19" spans="1:18" x14ac:dyDescent="0.35">
      <c r="A19" s="2">
        <v>74.39</v>
      </c>
      <c r="B19" s="2">
        <v>29.76</v>
      </c>
      <c r="C19" s="4">
        <f t="shared" si="0"/>
        <v>29.013082785456362</v>
      </c>
      <c r="D19" s="4">
        <f t="shared" si="1"/>
        <v>0.74691721454363957</v>
      </c>
      <c r="E19" s="4">
        <f t="shared" si="2"/>
        <v>0.74691721454363957</v>
      </c>
      <c r="F19" s="4">
        <f t="shared" si="3"/>
        <v>0.55788532538162927</v>
      </c>
      <c r="G19" s="6">
        <f t="shared" si="4"/>
        <v>2.5098024682245951E-2</v>
      </c>
      <c r="H19" s="6">
        <f t="shared" si="5"/>
        <v>2.5098024682245951E-2</v>
      </c>
      <c r="N19" s="2" t="s">
        <v>40</v>
      </c>
    </row>
    <row r="20" spans="1:18" x14ac:dyDescent="0.35">
      <c r="A20" s="2">
        <v>55.57</v>
      </c>
      <c r="B20" s="2">
        <v>23.92</v>
      </c>
      <c r="C20" s="4">
        <f t="shared" si="0"/>
        <v>23.118646012088114</v>
      </c>
      <c r="D20" s="4">
        <f t="shared" si="1"/>
        <v>0.80135398791188805</v>
      </c>
      <c r="E20" s="4">
        <f t="shared" si="2"/>
        <v>0.80135398791188805</v>
      </c>
      <c r="F20" s="4">
        <f t="shared" si="3"/>
        <v>0.6421682139422864</v>
      </c>
      <c r="G20" s="6">
        <f t="shared" si="4"/>
        <v>3.3501420899326423E-2</v>
      </c>
      <c r="H20" s="6">
        <f t="shared" si="5"/>
        <v>3.3501420899326423E-2</v>
      </c>
    </row>
    <row r="21" spans="1:18" x14ac:dyDescent="0.35">
      <c r="A21" s="2">
        <v>46.15</v>
      </c>
      <c r="B21" s="2">
        <v>20.55</v>
      </c>
      <c r="C21" s="4">
        <f t="shared" si="0"/>
        <v>20.168295618616863</v>
      </c>
      <c r="D21" s="4">
        <f t="shared" si="1"/>
        <v>0.38170438138313756</v>
      </c>
      <c r="E21" s="4">
        <f t="shared" si="2"/>
        <v>0.38170438138313756</v>
      </c>
      <c r="F21" s="4">
        <f t="shared" si="3"/>
        <v>0.14569823476708374</v>
      </c>
      <c r="G21" s="6">
        <f t="shared" si="4"/>
        <v>1.8574422451734188E-2</v>
      </c>
      <c r="H21" s="6">
        <f t="shared" si="5"/>
        <v>1.8574422451734188E-2</v>
      </c>
    </row>
    <row r="22" spans="1:18" x14ac:dyDescent="0.35">
      <c r="A22" s="2">
        <v>47.85</v>
      </c>
      <c r="B22" s="2">
        <v>21.67</v>
      </c>
      <c r="C22" s="4">
        <f t="shared" si="0"/>
        <v>20.700736772428023</v>
      </c>
      <c r="D22" s="4">
        <f t="shared" si="1"/>
        <v>0.9692632275719788</v>
      </c>
      <c r="E22" s="4">
        <f t="shared" si="2"/>
        <v>0.9692632275719788</v>
      </c>
      <c r="F22" s="4">
        <f t="shared" si="3"/>
        <v>0.9394712043232496</v>
      </c>
      <c r="G22" s="6">
        <f t="shared" si="4"/>
        <v>4.4728344604152225E-2</v>
      </c>
      <c r="H22" s="6">
        <f t="shared" si="5"/>
        <v>4.4728344604152225E-2</v>
      </c>
    </row>
    <row r="23" spans="1:18" x14ac:dyDescent="0.35">
      <c r="A23" s="2">
        <v>42.18</v>
      </c>
      <c r="B23" s="2">
        <v>19.27</v>
      </c>
      <c r="C23" s="4">
        <f t="shared" si="0"/>
        <v>18.924888924128449</v>
      </c>
      <c r="D23" s="4">
        <f t="shared" si="1"/>
        <v>0.3451110758715501</v>
      </c>
      <c r="E23" s="4">
        <f t="shared" si="2"/>
        <v>0.3451110758715501</v>
      </c>
      <c r="F23" s="4">
        <f t="shared" si="3"/>
        <v>0.11910165468921881</v>
      </c>
      <c r="G23" s="6">
        <f t="shared" si="4"/>
        <v>1.7909241093489885E-2</v>
      </c>
      <c r="H23" s="6">
        <f t="shared" si="5"/>
        <v>1.7909241093489885E-2</v>
      </c>
    </row>
    <row r="24" spans="1:18" x14ac:dyDescent="0.35">
      <c r="A24" s="2">
        <v>45.81</v>
      </c>
      <c r="B24" s="2">
        <v>18.18</v>
      </c>
      <c r="C24" s="4">
        <f t="shared" si="0"/>
        <v>20.061807387854632</v>
      </c>
      <c r="D24" s="4">
        <f t="shared" si="1"/>
        <v>-1.8818073878546322</v>
      </c>
      <c r="E24" s="4">
        <f t="shared" si="2"/>
        <v>1.8818073878546322</v>
      </c>
      <c r="F24" s="4">
        <f t="shared" si="3"/>
        <v>3.5411990449842743</v>
      </c>
      <c r="G24" s="6">
        <f t="shared" si="4"/>
        <v>-0.10350975730773554</v>
      </c>
      <c r="H24" s="6">
        <f t="shared" si="5"/>
        <v>0.10350975730773554</v>
      </c>
    </row>
    <row r="25" spans="1:18" x14ac:dyDescent="0.35">
      <c r="A25" s="2">
        <v>44.68</v>
      </c>
      <c r="B25" s="2">
        <v>18.46</v>
      </c>
      <c r="C25" s="4">
        <f t="shared" si="0"/>
        <v>19.707890620909566</v>
      </c>
      <c r="D25" s="4">
        <f t="shared" si="1"/>
        <v>-1.2478906209095655</v>
      </c>
      <c r="E25" s="4">
        <f t="shared" si="2"/>
        <v>1.2478906209095655</v>
      </c>
      <c r="F25" s="4">
        <f t="shared" si="3"/>
        <v>1.5572310017540609</v>
      </c>
      <c r="G25" s="6">
        <f t="shared" si="4"/>
        <v>-6.759970860831882E-2</v>
      </c>
      <c r="H25" s="6">
        <f t="shared" si="5"/>
        <v>6.759970860831882E-2</v>
      </c>
    </row>
    <row r="26" spans="1:18" x14ac:dyDescent="0.35">
      <c r="A26" s="2">
        <v>42.64</v>
      </c>
      <c r="B26" s="2">
        <v>17.05</v>
      </c>
      <c r="C26" s="4">
        <f t="shared" si="0"/>
        <v>19.068961236336175</v>
      </c>
      <c r="D26" s="4">
        <f t="shared" si="1"/>
        <v>-2.0189612363361746</v>
      </c>
      <c r="E26" s="4">
        <f t="shared" si="2"/>
        <v>2.0189612363361746</v>
      </c>
      <c r="F26" s="4">
        <f t="shared" si="3"/>
        <v>4.0762044738280947</v>
      </c>
      <c r="G26" s="6">
        <f t="shared" si="4"/>
        <v>-0.11841414875871992</v>
      </c>
      <c r="H26" s="6">
        <f t="shared" si="5"/>
        <v>0.11841414875871992</v>
      </c>
    </row>
    <row r="27" spans="1:18" x14ac:dyDescent="0.35">
      <c r="A27" s="2">
        <v>43.54</v>
      </c>
      <c r="B27" s="2">
        <v>17.7</v>
      </c>
      <c r="C27" s="4">
        <f t="shared" si="0"/>
        <v>19.350841847177378</v>
      </c>
      <c r="D27" s="4">
        <f t="shared" si="1"/>
        <v>-1.6508418471773787</v>
      </c>
      <c r="E27" s="4">
        <f t="shared" si="2"/>
        <v>1.6508418471773787</v>
      </c>
      <c r="F27" s="4">
        <f t="shared" si="3"/>
        <v>2.72527880439202</v>
      </c>
      <c r="G27" s="6">
        <f t="shared" si="4"/>
        <v>-9.3267900970473383E-2</v>
      </c>
      <c r="H27" s="6">
        <f t="shared" si="5"/>
        <v>9.3267900970473383E-2</v>
      </c>
    </row>
    <row r="28" spans="1:18" x14ac:dyDescent="0.35">
      <c r="A28" s="2">
        <v>37.31</v>
      </c>
      <c r="B28" s="2">
        <v>16.61</v>
      </c>
      <c r="C28" s="4">
        <f t="shared" si="0"/>
        <v>17.399601618798833</v>
      </c>
      <c r="D28" s="4">
        <f t="shared" si="1"/>
        <v>-0.78960161879883373</v>
      </c>
      <c r="E28" s="4">
        <f t="shared" si="2"/>
        <v>0.78960161879883373</v>
      </c>
      <c r="F28" s="4">
        <f t="shared" si="3"/>
        <v>0.62347071640973872</v>
      </c>
      <c r="G28" s="6">
        <f t="shared" si="4"/>
        <v>-4.7537725394270543E-2</v>
      </c>
      <c r="H28" s="6">
        <f t="shared" si="5"/>
        <v>4.7537725394270543E-2</v>
      </c>
    </row>
    <row r="29" spans="1:18" x14ac:dyDescent="0.35">
      <c r="A29" s="2">
        <v>39.35</v>
      </c>
      <c r="B29" s="2">
        <v>16.940000000000001</v>
      </c>
      <c r="C29" s="4">
        <f t="shared" si="0"/>
        <v>18.038531003372228</v>
      </c>
      <c r="D29" s="4">
        <f t="shared" si="1"/>
        <v>-1.0985310033722264</v>
      </c>
      <c r="E29" s="4">
        <f t="shared" si="2"/>
        <v>1.0985310033722264</v>
      </c>
      <c r="F29" s="4">
        <f t="shared" si="3"/>
        <v>1.2067703653699906</v>
      </c>
      <c r="G29" s="6">
        <f t="shared" si="4"/>
        <v>-6.4848347306506862E-2</v>
      </c>
      <c r="H29" s="6">
        <f t="shared" si="5"/>
        <v>6.4848347306506862E-2</v>
      </c>
    </row>
    <row r="30" spans="1:18" x14ac:dyDescent="0.35">
      <c r="A30" s="2">
        <v>39.01</v>
      </c>
      <c r="B30" s="2">
        <v>18.77</v>
      </c>
      <c r="C30" s="4">
        <f t="shared" si="0"/>
        <v>17.932042772609993</v>
      </c>
      <c r="D30" s="4">
        <f t="shared" si="1"/>
        <v>0.83795722739000666</v>
      </c>
      <c r="E30" s="4">
        <f t="shared" si="2"/>
        <v>0.83795722739000666</v>
      </c>
      <c r="F30" s="4">
        <f t="shared" si="3"/>
        <v>0.70217231493514731</v>
      </c>
      <c r="G30" s="6">
        <f t="shared" si="4"/>
        <v>4.4643432466169773E-2</v>
      </c>
      <c r="H30" s="6">
        <f t="shared" si="5"/>
        <v>4.4643432466169773E-2</v>
      </c>
    </row>
    <row r="31" spans="1:18" x14ac:dyDescent="0.35">
      <c r="A31" s="2">
        <v>40.6</v>
      </c>
      <c r="B31" s="2">
        <v>18.39</v>
      </c>
      <c r="C31" s="4">
        <f t="shared" si="0"/>
        <v>18.430031851762784</v>
      </c>
      <c r="D31" s="4">
        <f t="shared" si="1"/>
        <v>-4.0031851762783788E-2</v>
      </c>
      <c r="E31" s="4">
        <f t="shared" si="2"/>
        <v>4.0031851762783788E-2</v>
      </c>
      <c r="F31" s="4">
        <f t="shared" si="3"/>
        <v>1.6025491555574955E-3</v>
      </c>
      <c r="G31" s="6">
        <f t="shared" si="4"/>
        <v>-2.1768271757903091E-3</v>
      </c>
      <c r="H31" s="6">
        <f t="shared" si="5"/>
        <v>2.1768271757903091E-3</v>
      </c>
    </row>
    <row r="32" spans="1:18" x14ac:dyDescent="0.35">
      <c r="A32" s="2">
        <v>38.1</v>
      </c>
      <c r="B32" s="2">
        <v>17.86</v>
      </c>
      <c r="C32" s="4">
        <f t="shared" si="0"/>
        <v>17.647030154981667</v>
      </c>
      <c r="D32" s="4">
        <f t="shared" si="1"/>
        <v>0.21296984501833194</v>
      </c>
      <c r="E32" s="4">
        <f t="shared" si="2"/>
        <v>0.21296984501833194</v>
      </c>
      <c r="F32" s="4">
        <f t="shared" si="3"/>
        <v>4.5356154887132322E-2</v>
      </c>
      <c r="G32" s="6">
        <f t="shared" si="4"/>
        <v>1.1924403416479951E-2</v>
      </c>
      <c r="H32" s="6">
        <f t="shared" si="5"/>
        <v>1.1924403416479951E-2</v>
      </c>
    </row>
    <row r="33" spans="1:8" x14ac:dyDescent="0.35">
      <c r="A33" s="2">
        <v>40.369999999999997</v>
      </c>
      <c r="B33" s="2">
        <v>17.98</v>
      </c>
      <c r="C33" s="4">
        <f t="shared" si="0"/>
        <v>18.357995695658921</v>
      </c>
      <c r="D33" s="4">
        <f t="shared" si="1"/>
        <v>-0.37799569565892099</v>
      </c>
      <c r="E33" s="4">
        <f t="shared" si="2"/>
        <v>0.37799569565892099</v>
      </c>
      <c r="F33" s="4">
        <f t="shared" si="3"/>
        <v>0.14288074593667163</v>
      </c>
      <c r="G33" s="6">
        <f t="shared" si="4"/>
        <v>-2.1023119892042325E-2</v>
      </c>
      <c r="H33" s="6">
        <f t="shared" si="5"/>
        <v>2.1023119892042325E-2</v>
      </c>
    </row>
    <row r="34" spans="1:8" x14ac:dyDescent="0.35">
      <c r="A34" s="2">
        <v>37.19</v>
      </c>
      <c r="B34" s="2">
        <v>15.37</v>
      </c>
      <c r="C34" s="4">
        <f t="shared" si="0"/>
        <v>17.362017537353339</v>
      </c>
      <c r="D34" s="4">
        <f t="shared" si="1"/>
        <v>-1.9920175373533393</v>
      </c>
      <c r="E34" s="4">
        <f t="shared" si="2"/>
        <v>1.9920175373533393</v>
      </c>
      <c r="F34" s="4">
        <f t="shared" si="3"/>
        <v>3.9681338691232626</v>
      </c>
      <c r="G34" s="6">
        <f t="shared" si="4"/>
        <v>-0.12960426397874686</v>
      </c>
      <c r="H34" s="6">
        <f t="shared" si="5"/>
        <v>0.12960426397874686</v>
      </c>
    </row>
    <row r="35" spans="1:8" x14ac:dyDescent="0.35">
      <c r="A35" s="2">
        <v>44.11</v>
      </c>
      <c r="B35" s="2">
        <v>18.84</v>
      </c>
      <c r="C35" s="4">
        <f t="shared" si="0"/>
        <v>19.529366234043472</v>
      </c>
      <c r="D35" s="4">
        <f t="shared" si="1"/>
        <v>-0.6893662340434723</v>
      </c>
      <c r="E35" s="4">
        <f t="shared" si="2"/>
        <v>0.6893662340434723</v>
      </c>
      <c r="F35" s="4">
        <f t="shared" si="3"/>
        <v>0.47522580463927944</v>
      </c>
      <c r="G35" s="6">
        <f t="shared" si="4"/>
        <v>-3.6590564439674754E-2</v>
      </c>
      <c r="H35" s="6">
        <f t="shared" si="5"/>
        <v>3.6590564439674754E-2</v>
      </c>
    </row>
    <row r="36" spans="1:8" x14ac:dyDescent="0.35">
      <c r="A36" s="2">
        <v>33.450000000000003</v>
      </c>
      <c r="B36" s="2">
        <v>15.82</v>
      </c>
      <c r="C36" s="4">
        <f t="shared" si="0"/>
        <v>16.190646998968791</v>
      </c>
      <c r="D36" s="4">
        <f t="shared" si="1"/>
        <v>-0.37064699896879105</v>
      </c>
      <c r="E36" s="4">
        <f t="shared" si="2"/>
        <v>0.37064699896879105</v>
      </c>
      <c r="F36" s="4">
        <f t="shared" si="3"/>
        <v>0.137379197844571</v>
      </c>
      <c r="G36" s="6">
        <f t="shared" si="4"/>
        <v>-2.3429013841263658E-2</v>
      </c>
      <c r="H36" s="6">
        <f t="shared" si="5"/>
        <v>2.3429013841263658E-2</v>
      </c>
    </row>
    <row r="37" spans="1:8" x14ac:dyDescent="0.35">
      <c r="A37" s="2">
        <v>47.17</v>
      </c>
      <c r="B37" s="2">
        <v>17.71</v>
      </c>
      <c r="C37" s="4">
        <f t="shared" si="0"/>
        <v>20.48776031090356</v>
      </c>
      <c r="D37" s="4">
        <f t="shared" si="1"/>
        <v>-2.7777603109035596</v>
      </c>
      <c r="E37" s="4">
        <f t="shared" si="2"/>
        <v>2.7777603109035596</v>
      </c>
      <c r="F37" s="4">
        <f t="shared" si="3"/>
        <v>7.7159523448310399</v>
      </c>
      <c r="G37" s="6">
        <f t="shared" si="4"/>
        <v>-0.15684699666310331</v>
      </c>
      <c r="H37" s="6">
        <f t="shared" si="5"/>
        <v>0.15684699666310331</v>
      </c>
    </row>
    <row r="38" spans="1:8" x14ac:dyDescent="0.35">
      <c r="A38" s="2">
        <v>30.05</v>
      </c>
      <c r="B38" s="2">
        <v>14.99</v>
      </c>
      <c r="C38" s="4">
        <f t="shared" si="0"/>
        <v>15.125764691346472</v>
      </c>
      <c r="D38" s="4">
        <f t="shared" si="1"/>
        <v>-0.13576469134647162</v>
      </c>
      <c r="E38" s="4">
        <f t="shared" si="2"/>
        <v>0.13576469134647162</v>
      </c>
      <c r="F38" s="4">
        <f t="shared" si="3"/>
        <v>1.8432051416402705E-2</v>
      </c>
      <c r="G38" s="6">
        <f t="shared" si="4"/>
        <v>-9.0570174347212561E-3</v>
      </c>
      <c r="H38" s="6">
        <f t="shared" si="5"/>
        <v>9.0570174347212561E-3</v>
      </c>
    </row>
    <row r="39" spans="1:8" x14ac:dyDescent="0.35">
      <c r="A39" s="2">
        <v>32.090000000000003</v>
      </c>
      <c r="B39" s="2">
        <v>16.75</v>
      </c>
      <c r="C39" s="4">
        <f t="shared" si="0"/>
        <v>15.764694075919863</v>
      </c>
      <c r="D39" s="4">
        <f t="shared" si="1"/>
        <v>0.98530592408013717</v>
      </c>
      <c r="E39" s="4">
        <f t="shared" si="2"/>
        <v>0.98530592408013717</v>
      </c>
      <c r="F39" s="4">
        <f t="shared" si="3"/>
        <v>0.970827764027413</v>
      </c>
      <c r="G39" s="6">
        <f t="shared" si="4"/>
        <v>5.8824234273441023E-2</v>
      </c>
      <c r="H39" s="6">
        <f t="shared" si="5"/>
        <v>5.8824234273441023E-2</v>
      </c>
    </row>
    <row r="40" spans="1:8" x14ac:dyDescent="0.35">
      <c r="A40" s="2">
        <v>34.81</v>
      </c>
      <c r="B40" s="2">
        <v>16.46</v>
      </c>
      <c r="C40" s="4">
        <f t="shared" si="0"/>
        <v>16.61659992201772</v>
      </c>
      <c r="D40" s="4">
        <f t="shared" si="1"/>
        <v>-0.156599922017719</v>
      </c>
      <c r="E40" s="4">
        <f t="shared" si="2"/>
        <v>0.156599922017719</v>
      </c>
      <c r="F40" s="4">
        <f t="shared" si="3"/>
        <v>2.4523535575955671E-2</v>
      </c>
      <c r="G40" s="6">
        <f t="shared" si="4"/>
        <v>-9.5139685308456255E-3</v>
      </c>
      <c r="H40" s="6">
        <f t="shared" si="5"/>
        <v>9.5139685308456255E-3</v>
      </c>
    </row>
    <row r="41" spans="1:8" x14ac:dyDescent="0.35">
      <c r="A41" s="2">
        <v>35.950000000000003</v>
      </c>
      <c r="B41" s="2">
        <v>15.87</v>
      </c>
      <c r="C41" s="4">
        <f t="shared" si="0"/>
        <v>16.973648695749908</v>
      </c>
      <c r="D41" s="4">
        <f t="shared" si="1"/>
        <v>-1.103648695749909</v>
      </c>
      <c r="E41" s="4">
        <f t="shared" si="2"/>
        <v>1.103648695749909</v>
      </c>
      <c r="F41" s="4">
        <f t="shared" si="3"/>
        <v>1.2180404436304753</v>
      </c>
      <c r="G41" s="6">
        <f t="shared" si="4"/>
        <v>-6.954308101763762E-2</v>
      </c>
      <c r="H41" s="6">
        <f t="shared" si="5"/>
        <v>6.954308101763762E-2</v>
      </c>
    </row>
    <row r="42" spans="1:8" x14ac:dyDescent="0.35">
      <c r="A42" s="2">
        <v>39.92</v>
      </c>
      <c r="B42" s="2">
        <v>18.079999999999998</v>
      </c>
      <c r="C42" s="4">
        <f t="shared" si="0"/>
        <v>18.217055390238322</v>
      </c>
      <c r="D42" s="4">
        <f t="shared" si="1"/>
        <v>-0.13705539023832358</v>
      </c>
      <c r="E42" s="4">
        <f t="shared" si="2"/>
        <v>0.13705539023832358</v>
      </c>
      <c r="F42" s="4">
        <f t="shared" si="3"/>
        <v>1.8784179993379162E-2</v>
      </c>
      <c r="G42" s="6">
        <f t="shared" si="4"/>
        <v>-7.5804972476948892E-3</v>
      </c>
      <c r="H42" s="6">
        <f t="shared" si="5"/>
        <v>7.5804972476948892E-3</v>
      </c>
    </row>
    <row r="43" spans="1:8" x14ac:dyDescent="0.35">
      <c r="A43" s="2">
        <v>32.659999999999997</v>
      </c>
      <c r="B43" s="2">
        <v>15.58</v>
      </c>
      <c r="C43" s="4">
        <f t="shared" si="0"/>
        <v>15.943218462785955</v>
      </c>
      <c r="D43" s="4">
        <f t="shared" si="1"/>
        <v>-0.36321846278595515</v>
      </c>
      <c r="E43" s="4">
        <f t="shared" si="2"/>
        <v>0.36321846278595515</v>
      </c>
      <c r="F43" s="4">
        <f t="shared" si="3"/>
        <v>0.1319276517085923</v>
      </c>
      <c r="G43" s="6">
        <f t="shared" si="4"/>
        <v>-2.3313123413732678E-2</v>
      </c>
      <c r="H43" s="6">
        <f t="shared" si="5"/>
        <v>2.3313123413732678E-2</v>
      </c>
    </row>
    <row r="44" spans="1:8" x14ac:dyDescent="0.35">
      <c r="A44" s="2">
        <v>30.5</v>
      </c>
      <c r="B44" s="2">
        <v>17.149999999999999</v>
      </c>
      <c r="C44" s="4">
        <f t="shared" si="0"/>
        <v>15.266704996767071</v>
      </c>
      <c r="D44" s="4">
        <f t="shared" si="1"/>
        <v>1.8832950032329272</v>
      </c>
      <c r="E44" s="4">
        <f t="shared" si="2"/>
        <v>1.8832950032329272</v>
      </c>
      <c r="F44" s="4">
        <f t="shared" si="3"/>
        <v>3.5468000692021113</v>
      </c>
      <c r="G44" s="6">
        <f t="shared" si="4"/>
        <v>0.10981311972203658</v>
      </c>
      <c r="H44" s="6">
        <f t="shared" si="5"/>
        <v>0.10981311972203658</v>
      </c>
    </row>
    <row r="45" spans="1:8" x14ac:dyDescent="0.35">
      <c r="A45" s="2">
        <v>29.48</v>
      </c>
      <c r="B45" s="2">
        <v>15.82</v>
      </c>
      <c r="C45" s="4">
        <f t="shared" si="0"/>
        <v>14.947240304480376</v>
      </c>
      <c r="D45" s="4">
        <f t="shared" si="1"/>
        <v>0.8727596955196244</v>
      </c>
      <c r="E45" s="4">
        <f t="shared" si="2"/>
        <v>0.8727596955196244</v>
      </c>
      <c r="F45" s="4">
        <f t="shared" si="3"/>
        <v>0.76170948612350753</v>
      </c>
      <c r="G45" s="6">
        <f t="shared" si="4"/>
        <v>5.5168122346373222E-2</v>
      </c>
      <c r="H45" s="6">
        <f t="shared" si="5"/>
        <v>5.5168122346373222E-2</v>
      </c>
    </row>
    <row r="46" spans="1:8" x14ac:dyDescent="0.35">
      <c r="A46" s="2">
        <v>44.68</v>
      </c>
      <c r="B46" s="2">
        <v>18.61</v>
      </c>
      <c r="C46" s="4">
        <f t="shared" si="0"/>
        <v>19.707890620909566</v>
      </c>
      <c r="D46" s="4">
        <f t="shared" si="1"/>
        <v>-1.0978906209095669</v>
      </c>
      <c r="E46" s="4">
        <f t="shared" si="2"/>
        <v>1.0978906209095669</v>
      </c>
      <c r="F46" s="4">
        <f t="shared" si="3"/>
        <v>1.2053638154811943</v>
      </c>
      <c r="G46" s="6">
        <f t="shared" si="4"/>
        <v>-5.8994659909165338E-2</v>
      </c>
      <c r="H46" s="6">
        <f t="shared" si="5"/>
        <v>5.8994659909165338E-2</v>
      </c>
    </row>
    <row r="47" spans="1:8" x14ac:dyDescent="0.35">
      <c r="A47" s="2">
        <v>34.93</v>
      </c>
      <c r="B47" s="2">
        <v>16.66</v>
      </c>
      <c r="C47" s="4">
        <f t="shared" si="0"/>
        <v>16.654184003463211</v>
      </c>
      <c r="D47" s="4">
        <f t="shared" si="1"/>
        <v>5.8159965367892141E-3</v>
      </c>
      <c r="E47" s="4">
        <f t="shared" si="2"/>
        <v>5.8159965367892141E-3</v>
      </c>
      <c r="F47" s="4">
        <f t="shared" si="3"/>
        <v>3.3825815715944134E-5</v>
      </c>
      <c r="G47" s="6">
        <f t="shared" si="4"/>
        <v>3.4909943198014492E-4</v>
      </c>
      <c r="H47" s="6">
        <f t="shared" si="5"/>
        <v>3.4909943198014492E-4</v>
      </c>
    </row>
    <row r="48" spans="1:8" x14ac:dyDescent="0.35">
      <c r="A48" s="2">
        <v>54.54</v>
      </c>
      <c r="B48" s="2">
        <v>25.13</v>
      </c>
      <c r="C48" s="4">
        <f t="shared" si="0"/>
        <v>22.796049313014294</v>
      </c>
      <c r="D48" s="4">
        <f t="shared" si="1"/>
        <v>2.3339506869857054</v>
      </c>
      <c r="E48" s="4">
        <f t="shared" si="2"/>
        <v>2.3339506869857054</v>
      </c>
      <c r="F48" s="4">
        <f t="shared" si="3"/>
        <v>5.4473258092810459</v>
      </c>
      <c r="G48" s="6">
        <f t="shared" si="4"/>
        <v>9.2875077078619403E-2</v>
      </c>
      <c r="H48" s="6">
        <f t="shared" si="5"/>
        <v>9.2875077078619403E-2</v>
      </c>
    </row>
    <row r="49" spans="1:8" x14ac:dyDescent="0.35">
      <c r="A49" s="2">
        <v>52.5</v>
      </c>
      <c r="B49" s="2">
        <v>20.83</v>
      </c>
      <c r="C49" s="4">
        <f t="shared" si="0"/>
        <v>22.157119928440899</v>
      </c>
      <c r="D49" s="4">
        <f t="shared" si="1"/>
        <v>-1.3271199284409008</v>
      </c>
      <c r="E49" s="4">
        <f t="shared" si="2"/>
        <v>1.3271199284409008</v>
      </c>
      <c r="F49" s="4">
        <f t="shared" si="3"/>
        <v>1.7612473044649815</v>
      </c>
      <c r="G49" s="6">
        <f t="shared" si="4"/>
        <v>-6.3711950477239598E-2</v>
      </c>
      <c r="H49" s="6">
        <f t="shared" si="5"/>
        <v>6.3711950477239598E-2</v>
      </c>
    </row>
    <row r="50" spans="1:8" x14ac:dyDescent="0.35">
      <c r="A50" s="2">
        <v>51.03</v>
      </c>
      <c r="B50" s="2">
        <v>24.56</v>
      </c>
      <c r="C50" s="4">
        <f t="shared" si="0"/>
        <v>21.696714930733606</v>
      </c>
      <c r="D50" s="4">
        <f t="shared" si="1"/>
        <v>2.8632850692663929</v>
      </c>
      <c r="E50" s="4">
        <f t="shared" si="2"/>
        <v>2.8632850692663929</v>
      </c>
      <c r="F50" s="4">
        <f t="shared" si="3"/>
        <v>8.1984013878838518</v>
      </c>
      <c r="G50" s="6">
        <f t="shared" si="4"/>
        <v>0.11658326829260558</v>
      </c>
      <c r="H50" s="6">
        <f t="shared" si="5"/>
        <v>0.11658326829260558</v>
      </c>
    </row>
    <row r="51" spans="1:8" x14ac:dyDescent="0.35">
      <c r="A51" s="2">
        <v>51.71</v>
      </c>
      <c r="B51" s="2">
        <v>20.190000000000001</v>
      </c>
      <c r="C51" s="4">
        <f t="shared" si="0"/>
        <v>21.909691392258068</v>
      </c>
      <c r="D51" s="4">
        <f t="shared" si="1"/>
        <v>-1.719691392258067</v>
      </c>
      <c r="E51" s="4">
        <f t="shared" si="2"/>
        <v>1.719691392258067</v>
      </c>
      <c r="F51" s="4">
        <f t="shared" si="3"/>
        <v>2.9573384846064887</v>
      </c>
      <c r="G51" s="6">
        <f t="shared" si="4"/>
        <v>-8.5175403281726944E-2</v>
      </c>
      <c r="H51" s="6">
        <f t="shared" si="5"/>
        <v>8.5175403281726944E-2</v>
      </c>
    </row>
    <row r="52" spans="1:8" x14ac:dyDescent="0.35">
      <c r="A52" s="2">
        <v>60.33</v>
      </c>
      <c r="B52" s="2">
        <v>24.13</v>
      </c>
      <c r="C52" s="4">
        <f t="shared" si="0"/>
        <v>24.609481242759358</v>
      </c>
      <c r="D52" s="4">
        <f t="shared" si="1"/>
        <v>-0.47948124275935911</v>
      </c>
      <c r="E52" s="4">
        <f t="shared" si="2"/>
        <v>0.47948124275935911</v>
      </c>
      <c r="F52" s="4">
        <f t="shared" si="3"/>
        <v>0.22990226215805945</v>
      </c>
      <c r="G52" s="6">
        <f t="shared" si="4"/>
        <v>-1.9870751875646877E-2</v>
      </c>
      <c r="H52" s="6">
        <f t="shared" si="5"/>
        <v>1.9870751875646877E-2</v>
      </c>
    </row>
    <row r="53" spans="1:8" x14ac:dyDescent="0.35">
      <c r="A53" s="2">
        <v>47.85</v>
      </c>
      <c r="B53" s="2">
        <v>23.86</v>
      </c>
      <c r="C53" s="4">
        <f t="shared" si="0"/>
        <v>20.700736772428023</v>
      </c>
      <c r="D53" s="4">
        <f t="shared" si="1"/>
        <v>3.1592632275719765</v>
      </c>
      <c r="E53" s="4">
        <f t="shared" si="2"/>
        <v>3.1592632275719765</v>
      </c>
      <c r="F53" s="4">
        <f t="shared" si="3"/>
        <v>9.9809441410885018</v>
      </c>
      <c r="G53" s="6">
        <f t="shared" si="4"/>
        <v>0.1324083498563276</v>
      </c>
      <c r="H53" s="6">
        <f t="shared" si="5"/>
        <v>0.1324083498563276</v>
      </c>
    </row>
    <row r="54" spans="1:8" x14ac:dyDescent="0.35">
      <c r="A54" s="2">
        <v>83.91</v>
      </c>
      <c r="B54" s="2">
        <v>33.57</v>
      </c>
      <c r="C54" s="4">
        <f t="shared" si="0"/>
        <v>31.994753246798851</v>
      </c>
      <c r="D54" s="4">
        <f t="shared" si="1"/>
        <v>1.5752467532011494</v>
      </c>
      <c r="E54" s="4">
        <f t="shared" si="2"/>
        <v>1.5752467532011494</v>
      </c>
      <c r="F54" s="4">
        <f t="shared" si="3"/>
        <v>2.4814023334707627</v>
      </c>
      <c r="G54" s="6">
        <f t="shared" si="4"/>
        <v>4.6924240488565666E-2</v>
      </c>
      <c r="H54" s="6">
        <f t="shared" si="5"/>
        <v>4.6924240488565666E-2</v>
      </c>
    </row>
    <row r="55" spans="1:8" x14ac:dyDescent="0.35">
      <c r="A55" s="2">
        <v>69.97</v>
      </c>
      <c r="B55" s="2">
        <v>29.14</v>
      </c>
      <c r="C55" s="4">
        <f t="shared" si="0"/>
        <v>27.628735785547342</v>
      </c>
      <c r="D55" s="4">
        <f t="shared" si="1"/>
        <v>1.5112642144526589</v>
      </c>
      <c r="E55" s="4">
        <f t="shared" si="2"/>
        <v>1.5112642144526589</v>
      </c>
      <c r="F55" s="4">
        <f t="shared" si="3"/>
        <v>2.2839195258852123</v>
      </c>
      <c r="G55" s="6">
        <f t="shared" si="4"/>
        <v>5.1862189926309504E-2</v>
      </c>
      <c r="H55" s="6">
        <f t="shared" si="5"/>
        <v>5.1862189926309504E-2</v>
      </c>
    </row>
    <row r="56" spans="1:8" x14ac:dyDescent="0.35">
      <c r="A56" s="2">
        <v>77.34</v>
      </c>
      <c r="B56" s="2">
        <v>28.59</v>
      </c>
      <c r="C56" s="4">
        <f t="shared" si="0"/>
        <v>29.937024787658075</v>
      </c>
      <c r="D56" s="4">
        <f t="shared" si="1"/>
        <v>-1.347024787658075</v>
      </c>
      <c r="E56" s="4">
        <f t="shared" si="2"/>
        <v>1.347024787658075</v>
      </c>
      <c r="F56" s="4">
        <f t="shared" si="3"/>
        <v>1.8144757785652821</v>
      </c>
      <c r="G56" s="6">
        <f t="shared" si="4"/>
        <v>-4.7115242660303425E-2</v>
      </c>
      <c r="H56" s="6">
        <f t="shared" si="5"/>
        <v>4.7115242660303425E-2</v>
      </c>
    </row>
    <row r="57" spans="1:8" x14ac:dyDescent="0.35">
      <c r="A57" s="2">
        <v>58.29</v>
      </c>
      <c r="B57" s="2">
        <v>26.17</v>
      </c>
      <c r="C57" s="4">
        <f t="shared" si="0"/>
        <v>23.970551858185964</v>
      </c>
      <c r="D57" s="4">
        <f t="shared" si="1"/>
        <v>2.1994481418140381</v>
      </c>
      <c r="E57" s="4">
        <f t="shared" si="2"/>
        <v>2.1994481418140381</v>
      </c>
      <c r="F57" s="4">
        <f t="shared" si="3"/>
        <v>4.8375721285292252</v>
      </c>
      <c r="G57" s="6">
        <f t="shared" si="4"/>
        <v>8.4044636676119139E-2</v>
      </c>
      <c r="H57" s="6">
        <f t="shared" si="5"/>
        <v>8.4044636676119139E-2</v>
      </c>
    </row>
    <row r="58" spans="1:8" x14ac:dyDescent="0.35">
      <c r="A58" s="2">
        <v>87.54</v>
      </c>
      <c r="B58" s="2">
        <v>34.46</v>
      </c>
      <c r="C58" s="4">
        <f t="shared" si="0"/>
        <v>33.131671710525033</v>
      </c>
      <c r="D58" s="4">
        <f t="shared" si="1"/>
        <v>1.3283282894749675</v>
      </c>
      <c r="E58" s="4">
        <f t="shared" si="2"/>
        <v>1.3283282894749675</v>
      </c>
      <c r="F58" s="4">
        <f t="shared" si="3"/>
        <v>1.764456044619493</v>
      </c>
      <c r="G58" s="6">
        <f t="shared" si="4"/>
        <v>3.8546961389290986E-2</v>
      </c>
      <c r="H58" s="6">
        <f t="shared" si="5"/>
        <v>3.8546961389290986E-2</v>
      </c>
    </row>
    <row r="59" spans="1:8" x14ac:dyDescent="0.35">
      <c r="A59" s="2">
        <v>45.81</v>
      </c>
      <c r="B59" s="2">
        <v>19.079999999999998</v>
      </c>
      <c r="C59" s="4">
        <f t="shared" si="0"/>
        <v>20.061807387854632</v>
      </c>
      <c r="D59" s="4">
        <f t="shared" si="1"/>
        <v>-0.98180738785463362</v>
      </c>
      <c r="E59" s="4">
        <f t="shared" si="2"/>
        <v>0.98180738785463362</v>
      </c>
      <c r="F59" s="4">
        <f t="shared" si="3"/>
        <v>0.96394574684593892</v>
      </c>
      <c r="G59" s="6">
        <f t="shared" si="4"/>
        <v>-5.1457410264917909E-2</v>
      </c>
      <c r="H59" s="6">
        <f t="shared" si="5"/>
        <v>5.1457410264917909E-2</v>
      </c>
    </row>
    <row r="60" spans="1:8" x14ac:dyDescent="0.35">
      <c r="A60" s="2">
        <v>47.63</v>
      </c>
      <c r="B60" s="2">
        <v>23.54</v>
      </c>
      <c r="C60" s="4">
        <f t="shared" si="0"/>
        <v>20.631832623111286</v>
      </c>
      <c r="D60" s="4">
        <f t="shared" si="1"/>
        <v>2.9081673768887129</v>
      </c>
      <c r="E60" s="4">
        <f t="shared" si="2"/>
        <v>2.9081673768887129</v>
      </c>
      <c r="F60" s="4">
        <f t="shared" si="3"/>
        <v>8.4574374919997766</v>
      </c>
      <c r="G60" s="6">
        <f t="shared" si="4"/>
        <v>0.12354151983384506</v>
      </c>
      <c r="H60" s="6">
        <f t="shared" si="5"/>
        <v>0.12354151983384506</v>
      </c>
    </row>
    <row r="61" spans="1:8" x14ac:dyDescent="0.35">
      <c r="A61" s="2">
        <v>53.07</v>
      </c>
      <c r="B61" s="2">
        <v>20.239999999999998</v>
      </c>
      <c r="C61" s="4">
        <f t="shared" si="0"/>
        <v>22.335644315306993</v>
      </c>
      <c r="D61" s="4">
        <f t="shared" si="1"/>
        <v>-2.0956443153069948</v>
      </c>
      <c r="E61" s="4">
        <f t="shared" si="2"/>
        <v>2.0956443153069948</v>
      </c>
      <c r="F61" s="4">
        <f t="shared" si="3"/>
        <v>4.391725096278523</v>
      </c>
      <c r="G61" s="6">
        <f t="shared" si="4"/>
        <v>-0.10353973889856695</v>
      </c>
      <c r="H61" s="6">
        <f t="shared" si="5"/>
        <v>0.10353973889856695</v>
      </c>
    </row>
    <row r="62" spans="1:8" x14ac:dyDescent="0.35">
      <c r="A62" s="2">
        <v>80.739999999999995</v>
      </c>
      <c r="B62" s="2">
        <v>29.17</v>
      </c>
      <c r="C62" s="4">
        <f t="shared" si="0"/>
        <v>31.001907095280394</v>
      </c>
      <c r="D62" s="4">
        <f t="shared" si="1"/>
        <v>-1.8319070952803926</v>
      </c>
      <c r="E62" s="4">
        <f t="shared" si="2"/>
        <v>1.8319070952803926</v>
      </c>
      <c r="F62" s="4">
        <f t="shared" si="3"/>
        <v>3.3558836057386454</v>
      </c>
      <c r="G62" s="6">
        <f t="shared" si="4"/>
        <v>-6.280106600207036E-2</v>
      </c>
      <c r="H62" s="6">
        <f t="shared" si="5"/>
        <v>6.280106600207036E-2</v>
      </c>
    </row>
    <row r="63" spans="1:8" x14ac:dyDescent="0.35">
      <c r="A63" s="2">
        <v>45.25</v>
      </c>
      <c r="B63" s="2">
        <v>20.85</v>
      </c>
      <c r="C63" s="4">
        <f t="shared" si="0"/>
        <v>19.886415007775661</v>
      </c>
      <c r="D63" s="4">
        <f t="shared" si="1"/>
        <v>0.96358499222434091</v>
      </c>
      <c r="E63" s="4">
        <f t="shared" si="2"/>
        <v>0.96358499222434091</v>
      </c>
      <c r="F63" s="4">
        <f t="shared" si="3"/>
        <v>0.92849603723998309</v>
      </c>
      <c r="G63" s="6">
        <f t="shared" si="4"/>
        <v>4.6215107540735774E-2</v>
      </c>
      <c r="H63" s="6">
        <f t="shared" si="5"/>
        <v>4.6215107540735774E-2</v>
      </c>
    </row>
    <row r="64" spans="1:8" x14ac:dyDescent="0.35">
      <c r="A64" s="2">
        <v>50.46</v>
      </c>
      <c r="B64" s="2">
        <v>22.66</v>
      </c>
      <c r="C64" s="4">
        <f t="shared" si="0"/>
        <v>21.518190543867508</v>
      </c>
      <c r="D64" s="4">
        <f t="shared" si="1"/>
        <v>1.1418094561324921</v>
      </c>
      <c r="E64" s="4">
        <f t="shared" si="2"/>
        <v>1.1418094561324921</v>
      </c>
      <c r="F64" s="4">
        <f t="shared" si="3"/>
        <v>1.3037288341135773</v>
      </c>
      <c r="G64" s="6">
        <f t="shared" si="4"/>
        <v>5.038876681961571E-2</v>
      </c>
      <c r="H64" s="6">
        <f t="shared" si="5"/>
        <v>5.038876681961571E-2</v>
      </c>
    </row>
    <row r="65" spans="1:8" x14ac:dyDescent="0.35">
      <c r="A65" s="2">
        <v>81.99</v>
      </c>
      <c r="B65" s="2">
        <v>30.08</v>
      </c>
      <c r="C65" s="4">
        <f t="shared" si="0"/>
        <v>31.393407943670951</v>
      </c>
      <c r="D65" s="4">
        <f t="shared" si="1"/>
        <v>-1.3134079436709527</v>
      </c>
      <c r="E65" s="4">
        <f t="shared" si="2"/>
        <v>1.3134079436709527</v>
      </c>
      <c r="F65" s="4">
        <f t="shared" si="3"/>
        <v>1.7250404264979604</v>
      </c>
      <c r="G65" s="6">
        <f t="shared" si="4"/>
        <v>-4.3663827914592848E-2</v>
      </c>
      <c r="H65" s="6">
        <f t="shared" si="5"/>
        <v>4.3663827914592848E-2</v>
      </c>
    </row>
    <row r="66" spans="1:8" x14ac:dyDescent="0.35">
      <c r="A66" s="2">
        <v>52.96</v>
      </c>
      <c r="B66" s="2">
        <v>22.61</v>
      </c>
      <c r="C66" s="4">
        <f t="shared" si="0"/>
        <v>22.301192240648625</v>
      </c>
      <c r="D66" s="4">
        <f t="shared" si="1"/>
        <v>0.3088077593513745</v>
      </c>
      <c r="E66" s="4">
        <f t="shared" si="2"/>
        <v>0.3088077593513745</v>
      </c>
      <c r="F66" s="4">
        <f t="shared" si="3"/>
        <v>9.536223223561642E-2</v>
      </c>
      <c r="G66" s="6">
        <f t="shared" si="4"/>
        <v>1.365801677803514E-2</v>
      </c>
      <c r="H66" s="6">
        <f t="shared" si="5"/>
        <v>1.365801677803514E-2</v>
      </c>
    </row>
    <row r="67" spans="1:8" x14ac:dyDescent="0.35">
      <c r="A67" s="2">
        <v>61.23</v>
      </c>
      <c r="B67" s="2">
        <v>24.3</v>
      </c>
      <c r="C67" s="4">
        <f t="shared" ref="C67:C93" si="6">$K$17+$K$18*A67</f>
        <v>24.891361853600557</v>
      </c>
      <c r="D67" s="4">
        <f t="shared" ref="D67:D93" si="7">B67-C67</f>
        <v>-0.59136185360055649</v>
      </c>
      <c r="E67" s="4">
        <f t="shared" ref="E67:E93" si="8">ABS(D67)</f>
        <v>0.59136185360055649</v>
      </c>
      <c r="F67" s="4">
        <f t="shared" ref="F67:F93" si="9">D67*D67</f>
        <v>0.34970884189388601</v>
      </c>
      <c r="G67" s="6">
        <f t="shared" ref="G67:G93" si="10">D67/B67</f>
        <v>-2.4335878748994094E-2</v>
      </c>
      <c r="H67" s="6">
        <f t="shared" ref="H67:H93" si="11">ABS(G67)</f>
        <v>2.4335878748994094E-2</v>
      </c>
    </row>
    <row r="68" spans="1:8" x14ac:dyDescent="0.35">
      <c r="A68" s="2">
        <v>73.37</v>
      </c>
      <c r="B68" s="2">
        <v>31.33</v>
      </c>
      <c r="C68" s="4">
        <f t="shared" si="6"/>
        <v>28.693618093169661</v>
      </c>
      <c r="D68" s="4">
        <f t="shared" si="7"/>
        <v>2.6363819068303371</v>
      </c>
      <c r="E68" s="4">
        <f t="shared" si="8"/>
        <v>2.6363819068303371</v>
      </c>
      <c r="F68" s="4">
        <f t="shared" si="9"/>
        <v>6.9505095586623646</v>
      </c>
      <c r="G68" s="6">
        <f t="shared" si="10"/>
        <v>8.4148800090339523E-2</v>
      </c>
      <c r="H68" s="6">
        <f t="shared" si="11"/>
        <v>8.4148800090339523E-2</v>
      </c>
    </row>
    <row r="69" spans="1:8" x14ac:dyDescent="0.35">
      <c r="A69" s="2">
        <v>59.87</v>
      </c>
      <c r="B69" s="2">
        <v>24.14</v>
      </c>
      <c r="C69" s="4">
        <f t="shared" si="6"/>
        <v>24.465408930551632</v>
      </c>
      <c r="D69" s="4">
        <f t="shared" si="7"/>
        <v>-0.32540893055163167</v>
      </c>
      <c r="E69" s="4">
        <f t="shared" si="8"/>
        <v>0.32540893055163167</v>
      </c>
      <c r="F69" s="4">
        <f t="shared" si="9"/>
        <v>0.10589097208275665</v>
      </c>
      <c r="G69" s="6">
        <f t="shared" si="10"/>
        <v>-1.3480071688137186E-2</v>
      </c>
      <c r="H69" s="6">
        <f t="shared" si="11"/>
        <v>1.3480071688137186E-2</v>
      </c>
    </row>
    <row r="70" spans="1:8" x14ac:dyDescent="0.35">
      <c r="A70" s="2">
        <v>47.97</v>
      </c>
      <c r="B70" s="2">
        <v>23.5</v>
      </c>
      <c r="C70" s="4">
        <f t="shared" si="6"/>
        <v>20.738320853873518</v>
      </c>
      <c r="D70" s="4">
        <f t="shared" si="7"/>
        <v>2.7616791461264825</v>
      </c>
      <c r="E70" s="4">
        <f t="shared" si="8"/>
        <v>2.7616791461264825</v>
      </c>
      <c r="F70" s="4">
        <f t="shared" si="9"/>
        <v>7.6268717061498972</v>
      </c>
      <c r="G70" s="6">
        <f t="shared" si="10"/>
        <v>0.11751826153729712</v>
      </c>
      <c r="H70" s="6">
        <f t="shared" si="11"/>
        <v>0.11751826153729712</v>
      </c>
    </row>
    <row r="71" spans="1:8" x14ac:dyDescent="0.35">
      <c r="A71" s="2">
        <v>63.96</v>
      </c>
      <c r="B71" s="2">
        <v>24.78</v>
      </c>
      <c r="C71" s="4">
        <f t="shared" si="6"/>
        <v>25.746399706485541</v>
      </c>
      <c r="D71" s="4">
        <f t="shared" si="7"/>
        <v>-0.96639970648553941</v>
      </c>
      <c r="E71" s="4">
        <f t="shared" si="8"/>
        <v>0.96639970648553941</v>
      </c>
      <c r="F71" s="4">
        <f t="shared" si="9"/>
        <v>0.93392839269533667</v>
      </c>
      <c r="G71" s="6">
        <f t="shared" si="10"/>
        <v>-3.8999181052685204E-2</v>
      </c>
      <c r="H71" s="6">
        <f t="shared" si="11"/>
        <v>3.8999181052685204E-2</v>
      </c>
    </row>
    <row r="72" spans="1:8" x14ac:dyDescent="0.35">
      <c r="A72" s="2">
        <v>46.72</v>
      </c>
      <c r="B72" s="2">
        <v>19.46</v>
      </c>
      <c r="C72" s="4">
        <f t="shared" si="6"/>
        <v>20.346820005482957</v>
      </c>
      <c r="D72" s="4">
        <f t="shared" si="7"/>
        <v>-0.88682000548295647</v>
      </c>
      <c r="E72" s="4">
        <f t="shared" si="8"/>
        <v>0.88682000548295647</v>
      </c>
      <c r="F72" s="4">
        <f t="shared" si="9"/>
        <v>0.78644972212479092</v>
      </c>
      <c r="G72" s="6">
        <f t="shared" si="10"/>
        <v>-4.5571428853183785E-2</v>
      </c>
      <c r="H72" s="6">
        <f t="shared" si="11"/>
        <v>4.5571428853183785E-2</v>
      </c>
    </row>
    <row r="73" spans="1:8" x14ac:dyDescent="0.35">
      <c r="A73" s="2">
        <v>41.28</v>
      </c>
      <c r="B73" s="2">
        <v>19.02</v>
      </c>
      <c r="C73" s="4">
        <f t="shared" si="6"/>
        <v>18.643008313287247</v>
      </c>
      <c r="D73" s="4">
        <f t="shared" si="7"/>
        <v>0.37699168671275274</v>
      </c>
      <c r="E73" s="4">
        <f t="shared" si="8"/>
        <v>0.37699168671275274</v>
      </c>
      <c r="F73" s="4">
        <f t="shared" si="9"/>
        <v>0.14212273185052632</v>
      </c>
      <c r="G73" s="6">
        <f t="shared" si="10"/>
        <v>1.9820803717810344E-2</v>
      </c>
      <c r="H73" s="6">
        <f t="shared" si="11"/>
        <v>1.9820803717810344E-2</v>
      </c>
    </row>
    <row r="74" spans="1:8" x14ac:dyDescent="0.35">
      <c r="A74" s="2">
        <v>45.36</v>
      </c>
      <c r="B74" s="2">
        <v>20.2</v>
      </c>
      <c r="C74" s="4">
        <f t="shared" si="6"/>
        <v>19.920867082434029</v>
      </c>
      <c r="D74" s="4">
        <f t="shared" si="7"/>
        <v>0.27913291756597047</v>
      </c>
      <c r="E74" s="4">
        <f t="shared" si="8"/>
        <v>0.27913291756597047</v>
      </c>
      <c r="F74" s="4">
        <f t="shared" si="9"/>
        <v>7.7915185668890871E-2</v>
      </c>
      <c r="G74" s="6">
        <f t="shared" si="10"/>
        <v>1.3818461265642103E-2</v>
      </c>
      <c r="H74" s="6">
        <f t="shared" si="11"/>
        <v>1.3818461265642103E-2</v>
      </c>
    </row>
    <row r="75" spans="1:8" x14ac:dyDescent="0.35">
      <c r="A75" s="2">
        <v>57.27</v>
      </c>
      <c r="B75" s="2">
        <v>20.69</v>
      </c>
      <c r="C75" s="4">
        <f t="shared" si="6"/>
        <v>23.65108716589927</v>
      </c>
      <c r="D75" s="4">
        <f t="shared" si="7"/>
        <v>-2.9610871658992686</v>
      </c>
      <c r="E75" s="4">
        <f t="shared" si="8"/>
        <v>2.9610871658992686</v>
      </c>
      <c r="F75" s="4">
        <f t="shared" si="9"/>
        <v>8.7680372040533623</v>
      </c>
      <c r="G75" s="6">
        <f t="shared" si="10"/>
        <v>-0.14311682773800233</v>
      </c>
      <c r="H75" s="6">
        <f t="shared" si="11"/>
        <v>0.14311682773800233</v>
      </c>
    </row>
    <row r="76" spans="1:8" x14ac:dyDescent="0.35">
      <c r="A76" s="2">
        <v>38.78</v>
      </c>
      <c r="B76" s="2">
        <v>19.170000000000002</v>
      </c>
      <c r="C76" s="4">
        <f t="shared" si="6"/>
        <v>17.860006616506134</v>
      </c>
      <c r="D76" s="4">
        <f t="shared" si="7"/>
        <v>1.3099933834938682</v>
      </c>
      <c r="E76" s="4">
        <f t="shared" si="8"/>
        <v>1.3099933834938682</v>
      </c>
      <c r="F76" s="4">
        <f t="shared" si="9"/>
        <v>1.7160826647977128</v>
      </c>
      <c r="G76" s="6">
        <f t="shared" si="10"/>
        <v>6.833559642638852E-2</v>
      </c>
      <c r="H76" s="6">
        <f t="shared" si="11"/>
        <v>6.833559642638852E-2</v>
      </c>
    </row>
    <row r="77" spans="1:8" x14ac:dyDescent="0.35">
      <c r="A77" s="2">
        <v>46.95</v>
      </c>
      <c r="B77" s="2">
        <v>20.73</v>
      </c>
      <c r="C77" s="4">
        <f t="shared" si="6"/>
        <v>20.418856161586824</v>
      </c>
      <c r="D77" s="4">
        <f t="shared" si="7"/>
        <v>0.31114383841317661</v>
      </c>
      <c r="E77" s="4">
        <f t="shared" si="8"/>
        <v>0.31114383841317661</v>
      </c>
      <c r="F77" s="4">
        <f t="shared" si="9"/>
        <v>9.6810488182484958E-2</v>
      </c>
      <c r="G77" s="6">
        <f t="shared" si="10"/>
        <v>1.5009350622922172E-2</v>
      </c>
      <c r="H77" s="6">
        <f t="shared" si="11"/>
        <v>1.5009350622922172E-2</v>
      </c>
    </row>
    <row r="78" spans="1:8" x14ac:dyDescent="0.35">
      <c r="A78" s="2">
        <v>29.26</v>
      </c>
      <c r="B78" s="2">
        <v>16.14</v>
      </c>
      <c r="C78" s="4">
        <f t="shared" si="6"/>
        <v>14.878336155163637</v>
      </c>
      <c r="D78" s="4">
        <f t="shared" si="7"/>
        <v>1.2616638448363631</v>
      </c>
      <c r="E78" s="4">
        <f t="shared" si="8"/>
        <v>1.2616638448363631</v>
      </c>
      <c r="F78" s="4">
        <f t="shared" si="9"/>
        <v>1.5917956573672745</v>
      </c>
      <c r="G78" s="6">
        <f t="shared" si="10"/>
        <v>7.8170002777965486E-2</v>
      </c>
      <c r="H78" s="6">
        <f t="shared" si="11"/>
        <v>7.8170002777965486E-2</v>
      </c>
    </row>
    <row r="79" spans="1:8" x14ac:dyDescent="0.35">
      <c r="A79" s="2">
        <v>35.83</v>
      </c>
      <c r="B79" s="2">
        <v>17.71</v>
      </c>
      <c r="C79" s="4">
        <f t="shared" si="6"/>
        <v>16.936064614304414</v>
      </c>
      <c r="D79" s="4">
        <f t="shared" si="7"/>
        <v>0.77393538569558729</v>
      </c>
      <c r="E79" s="4">
        <f t="shared" si="8"/>
        <v>0.77393538569558729</v>
      </c>
      <c r="F79" s="4">
        <f t="shared" si="9"/>
        <v>0.59897598123177742</v>
      </c>
      <c r="G79" s="6">
        <f t="shared" si="10"/>
        <v>4.370047350059781E-2</v>
      </c>
      <c r="H79" s="6">
        <f t="shared" si="11"/>
        <v>4.370047350059781E-2</v>
      </c>
    </row>
    <row r="80" spans="1:8" x14ac:dyDescent="0.35">
      <c r="A80" s="2">
        <v>34.93</v>
      </c>
      <c r="B80" s="2">
        <v>16.09</v>
      </c>
      <c r="C80" s="4">
        <f t="shared" si="6"/>
        <v>16.654184003463211</v>
      </c>
      <c r="D80" s="4">
        <f t="shared" si="7"/>
        <v>-0.56418400346321107</v>
      </c>
      <c r="E80" s="4">
        <f t="shared" si="8"/>
        <v>0.56418400346321107</v>
      </c>
      <c r="F80" s="4">
        <f t="shared" si="9"/>
        <v>0.31830358976377654</v>
      </c>
      <c r="G80" s="6">
        <f t="shared" si="10"/>
        <v>-3.5064263732952836E-2</v>
      </c>
      <c r="H80" s="6">
        <f t="shared" si="11"/>
        <v>3.5064263732952836E-2</v>
      </c>
    </row>
    <row r="81" spans="1:8" x14ac:dyDescent="0.35">
      <c r="A81" s="2">
        <v>38.56</v>
      </c>
      <c r="B81" s="2">
        <v>16.739999999999998</v>
      </c>
      <c r="C81" s="4">
        <f t="shared" si="6"/>
        <v>17.791102467189393</v>
      </c>
      <c r="D81" s="4">
        <f t="shared" si="7"/>
        <v>-1.0511024671893949</v>
      </c>
      <c r="E81" s="4">
        <f t="shared" si="8"/>
        <v>1.0511024671893949</v>
      </c>
      <c r="F81" s="4">
        <f t="shared" si="9"/>
        <v>1.1048163965316331</v>
      </c>
      <c r="G81" s="6">
        <f t="shared" si="10"/>
        <v>-6.2789872591959076E-2</v>
      </c>
      <c r="H81" s="6">
        <f t="shared" si="11"/>
        <v>6.2789872591959076E-2</v>
      </c>
    </row>
    <row r="82" spans="1:8" x14ac:dyDescent="0.35">
      <c r="A82" s="2">
        <v>40.369999999999997</v>
      </c>
      <c r="B82" s="2">
        <v>18.93</v>
      </c>
      <c r="C82" s="4">
        <f t="shared" si="6"/>
        <v>18.357995695658921</v>
      </c>
      <c r="D82" s="4">
        <f t="shared" si="7"/>
        <v>0.5720043043410783</v>
      </c>
      <c r="E82" s="4">
        <f t="shared" si="8"/>
        <v>0.5720043043410783</v>
      </c>
      <c r="F82" s="4">
        <f t="shared" si="9"/>
        <v>0.3271889241847209</v>
      </c>
      <c r="G82" s="6">
        <f t="shared" si="10"/>
        <v>3.0216814809354373E-2</v>
      </c>
      <c r="H82" s="6">
        <f t="shared" si="11"/>
        <v>3.0216814809354373E-2</v>
      </c>
    </row>
    <row r="83" spans="1:8" x14ac:dyDescent="0.35">
      <c r="A83" s="2">
        <v>36.74</v>
      </c>
      <c r="B83" s="2">
        <v>17.22</v>
      </c>
      <c r="C83" s="4">
        <f t="shared" si="6"/>
        <v>17.221077231932739</v>
      </c>
      <c r="D83" s="4">
        <f t="shared" si="7"/>
        <v>-1.0772319327401192E-3</v>
      </c>
      <c r="E83" s="4">
        <f t="shared" si="8"/>
        <v>1.0772319327401192E-3</v>
      </c>
      <c r="F83" s="4">
        <f t="shared" si="9"/>
        <v>1.1604286369150127E-6</v>
      </c>
      <c r="G83" s="6">
        <f t="shared" si="10"/>
        <v>-6.2557022807207855E-5</v>
      </c>
      <c r="H83" s="6">
        <f t="shared" si="11"/>
        <v>6.2557022807207855E-5</v>
      </c>
    </row>
    <row r="84" spans="1:8" x14ac:dyDescent="0.35">
      <c r="A84" s="2">
        <v>37.19</v>
      </c>
      <c r="B84" s="2">
        <v>18.38</v>
      </c>
      <c r="C84" s="4">
        <f t="shared" si="6"/>
        <v>17.362017537353339</v>
      </c>
      <c r="D84" s="4">
        <f t="shared" si="7"/>
        <v>1.0179824626466605</v>
      </c>
      <c r="E84" s="4">
        <f t="shared" si="8"/>
        <v>1.0179824626466605</v>
      </c>
      <c r="F84" s="4">
        <f t="shared" si="9"/>
        <v>1.0362882942561595</v>
      </c>
      <c r="G84" s="6">
        <f t="shared" si="10"/>
        <v>5.5385335290895565E-2</v>
      </c>
      <c r="H84" s="6">
        <f t="shared" si="11"/>
        <v>5.5385335290895565E-2</v>
      </c>
    </row>
    <row r="85" spans="1:8" x14ac:dyDescent="0.35">
      <c r="A85" s="2">
        <v>39.46</v>
      </c>
      <c r="B85" s="2">
        <v>18.18</v>
      </c>
      <c r="C85" s="4">
        <f t="shared" si="6"/>
        <v>18.072983078030596</v>
      </c>
      <c r="D85" s="4">
        <f t="shared" si="7"/>
        <v>0.10701692196940371</v>
      </c>
      <c r="E85" s="4">
        <f t="shared" si="8"/>
        <v>0.10701692196940371</v>
      </c>
      <c r="F85" s="4">
        <f t="shared" si="9"/>
        <v>1.1452621587805443E-2</v>
      </c>
      <c r="G85" s="6">
        <f t="shared" si="10"/>
        <v>5.8865193602532298E-3</v>
      </c>
      <c r="H85" s="6">
        <f t="shared" si="11"/>
        <v>5.8865193602532298E-3</v>
      </c>
    </row>
    <row r="86" spans="1:8" x14ac:dyDescent="0.35">
      <c r="A86" s="2">
        <v>36.74</v>
      </c>
      <c r="B86" s="2">
        <v>17.079999999999998</v>
      </c>
      <c r="C86" s="4">
        <f t="shared" si="6"/>
        <v>17.221077231932739</v>
      </c>
      <c r="D86" s="4">
        <f t="shared" si="7"/>
        <v>-0.14107723193274069</v>
      </c>
      <c r="E86" s="4">
        <f t="shared" si="8"/>
        <v>0.14107723193274069</v>
      </c>
      <c r="F86" s="4">
        <f t="shared" si="9"/>
        <v>1.9902785369804308E-2</v>
      </c>
      <c r="G86" s="6">
        <f t="shared" si="10"/>
        <v>-8.2597910967646786E-3</v>
      </c>
      <c r="H86" s="6">
        <f t="shared" si="11"/>
        <v>8.2597910967646786E-3</v>
      </c>
    </row>
    <row r="87" spans="1:8" x14ac:dyDescent="0.35">
      <c r="A87" s="2">
        <v>44.45</v>
      </c>
      <c r="B87" s="2">
        <v>17.64</v>
      </c>
      <c r="C87" s="4">
        <f t="shared" si="6"/>
        <v>19.635854464805703</v>
      </c>
      <c r="D87" s="4">
        <f t="shared" si="7"/>
        <v>-1.9958544648057028</v>
      </c>
      <c r="E87" s="4">
        <f t="shared" si="8"/>
        <v>1.9958544648057028</v>
      </c>
      <c r="F87" s="4">
        <f t="shared" si="9"/>
        <v>3.9834350446848585</v>
      </c>
      <c r="G87" s="6">
        <f t="shared" si="10"/>
        <v>-0.11314367714318042</v>
      </c>
      <c r="H87" s="6">
        <f t="shared" si="11"/>
        <v>0.11314367714318042</v>
      </c>
    </row>
    <row r="88" spans="1:8" x14ac:dyDescent="0.35">
      <c r="A88" s="2">
        <v>41.62</v>
      </c>
      <c r="B88" s="2">
        <v>18.690000000000001</v>
      </c>
      <c r="C88" s="4">
        <f t="shared" si="6"/>
        <v>18.749496544049478</v>
      </c>
      <c r="D88" s="4">
        <f t="shared" si="7"/>
        <v>-5.9496544049476796E-2</v>
      </c>
      <c r="E88" s="4">
        <f t="shared" si="8"/>
        <v>5.9496544049476796E-2</v>
      </c>
      <c r="F88" s="4">
        <f t="shared" si="9"/>
        <v>3.5398387538313329E-3</v>
      </c>
      <c r="G88" s="6">
        <f t="shared" si="10"/>
        <v>-3.1833356901806737E-3</v>
      </c>
      <c r="H88" s="6">
        <f t="shared" si="11"/>
        <v>3.1833356901806737E-3</v>
      </c>
    </row>
    <row r="89" spans="1:8" x14ac:dyDescent="0.35">
      <c r="A89" s="2">
        <v>39.01</v>
      </c>
      <c r="B89" s="2">
        <v>17.52</v>
      </c>
      <c r="C89" s="4">
        <f t="shared" si="6"/>
        <v>17.932042772609993</v>
      </c>
      <c r="D89" s="4">
        <f t="shared" si="7"/>
        <v>-0.41204277260999334</v>
      </c>
      <c r="E89" s="4">
        <f t="shared" si="8"/>
        <v>0.41204277260999334</v>
      </c>
      <c r="F89" s="4">
        <f t="shared" si="9"/>
        <v>0.16977924646013068</v>
      </c>
      <c r="G89" s="6">
        <f t="shared" si="10"/>
        <v>-2.3518423094177704E-2</v>
      </c>
      <c r="H89" s="6">
        <f t="shared" si="11"/>
        <v>2.3518423094177704E-2</v>
      </c>
    </row>
    <row r="90" spans="1:8" x14ac:dyDescent="0.35">
      <c r="A90" s="2">
        <v>41.28</v>
      </c>
      <c r="B90" s="2">
        <v>16.12</v>
      </c>
      <c r="C90" s="4">
        <f t="shared" si="6"/>
        <v>18.643008313287247</v>
      </c>
      <c r="D90" s="4">
        <f t="shared" si="7"/>
        <v>-2.5230083132872458</v>
      </c>
      <c r="E90" s="4">
        <f t="shared" si="8"/>
        <v>2.5230083132872458</v>
      </c>
      <c r="F90" s="4">
        <f t="shared" si="9"/>
        <v>6.3655709489165533</v>
      </c>
      <c r="G90" s="6">
        <f t="shared" si="10"/>
        <v>-0.1565141633552882</v>
      </c>
      <c r="H90" s="6">
        <f t="shared" si="11"/>
        <v>0.1565141633552882</v>
      </c>
    </row>
    <row r="91" spans="1:8" x14ac:dyDescent="0.35">
      <c r="A91" s="2">
        <v>38.1</v>
      </c>
      <c r="B91" s="2">
        <v>18.829999999999998</v>
      </c>
      <c r="C91" s="4">
        <f t="shared" si="6"/>
        <v>17.647030154981667</v>
      </c>
      <c r="D91" s="4">
        <f t="shared" si="7"/>
        <v>1.1829698450183308</v>
      </c>
      <c r="E91" s="4">
        <f t="shared" si="8"/>
        <v>1.1829698450183308</v>
      </c>
      <c r="F91" s="4">
        <f t="shared" si="9"/>
        <v>1.3994176542226935</v>
      </c>
      <c r="G91" s="6">
        <f t="shared" si="10"/>
        <v>6.2823677377500317E-2</v>
      </c>
      <c r="H91" s="6">
        <f t="shared" si="11"/>
        <v>6.2823677377500317E-2</v>
      </c>
    </row>
    <row r="92" spans="1:8" x14ac:dyDescent="0.35">
      <c r="A92" s="2">
        <v>30.16</v>
      </c>
      <c r="B92" s="2">
        <v>15.46</v>
      </c>
      <c r="C92" s="4">
        <f t="shared" si="6"/>
        <v>15.16021676600484</v>
      </c>
      <c r="D92" s="4">
        <f t="shared" si="7"/>
        <v>0.29978323399516071</v>
      </c>
      <c r="E92" s="4">
        <f t="shared" si="8"/>
        <v>0.29978323399516071</v>
      </c>
      <c r="F92" s="4">
        <f t="shared" si="9"/>
        <v>8.9869987384597283E-2</v>
      </c>
      <c r="G92" s="6">
        <f t="shared" si="10"/>
        <v>1.9390894825042734E-2</v>
      </c>
      <c r="H92" s="6">
        <f t="shared" si="11"/>
        <v>1.9390894825042734E-2</v>
      </c>
    </row>
    <row r="93" spans="1:8" x14ac:dyDescent="0.35">
      <c r="A93" s="2">
        <v>38.56</v>
      </c>
      <c r="B93" s="2">
        <v>18.39</v>
      </c>
      <c r="C93" s="4">
        <f t="shared" si="6"/>
        <v>17.791102467189393</v>
      </c>
      <c r="D93" s="4">
        <f t="shared" si="7"/>
        <v>0.5988975328106072</v>
      </c>
      <c r="E93" s="4">
        <f t="shared" si="8"/>
        <v>0.5988975328106072</v>
      </c>
      <c r="F93" s="4">
        <f t="shared" si="9"/>
        <v>0.35867825480663235</v>
      </c>
      <c r="G93" s="6">
        <f t="shared" si="10"/>
        <v>3.2566478129994955E-2</v>
      </c>
      <c r="H93" s="6">
        <f t="shared" si="11"/>
        <v>3.2566478129994955E-2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63F7-6094-49CD-9E06-CC172BF0E4FE}">
  <dimension ref="A1:T93"/>
  <sheetViews>
    <sheetView topLeftCell="D1" zoomScale="110" zoomScaleNormal="110" workbookViewId="0">
      <selection activeCell="P8" sqref="P8"/>
    </sheetView>
  </sheetViews>
  <sheetFormatPr defaultRowHeight="14.5" x14ac:dyDescent="0.35"/>
  <cols>
    <col min="1" max="1" width="8.90625" style="1" bestFit="1" customWidth="1"/>
    <col min="2" max="2" width="9.54296875" style="1" bestFit="1" customWidth="1"/>
    <col min="3" max="4" width="8.7265625" style="1"/>
    <col min="12" max="12" width="17.26953125" bestFit="1" customWidth="1"/>
    <col min="13" max="13" width="12.453125" bestFit="1" customWidth="1"/>
    <col min="14" max="14" width="13.54296875" bestFit="1" customWidth="1"/>
    <col min="16" max="16" width="11.81640625" bestFit="1" customWidth="1"/>
    <col min="17" max="18" width="12.453125" bestFit="1" customWidth="1"/>
    <col min="19" max="20" width="0" hidden="1" customWidth="1"/>
  </cols>
  <sheetData>
    <row r="1" spans="1:20" x14ac:dyDescent="0.35">
      <c r="A1" s="11" t="s">
        <v>0</v>
      </c>
      <c r="B1" s="11" t="s">
        <v>1</v>
      </c>
      <c r="C1" s="11" t="s">
        <v>2</v>
      </c>
      <c r="D1" s="5" t="s">
        <v>3</v>
      </c>
      <c r="E1" s="18" t="s">
        <v>4</v>
      </c>
      <c r="F1" s="18" t="s">
        <v>35</v>
      </c>
      <c r="G1" s="18" t="s">
        <v>44</v>
      </c>
      <c r="H1" s="18" t="s">
        <v>49</v>
      </c>
      <c r="I1" s="18" t="s">
        <v>36</v>
      </c>
      <c r="J1" s="18" t="s">
        <v>41</v>
      </c>
      <c r="L1" t="s">
        <v>5</v>
      </c>
    </row>
    <row r="2" spans="1:20" ht="15" thickBot="1" x14ac:dyDescent="0.4">
      <c r="A2" s="2">
        <v>1.6</v>
      </c>
      <c r="B2" s="2">
        <v>49.44</v>
      </c>
      <c r="C2" s="2">
        <v>23.9</v>
      </c>
      <c r="D2" s="2">
        <v>19.309999999999999</v>
      </c>
      <c r="E2" s="4">
        <f>$M$17+$M$18*A2+$M$19*B2+$M$20*C2</f>
        <v>19.182702882032974</v>
      </c>
      <c r="F2" s="4">
        <f>D2-E2</f>
        <v>0.12729711796702503</v>
      </c>
      <c r="G2" s="3">
        <f>ABS(F2)</f>
        <v>0.12729711796702503</v>
      </c>
      <c r="H2" s="3">
        <f>F2*F2</f>
        <v>1.6204556242710687E-2</v>
      </c>
      <c r="I2" s="6">
        <f>F2/D2</f>
        <v>6.5922898998977235E-3</v>
      </c>
      <c r="J2" s="6">
        <f>ABS(I2)</f>
        <v>6.5922898998977235E-3</v>
      </c>
    </row>
    <row r="3" spans="1:20" x14ac:dyDescent="0.35">
      <c r="A3" s="2">
        <v>1.65</v>
      </c>
      <c r="B3" s="2">
        <v>62.6</v>
      </c>
      <c r="C3" s="2">
        <v>28.8</v>
      </c>
      <c r="D3" s="2">
        <v>22.96</v>
      </c>
      <c r="E3" s="4">
        <f t="shared" ref="E3:E66" si="0">$M$17+$M$18*A3+$M$19*B3+$M$20*C3</f>
        <v>23.31224227237437</v>
      </c>
      <c r="F3" s="4">
        <f t="shared" ref="F3:F66" si="1">D3-E3</f>
        <v>-0.35224227237436878</v>
      </c>
      <c r="G3" s="3">
        <f t="shared" ref="G3:G66" si="2">ABS(F3)</f>
        <v>0.35224227237436878</v>
      </c>
      <c r="H3" s="3">
        <f t="shared" ref="H3:H66" si="3">F3*F3</f>
        <v>0.124074618447459</v>
      </c>
      <c r="I3" s="6">
        <f t="shared" ref="I3:I66" si="4">F3/D3</f>
        <v>-1.5341562385643239E-2</v>
      </c>
      <c r="J3" s="6">
        <f t="shared" ref="J3:J66" si="5">ABS(I3)</f>
        <v>1.5341562385643239E-2</v>
      </c>
      <c r="L3" s="9" t="s">
        <v>6</v>
      </c>
      <c r="M3" s="9"/>
    </row>
    <row r="4" spans="1:20" x14ac:dyDescent="0.35">
      <c r="A4" s="2">
        <v>1.65</v>
      </c>
      <c r="B4" s="2">
        <v>75.75</v>
      </c>
      <c r="C4" s="2">
        <v>32.4</v>
      </c>
      <c r="D4" s="2">
        <v>27.79</v>
      </c>
      <c r="E4" s="4">
        <f t="shared" si="0"/>
        <v>28.55578530254386</v>
      </c>
      <c r="F4" s="4">
        <f t="shared" si="1"/>
        <v>-0.76578530254386123</v>
      </c>
      <c r="G4" s="3">
        <f t="shared" si="2"/>
        <v>0.76578530254386123</v>
      </c>
      <c r="H4" s="3">
        <f t="shared" si="3"/>
        <v>0.58642712959219312</v>
      </c>
      <c r="I4" s="6">
        <f t="shared" si="4"/>
        <v>-2.7556146187256613E-2</v>
      </c>
      <c r="J4" s="6">
        <f t="shared" si="5"/>
        <v>2.7556146187256613E-2</v>
      </c>
      <c r="L4" t="s">
        <v>7</v>
      </c>
      <c r="M4">
        <v>0.99527351501434291</v>
      </c>
      <c r="P4" s="2" t="s">
        <v>43</v>
      </c>
      <c r="Q4" s="2" t="s">
        <v>42</v>
      </c>
    </row>
    <row r="5" spans="1:20" x14ac:dyDescent="0.35">
      <c r="A5" s="2">
        <v>1.53</v>
      </c>
      <c r="B5" s="2">
        <v>48.99</v>
      </c>
      <c r="C5" s="2">
        <v>25.8</v>
      </c>
      <c r="D5" s="2">
        <v>20.92</v>
      </c>
      <c r="E5" s="4">
        <f t="shared" si="0"/>
        <v>20.682799326491541</v>
      </c>
      <c r="F5" s="4">
        <f t="shared" si="1"/>
        <v>0.23720067350846108</v>
      </c>
      <c r="G5" s="3">
        <f t="shared" si="2"/>
        <v>0.23720067350846108</v>
      </c>
      <c r="H5" s="3">
        <f t="shared" si="3"/>
        <v>5.6264159512867548E-2</v>
      </c>
      <c r="I5" s="6">
        <f t="shared" si="4"/>
        <v>1.1338464316848044E-2</v>
      </c>
      <c r="J5" s="6">
        <f t="shared" si="5"/>
        <v>1.1338464316848044E-2</v>
      </c>
      <c r="L5" t="s">
        <v>8</v>
      </c>
      <c r="M5">
        <v>0.99056936968900544</v>
      </c>
      <c r="O5" s="19" t="s">
        <v>31</v>
      </c>
      <c r="P5" s="3">
        <v>1.1170408325183301</v>
      </c>
      <c r="Q5" s="3">
        <f>AVERAGE(G2:G93)</f>
        <v>0.30697171205962925</v>
      </c>
    </row>
    <row r="6" spans="1:20" x14ac:dyDescent="0.35">
      <c r="A6" s="2">
        <v>1.45</v>
      </c>
      <c r="B6" s="2">
        <v>43.09</v>
      </c>
      <c r="C6" s="2">
        <v>22.5</v>
      </c>
      <c r="D6" s="2">
        <v>20.38</v>
      </c>
      <c r="E6" s="4">
        <f t="shared" si="0"/>
        <v>20.130608716317745</v>
      </c>
      <c r="F6" s="4">
        <f t="shared" si="1"/>
        <v>0.24939128368225383</v>
      </c>
      <c r="G6" s="3">
        <f t="shared" si="2"/>
        <v>0.24939128368225383</v>
      </c>
      <c r="H6" s="3">
        <f t="shared" si="3"/>
        <v>6.2196012376682402E-2</v>
      </c>
      <c r="I6" s="6">
        <f t="shared" si="4"/>
        <v>1.2237060043290178E-2</v>
      </c>
      <c r="J6" s="6">
        <f t="shared" si="5"/>
        <v>1.2237060043290178E-2</v>
      </c>
      <c r="L6" t="s">
        <v>9</v>
      </c>
      <c r="M6" s="10">
        <v>0.99024787092840327</v>
      </c>
      <c r="O6" s="19" t="s">
        <v>33</v>
      </c>
      <c r="P6" s="3">
        <v>1.9101986495179903</v>
      </c>
      <c r="Q6" s="3">
        <f>AVERAGE(H2:H93)</f>
        <v>0.17449371052870541</v>
      </c>
    </row>
    <row r="7" spans="1:20" x14ac:dyDescent="0.35">
      <c r="A7" s="2">
        <v>1.61</v>
      </c>
      <c r="B7" s="2">
        <v>52.62</v>
      </c>
      <c r="C7" s="2">
        <v>22.1</v>
      </c>
      <c r="D7" s="2">
        <v>20.39</v>
      </c>
      <c r="E7" s="4">
        <f t="shared" si="0"/>
        <v>20.139861599445233</v>
      </c>
      <c r="F7" s="4">
        <f t="shared" si="1"/>
        <v>0.25013840055476777</v>
      </c>
      <c r="G7" s="3">
        <f t="shared" si="2"/>
        <v>0.25013840055476777</v>
      </c>
      <c r="H7" s="3">
        <f t="shared" si="3"/>
        <v>6.256921943209745E-2</v>
      </c>
      <c r="I7" s="6">
        <f t="shared" si="4"/>
        <v>1.2267699880076888E-2</v>
      </c>
      <c r="J7" s="6">
        <f t="shared" si="5"/>
        <v>1.2267699880076888E-2</v>
      </c>
      <c r="L7" t="s">
        <v>10</v>
      </c>
      <c r="M7">
        <v>0.42711268164907523</v>
      </c>
      <c r="O7" s="19" t="s">
        <v>32</v>
      </c>
      <c r="P7" s="3">
        <v>1.3820993631132279</v>
      </c>
      <c r="Q7" s="3">
        <f>SQRT(Q6)</f>
        <v>0.41772444329809744</v>
      </c>
    </row>
    <row r="8" spans="1:20" ht="15" thickBot="1" x14ac:dyDescent="0.4">
      <c r="A8" s="2">
        <v>1.56</v>
      </c>
      <c r="B8" s="2">
        <v>47.97</v>
      </c>
      <c r="C8" s="2">
        <v>19.600000000000001</v>
      </c>
      <c r="D8" s="2">
        <v>19.66</v>
      </c>
      <c r="E8" s="4">
        <f t="shared" si="0"/>
        <v>19.405764809814691</v>
      </c>
      <c r="F8" s="4">
        <f t="shared" si="1"/>
        <v>0.25423519018530882</v>
      </c>
      <c r="G8" s="3">
        <f t="shared" si="2"/>
        <v>0.25423519018530882</v>
      </c>
      <c r="H8" s="3">
        <f t="shared" si="3"/>
        <v>6.4635531928560142E-2</v>
      </c>
      <c r="I8" s="6">
        <f t="shared" si="4"/>
        <v>1.2931596652355484E-2</v>
      </c>
      <c r="J8" s="6">
        <f t="shared" si="5"/>
        <v>1.2931596652355484E-2</v>
      </c>
      <c r="L8" s="7" t="s">
        <v>11</v>
      </c>
      <c r="M8" s="7">
        <v>92</v>
      </c>
      <c r="O8" s="19" t="s">
        <v>34</v>
      </c>
      <c r="P8" s="6">
        <v>5.3509684509641511E-2</v>
      </c>
      <c r="Q8" s="17">
        <f>AVERAGE(J2:J93)</f>
        <v>1.4748026205074391E-2</v>
      </c>
    </row>
    <row r="9" spans="1:20" x14ac:dyDescent="0.35">
      <c r="A9" s="2">
        <v>1.5</v>
      </c>
      <c r="B9" s="2">
        <v>45.59</v>
      </c>
      <c r="C9" s="2">
        <v>25.3</v>
      </c>
      <c r="D9" s="2">
        <v>20.3</v>
      </c>
      <c r="E9" s="4">
        <f t="shared" si="0"/>
        <v>20.033860698165796</v>
      </c>
      <c r="F9" s="4">
        <f t="shared" si="1"/>
        <v>0.26613930183420464</v>
      </c>
      <c r="G9" s="3">
        <f t="shared" si="2"/>
        <v>0.26613930183420464</v>
      </c>
      <c r="H9" s="3">
        <f t="shared" si="3"/>
        <v>7.083012798079788E-2</v>
      </c>
      <c r="I9" s="6">
        <f t="shared" si="4"/>
        <v>1.3110310435182494E-2</v>
      </c>
      <c r="J9" s="6">
        <f t="shared" si="5"/>
        <v>1.3110310435182494E-2</v>
      </c>
    </row>
    <row r="10" spans="1:20" ht="15" thickBot="1" x14ac:dyDescent="0.4">
      <c r="A10" s="2">
        <v>1.52</v>
      </c>
      <c r="B10" s="2">
        <v>47.85</v>
      </c>
      <c r="C10" s="2">
        <v>22.8</v>
      </c>
      <c r="D10" s="2">
        <v>20.6</v>
      </c>
      <c r="E10" s="4">
        <f t="shared" si="0"/>
        <v>20.379498786118187</v>
      </c>
      <c r="F10" s="4">
        <f t="shared" si="1"/>
        <v>0.2205012138818141</v>
      </c>
      <c r="G10" s="3">
        <f t="shared" si="2"/>
        <v>0.2205012138818141</v>
      </c>
      <c r="H10" s="3">
        <f t="shared" si="3"/>
        <v>4.8620785323353524E-2</v>
      </c>
      <c r="I10" s="6">
        <f t="shared" si="4"/>
        <v>1.0703942421447286E-2</v>
      </c>
      <c r="J10" s="6">
        <f t="shared" si="5"/>
        <v>1.0703942421447286E-2</v>
      </c>
      <c r="L10" t="s">
        <v>12</v>
      </c>
    </row>
    <row r="11" spans="1:20" x14ac:dyDescent="0.35">
      <c r="A11" s="2">
        <v>1.48</v>
      </c>
      <c r="B11" s="2">
        <v>44.45</v>
      </c>
      <c r="C11" s="2">
        <v>26.4</v>
      </c>
      <c r="D11" s="2">
        <v>20.309999999999999</v>
      </c>
      <c r="E11" s="4">
        <f t="shared" si="0"/>
        <v>20.083993693960192</v>
      </c>
      <c r="F11" s="4">
        <f t="shared" si="1"/>
        <v>0.22600630603980676</v>
      </c>
      <c r="G11" s="3">
        <f t="shared" si="2"/>
        <v>0.22600630603980676</v>
      </c>
      <c r="H11" s="3">
        <f t="shared" si="3"/>
        <v>5.1078850369758795E-2</v>
      </c>
      <c r="I11" s="6">
        <f t="shared" si="4"/>
        <v>1.1127833876898413E-2</v>
      </c>
      <c r="J11" s="6">
        <f t="shared" si="5"/>
        <v>1.1127833876898413E-2</v>
      </c>
      <c r="L11" s="8"/>
      <c r="M11" s="8" t="s">
        <v>17</v>
      </c>
      <c r="N11" s="8" t="s">
        <v>18</v>
      </c>
      <c r="O11" s="8" t="s">
        <v>19</v>
      </c>
      <c r="P11" s="8" t="s">
        <v>20</v>
      </c>
      <c r="Q11" s="8" t="s">
        <v>21</v>
      </c>
    </row>
    <row r="12" spans="1:20" x14ac:dyDescent="0.35">
      <c r="A12" s="2">
        <v>1.47</v>
      </c>
      <c r="B12" s="2">
        <v>46.04</v>
      </c>
      <c r="C12" s="2">
        <v>33.700000000000003</v>
      </c>
      <c r="D12" s="2">
        <v>21.21</v>
      </c>
      <c r="E12" s="4">
        <f t="shared" si="0"/>
        <v>21.153777443325801</v>
      </c>
      <c r="F12" s="4">
        <f t="shared" si="1"/>
        <v>5.6222556674200064E-2</v>
      </c>
      <c r="G12" s="3">
        <f t="shared" si="2"/>
        <v>5.6222556674200064E-2</v>
      </c>
      <c r="H12" s="3">
        <f t="shared" si="3"/>
        <v>3.1609758789836379E-3</v>
      </c>
      <c r="I12" s="6">
        <f t="shared" si="4"/>
        <v>2.6507570332013229E-3</v>
      </c>
      <c r="J12" s="6">
        <f t="shared" si="5"/>
        <v>2.6507570332013229E-3</v>
      </c>
      <c r="L12" t="s">
        <v>13</v>
      </c>
      <c r="M12">
        <v>3</v>
      </c>
      <c r="N12">
        <v>1686.2104612400551</v>
      </c>
      <c r="O12">
        <v>562.07015374668504</v>
      </c>
      <c r="P12">
        <v>3081.0985642181481</v>
      </c>
      <c r="Q12" s="10">
        <v>5.6968534645697302E-89</v>
      </c>
    </row>
    <row r="13" spans="1:20" x14ac:dyDescent="0.35">
      <c r="A13" s="2">
        <v>1.55</v>
      </c>
      <c r="B13" s="2">
        <v>53.07</v>
      </c>
      <c r="C13" s="2">
        <v>27.9</v>
      </c>
      <c r="D13" s="2">
        <v>22.11</v>
      </c>
      <c r="E13" s="4">
        <f t="shared" si="0"/>
        <v>21.876319983607573</v>
      </c>
      <c r="F13" s="4">
        <f t="shared" si="1"/>
        <v>0.23368001639242664</v>
      </c>
      <c r="G13" s="3">
        <f t="shared" si="2"/>
        <v>0.23368001639242664</v>
      </c>
      <c r="H13" s="3">
        <f t="shared" si="3"/>
        <v>5.460635006116478E-2</v>
      </c>
      <c r="I13" s="6">
        <f t="shared" si="4"/>
        <v>1.0568974056645258E-2</v>
      </c>
      <c r="J13" s="6">
        <f t="shared" si="5"/>
        <v>1.0568974056645258E-2</v>
      </c>
      <c r="L13" t="s">
        <v>14</v>
      </c>
      <c r="M13">
        <v>88</v>
      </c>
      <c r="N13">
        <v>16.053421368640858</v>
      </c>
      <c r="O13">
        <v>0.1824252428254643</v>
      </c>
    </row>
    <row r="14" spans="1:20" ht="15" thickBot="1" x14ac:dyDescent="0.4">
      <c r="A14" s="2">
        <v>1.52</v>
      </c>
      <c r="B14" s="2">
        <v>65.88</v>
      </c>
      <c r="C14" s="2">
        <v>33.5</v>
      </c>
      <c r="D14" s="2">
        <v>28.6</v>
      </c>
      <c r="E14" s="4">
        <f t="shared" si="0"/>
        <v>27.7406017184029</v>
      </c>
      <c r="F14" s="4">
        <f t="shared" si="1"/>
        <v>0.85939828159710174</v>
      </c>
      <c r="G14" s="3">
        <f t="shared" si="2"/>
        <v>0.85939828159710174</v>
      </c>
      <c r="H14" s="3">
        <f t="shared" si="3"/>
        <v>0.73856540641205137</v>
      </c>
      <c r="I14" s="6">
        <f t="shared" si="4"/>
        <v>3.0048890964933624E-2</v>
      </c>
      <c r="J14" s="6">
        <f t="shared" si="5"/>
        <v>3.0048890964933624E-2</v>
      </c>
      <c r="L14" s="7" t="s">
        <v>15</v>
      </c>
      <c r="M14" s="7">
        <v>91</v>
      </c>
      <c r="N14" s="7">
        <v>1702.2638826086959</v>
      </c>
      <c r="O14" s="7"/>
      <c r="P14" s="7"/>
      <c r="Q14" s="7"/>
    </row>
    <row r="15" spans="1:20" ht="15" thickBot="1" x14ac:dyDescent="0.4">
      <c r="A15" s="2">
        <v>1.54</v>
      </c>
      <c r="B15" s="2">
        <v>46.04</v>
      </c>
      <c r="C15" s="2">
        <v>23.4</v>
      </c>
      <c r="D15" s="2">
        <v>19.5</v>
      </c>
      <c r="E15" s="4">
        <f t="shared" si="0"/>
        <v>19.227740343763415</v>
      </c>
      <c r="F15" s="4">
        <f t="shared" si="1"/>
        <v>0.2722596562365851</v>
      </c>
      <c r="G15" s="3">
        <f t="shared" si="2"/>
        <v>0.2722596562365851</v>
      </c>
      <c r="H15" s="3">
        <f t="shared" si="3"/>
        <v>7.4125320414063486E-2</v>
      </c>
      <c r="I15" s="6">
        <f t="shared" si="4"/>
        <v>1.396203365315821E-2</v>
      </c>
      <c r="J15" s="6">
        <f t="shared" si="5"/>
        <v>1.396203365315821E-2</v>
      </c>
    </row>
    <row r="16" spans="1:20" x14ac:dyDescent="0.35">
      <c r="A16" s="2">
        <v>1.46</v>
      </c>
      <c r="B16" s="2">
        <v>43.54</v>
      </c>
      <c r="C16" s="2">
        <v>21.8</v>
      </c>
      <c r="D16" s="2">
        <v>20.41</v>
      </c>
      <c r="E16" s="4">
        <f t="shared" si="0"/>
        <v>20.054203429381012</v>
      </c>
      <c r="F16" s="4">
        <f t="shared" si="1"/>
        <v>0.35579657061898828</v>
      </c>
      <c r="G16" s="3">
        <f t="shared" si="2"/>
        <v>0.35579657061898828</v>
      </c>
      <c r="H16" s="3">
        <f t="shared" si="3"/>
        <v>0.12659119966423271</v>
      </c>
      <c r="I16" s="6">
        <f t="shared" si="4"/>
        <v>1.7432463038656948E-2</v>
      </c>
      <c r="J16" s="6">
        <f t="shared" si="5"/>
        <v>1.7432463038656948E-2</v>
      </c>
      <c r="L16" s="8"/>
      <c r="M16" s="8" t="s">
        <v>22</v>
      </c>
      <c r="N16" s="8" t="s">
        <v>10</v>
      </c>
      <c r="O16" s="8" t="s">
        <v>23</v>
      </c>
      <c r="P16" s="8" t="s">
        <v>24</v>
      </c>
      <c r="Q16" s="8" t="s">
        <v>25</v>
      </c>
      <c r="R16" s="8" t="s">
        <v>26</v>
      </c>
      <c r="S16" s="8" t="s">
        <v>27</v>
      </c>
      <c r="T16" s="8" t="s">
        <v>28</v>
      </c>
    </row>
    <row r="17" spans="1:20" x14ac:dyDescent="0.35">
      <c r="A17" s="2">
        <v>1.52</v>
      </c>
      <c r="B17" s="2">
        <v>62.37</v>
      </c>
      <c r="C17" s="2">
        <v>37.9</v>
      </c>
      <c r="D17" s="2">
        <v>26.85</v>
      </c>
      <c r="E17" s="4">
        <f t="shared" si="0"/>
        <v>26.500655692318247</v>
      </c>
      <c r="F17" s="4">
        <f t="shared" si="1"/>
        <v>0.34934430768175417</v>
      </c>
      <c r="G17" s="3">
        <f t="shared" si="2"/>
        <v>0.34934430768175417</v>
      </c>
      <c r="H17" s="3">
        <f t="shared" si="3"/>
        <v>0.12204144530964413</v>
      </c>
      <c r="I17" s="6">
        <f t="shared" si="4"/>
        <v>1.30109611799536E-2</v>
      </c>
      <c r="J17" s="6">
        <f t="shared" si="5"/>
        <v>1.30109611799536E-2</v>
      </c>
      <c r="K17" s="13" t="s">
        <v>29</v>
      </c>
      <c r="L17" t="s">
        <v>16</v>
      </c>
      <c r="M17">
        <v>36.17193597059449</v>
      </c>
      <c r="N17">
        <v>1.414483657153482</v>
      </c>
      <c r="O17">
        <v>25.572537220675407</v>
      </c>
      <c r="P17">
        <v>1.6438654241577365E-42</v>
      </c>
      <c r="Q17">
        <v>33.360946934764044</v>
      </c>
      <c r="R17">
        <v>38.982925006424935</v>
      </c>
      <c r="S17">
        <v>33.360946934764044</v>
      </c>
      <c r="T17">
        <v>38.982925006424935</v>
      </c>
    </row>
    <row r="18" spans="1:20" x14ac:dyDescent="0.35">
      <c r="A18" s="2">
        <v>1.46</v>
      </c>
      <c r="B18" s="2">
        <v>45.81</v>
      </c>
      <c r="C18" s="2">
        <v>31.3</v>
      </c>
      <c r="D18" s="2">
        <v>21.48</v>
      </c>
      <c r="E18" s="4">
        <f t="shared" si="0"/>
        <v>21.223787969537522</v>
      </c>
      <c r="F18" s="4">
        <f t="shared" si="1"/>
        <v>0.25621203046247842</v>
      </c>
      <c r="G18" s="3">
        <f t="shared" si="2"/>
        <v>0.25621203046247842</v>
      </c>
      <c r="H18" s="3">
        <f t="shared" si="3"/>
        <v>6.5644604553705965E-2</v>
      </c>
      <c r="I18" s="6">
        <f t="shared" si="4"/>
        <v>1.1927934379072552E-2</v>
      </c>
      <c r="J18" s="6">
        <f t="shared" si="5"/>
        <v>1.1927934379072552E-2</v>
      </c>
      <c r="K18" s="13" t="s">
        <v>37</v>
      </c>
      <c r="L18" t="s">
        <v>0</v>
      </c>
      <c r="M18">
        <v>-23.132536335206137</v>
      </c>
      <c r="N18">
        <v>1.0231948738234407</v>
      </c>
      <c r="O18">
        <v>-22.608143303890142</v>
      </c>
      <c r="P18" s="10">
        <v>2.0347114239270885E-38</v>
      </c>
      <c r="Q18">
        <v>-25.165921137702671</v>
      </c>
      <c r="R18">
        <v>-21.099151532709602</v>
      </c>
      <c r="S18">
        <v>-25.165921137702671</v>
      </c>
      <c r="T18">
        <v>-21.099151532709602</v>
      </c>
    </row>
    <row r="19" spans="1:20" x14ac:dyDescent="0.35">
      <c r="A19" s="2">
        <v>1.58</v>
      </c>
      <c r="B19" s="2">
        <v>74.39</v>
      </c>
      <c r="C19" s="2">
        <v>40.6</v>
      </c>
      <c r="D19" s="2">
        <v>29.76</v>
      </c>
      <c r="E19" s="4">
        <f t="shared" si="0"/>
        <v>29.888069800521805</v>
      </c>
      <c r="F19" s="4">
        <f t="shared" si="1"/>
        <v>-0.1280698005218035</v>
      </c>
      <c r="G19" s="3">
        <f t="shared" si="2"/>
        <v>0.1280698005218035</v>
      </c>
      <c r="H19" s="3">
        <f t="shared" si="3"/>
        <v>1.640187380569454E-2</v>
      </c>
      <c r="I19" s="6">
        <f t="shared" si="4"/>
        <v>-4.3034207164584504E-3</v>
      </c>
      <c r="J19" s="6">
        <f t="shared" si="5"/>
        <v>4.3034207164584504E-3</v>
      </c>
      <c r="K19" s="13" t="s">
        <v>38</v>
      </c>
      <c r="L19" t="s">
        <v>1</v>
      </c>
      <c r="M19">
        <v>0.39059514052783867</v>
      </c>
      <c r="N19">
        <v>8.9107767101096642E-3</v>
      </c>
      <c r="O19">
        <v>43.834017306784432</v>
      </c>
      <c r="P19" s="10">
        <v>1.4457196886846058E-61</v>
      </c>
      <c r="Q19">
        <v>0.3728868442840641</v>
      </c>
      <c r="R19">
        <v>0.40830343677161324</v>
      </c>
      <c r="S19">
        <v>0.3728868442840641</v>
      </c>
      <c r="T19">
        <v>0.40830343677161324</v>
      </c>
    </row>
    <row r="20" spans="1:20" ht="15" thickBot="1" x14ac:dyDescent="0.4">
      <c r="A20" s="2">
        <v>1.52</v>
      </c>
      <c r="B20" s="2">
        <v>55.57</v>
      </c>
      <c r="C20" s="2">
        <v>36.299999999999997</v>
      </c>
      <c r="D20" s="2">
        <v>23.92</v>
      </c>
      <c r="E20" s="4">
        <f t="shared" si="0"/>
        <v>23.796956766849647</v>
      </c>
      <c r="F20" s="4">
        <f t="shared" si="1"/>
        <v>0.12304323315035504</v>
      </c>
      <c r="G20" s="3">
        <f t="shared" si="2"/>
        <v>0.12304323315035504</v>
      </c>
      <c r="H20" s="3">
        <f t="shared" si="3"/>
        <v>1.5139637224092629E-2</v>
      </c>
      <c r="I20" s="6">
        <f t="shared" si="4"/>
        <v>5.1439478741787219E-3</v>
      </c>
      <c r="J20" s="6">
        <f t="shared" si="5"/>
        <v>5.1439478741787219E-3</v>
      </c>
      <c r="K20" s="13" t="s">
        <v>39</v>
      </c>
      <c r="L20" s="7" t="s">
        <v>2</v>
      </c>
      <c r="M20" s="7">
        <v>2.9782481174559054E-2</v>
      </c>
      <c r="N20" s="7">
        <v>1.2309561946761005E-2</v>
      </c>
      <c r="O20" s="7">
        <v>2.4194590598242751</v>
      </c>
      <c r="P20" s="10">
        <v>1.7601590424532691E-2</v>
      </c>
      <c r="Q20" s="7">
        <v>5.3198134772494375E-3</v>
      </c>
      <c r="R20" s="7">
        <v>5.4245148871868668E-2</v>
      </c>
      <c r="S20" s="7">
        <v>5.3198134772494375E-3</v>
      </c>
      <c r="T20" s="7">
        <v>5.4245148871868668E-2</v>
      </c>
    </row>
    <row r="21" spans="1:20" x14ac:dyDescent="0.35">
      <c r="A21" s="2">
        <v>1.5</v>
      </c>
      <c r="B21" s="2">
        <v>46.15</v>
      </c>
      <c r="C21" s="2">
        <v>29.8</v>
      </c>
      <c r="D21" s="2">
        <v>20.55</v>
      </c>
      <c r="E21" s="4">
        <f t="shared" si="0"/>
        <v>20.386615142146901</v>
      </c>
      <c r="F21" s="4">
        <f t="shared" si="1"/>
        <v>0.16338485785309942</v>
      </c>
      <c r="G21" s="3">
        <f t="shared" si="2"/>
        <v>0.16338485785309942</v>
      </c>
      <c r="H21" s="3">
        <f t="shared" si="3"/>
        <v>2.6694611775677501E-2</v>
      </c>
      <c r="I21" s="6">
        <f t="shared" si="4"/>
        <v>7.9506013553819668E-3</v>
      </c>
      <c r="J21" s="6">
        <f t="shared" si="5"/>
        <v>7.9506013553819668E-3</v>
      </c>
      <c r="P21" s="2" t="s">
        <v>40</v>
      </c>
    </row>
    <row r="22" spans="1:20" x14ac:dyDescent="0.35">
      <c r="A22" s="2">
        <v>1.49</v>
      </c>
      <c r="B22" s="2">
        <v>47.85</v>
      </c>
      <c r="C22" s="2">
        <v>31.9</v>
      </c>
      <c r="D22" s="2">
        <v>21.67</v>
      </c>
      <c r="E22" s="4">
        <f t="shared" si="0"/>
        <v>21.344495454862862</v>
      </c>
      <c r="F22" s="4">
        <f t="shared" si="1"/>
        <v>0.32550454513713944</v>
      </c>
      <c r="G22" s="3">
        <f t="shared" si="2"/>
        <v>0.32550454513713944</v>
      </c>
      <c r="H22" s="3">
        <f t="shared" si="3"/>
        <v>0.10595320890493605</v>
      </c>
      <c r="I22" s="6">
        <f t="shared" si="4"/>
        <v>1.5020975779286544E-2</v>
      </c>
      <c r="J22" s="6">
        <f t="shared" si="5"/>
        <v>1.5020975779286544E-2</v>
      </c>
    </row>
    <row r="23" spans="1:20" x14ac:dyDescent="0.35">
      <c r="A23" s="2">
        <v>1.48</v>
      </c>
      <c r="B23" s="2">
        <v>42.18</v>
      </c>
      <c r="C23" s="2">
        <v>31.3</v>
      </c>
      <c r="D23" s="2">
        <v>19.27</v>
      </c>
      <c r="E23" s="4">
        <f t="shared" si="0"/>
        <v>19.34327688271734</v>
      </c>
      <c r="F23" s="4">
        <f t="shared" si="1"/>
        <v>-7.3276882717340897E-2</v>
      </c>
      <c r="G23" s="3">
        <f t="shared" si="2"/>
        <v>7.3276882717340897E-2</v>
      </c>
      <c r="H23" s="3">
        <f t="shared" si="3"/>
        <v>5.3695015407709329E-3</v>
      </c>
      <c r="I23" s="6">
        <f t="shared" si="4"/>
        <v>-3.8026405146518371E-3</v>
      </c>
      <c r="J23" s="6">
        <f t="shared" si="5"/>
        <v>3.8026405146518371E-3</v>
      </c>
    </row>
    <row r="24" spans="1:20" x14ac:dyDescent="0.35">
      <c r="A24" s="2">
        <v>1.59</v>
      </c>
      <c r="B24" s="2">
        <v>45.81</v>
      </c>
      <c r="C24" s="2">
        <v>21.6</v>
      </c>
      <c r="D24" s="2">
        <v>18.18</v>
      </c>
      <c r="E24" s="4">
        <f t="shared" si="0"/>
        <v>17.927668178567501</v>
      </c>
      <c r="F24" s="4">
        <f t="shared" si="1"/>
        <v>0.25233182143249877</v>
      </c>
      <c r="G24" s="3">
        <f t="shared" si="2"/>
        <v>0.25233182143249877</v>
      </c>
      <c r="H24" s="3">
        <f t="shared" si="3"/>
        <v>6.3671348107442446E-2</v>
      </c>
      <c r="I24" s="6">
        <f t="shared" si="4"/>
        <v>1.3879638142601692E-2</v>
      </c>
      <c r="J24" s="6">
        <f t="shared" si="5"/>
        <v>1.3879638142601692E-2</v>
      </c>
    </row>
    <row r="25" spans="1:20" x14ac:dyDescent="0.35">
      <c r="A25" s="2">
        <v>1.56</v>
      </c>
      <c r="B25" s="2">
        <v>44.68</v>
      </c>
      <c r="C25" s="2">
        <v>24.6</v>
      </c>
      <c r="D25" s="2">
        <v>18.46</v>
      </c>
      <c r="E25" s="4">
        <f t="shared" si="0"/>
        <v>18.269619203350899</v>
      </c>
      <c r="F25" s="4">
        <f t="shared" si="1"/>
        <v>0.19038079664910157</v>
      </c>
      <c r="G25" s="3">
        <f t="shared" si="2"/>
        <v>0.19038079664910157</v>
      </c>
      <c r="H25" s="3">
        <f t="shared" si="3"/>
        <v>3.6244847732746562E-2</v>
      </c>
      <c r="I25" s="6">
        <f t="shared" si="4"/>
        <v>1.0313152581208102E-2</v>
      </c>
      <c r="J25" s="6">
        <f t="shared" si="5"/>
        <v>1.0313152581208102E-2</v>
      </c>
    </row>
    <row r="26" spans="1:20" x14ac:dyDescent="0.35">
      <c r="A26" s="2">
        <v>1.58</v>
      </c>
      <c r="B26" s="2">
        <v>42.64</v>
      </c>
      <c r="C26" s="2">
        <v>20.100000000000001</v>
      </c>
      <c r="D26" s="2">
        <v>17.05</v>
      </c>
      <c r="E26" s="4">
        <f t="shared" si="0"/>
        <v>16.87613322468447</v>
      </c>
      <c r="F26" s="4">
        <f t="shared" si="1"/>
        <v>0.17386677531553119</v>
      </c>
      <c r="G26" s="3">
        <f t="shared" si="2"/>
        <v>0.17386677531553119</v>
      </c>
      <c r="H26" s="3">
        <f t="shared" si="3"/>
        <v>3.0229655558621404E-2</v>
      </c>
      <c r="I26" s="6">
        <f t="shared" si="4"/>
        <v>1.0197464827890391E-2</v>
      </c>
      <c r="J26" s="6">
        <f t="shared" si="5"/>
        <v>1.0197464827890391E-2</v>
      </c>
    </row>
    <row r="27" spans="1:20" x14ac:dyDescent="0.35">
      <c r="A27" s="2">
        <v>1.57</v>
      </c>
      <c r="B27" s="2">
        <v>43.54</v>
      </c>
      <c r="C27" s="2">
        <v>24.6</v>
      </c>
      <c r="D27" s="2">
        <v>17.7</v>
      </c>
      <c r="E27" s="4">
        <f t="shared" si="0"/>
        <v>17.593015379797098</v>
      </c>
      <c r="F27" s="4">
        <f t="shared" si="1"/>
        <v>0.10698462020290123</v>
      </c>
      <c r="G27" s="3">
        <f t="shared" si="2"/>
        <v>0.10698462020290123</v>
      </c>
      <c r="H27" s="3">
        <f t="shared" si="3"/>
        <v>1.1445708959959021E-2</v>
      </c>
      <c r="I27" s="6">
        <f t="shared" si="4"/>
        <v>6.0443288250226681E-3</v>
      </c>
      <c r="J27" s="6">
        <f t="shared" si="5"/>
        <v>6.0443288250226681E-3</v>
      </c>
    </row>
    <row r="28" spans="1:20" x14ac:dyDescent="0.35">
      <c r="A28" s="2">
        <v>1.5</v>
      </c>
      <c r="B28" s="2">
        <v>37.31</v>
      </c>
      <c r="C28" s="2">
        <v>18.100000000000001</v>
      </c>
      <c r="D28" s="2">
        <v>16.61</v>
      </c>
      <c r="E28" s="4">
        <f t="shared" si="0"/>
        <v>16.585299070138468</v>
      </c>
      <c r="F28" s="4">
        <f t="shared" si="1"/>
        <v>2.4700929861531051E-2</v>
      </c>
      <c r="G28" s="3">
        <f t="shared" si="2"/>
        <v>2.4700929861531051E-2</v>
      </c>
      <c r="H28" s="3">
        <f t="shared" si="3"/>
        <v>6.1013593602427636E-4</v>
      </c>
      <c r="I28" s="6">
        <f t="shared" si="4"/>
        <v>1.4871119723980164E-3</v>
      </c>
      <c r="J28" s="6">
        <f t="shared" si="5"/>
        <v>1.4871119723980164E-3</v>
      </c>
    </row>
    <row r="29" spans="1:20" x14ac:dyDescent="0.35">
      <c r="A29" s="2">
        <v>1.52</v>
      </c>
      <c r="B29" s="2">
        <v>39.35</v>
      </c>
      <c r="C29" s="2">
        <v>22.9</v>
      </c>
      <c r="D29" s="2">
        <v>16.940000000000001</v>
      </c>
      <c r="E29" s="4">
        <f t="shared" si="0"/>
        <v>17.062418339749012</v>
      </c>
      <c r="F29" s="4">
        <f t="shared" si="1"/>
        <v>-0.12241833974901084</v>
      </c>
      <c r="G29" s="3">
        <f t="shared" si="2"/>
        <v>0.12241833974901084</v>
      </c>
      <c r="H29" s="3">
        <f t="shared" si="3"/>
        <v>1.4986249906904248E-2</v>
      </c>
      <c r="I29" s="6">
        <f t="shared" si="4"/>
        <v>-7.2265844007680536E-3</v>
      </c>
      <c r="J29" s="6">
        <f t="shared" si="5"/>
        <v>7.2265844007680536E-3</v>
      </c>
    </row>
    <row r="30" spans="1:20" x14ac:dyDescent="0.35">
      <c r="A30" s="2">
        <v>1.44</v>
      </c>
      <c r="B30" s="2">
        <v>39.01</v>
      </c>
      <c r="C30" s="2">
        <v>26.2</v>
      </c>
      <c r="D30" s="2">
        <v>18.77</v>
      </c>
      <c r="E30" s="4">
        <f t="shared" si="0"/>
        <v>18.87850108666208</v>
      </c>
      <c r="F30" s="4">
        <f t="shared" si="1"/>
        <v>-0.10850108666208058</v>
      </c>
      <c r="G30" s="3">
        <f t="shared" si="2"/>
        <v>0.10850108666208058</v>
      </c>
      <c r="H30" s="3">
        <f t="shared" si="3"/>
        <v>1.177248580685232E-2</v>
      </c>
      <c r="I30" s="6">
        <f t="shared" si="4"/>
        <v>-5.780558692705412E-3</v>
      </c>
      <c r="J30" s="6">
        <f t="shared" si="5"/>
        <v>5.780558692705412E-3</v>
      </c>
    </row>
    <row r="31" spans="1:20" x14ac:dyDescent="0.35">
      <c r="A31" s="2">
        <v>1.49</v>
      </c>
      <c r="B31" s="2">
        <v>40.6</v>
      </c>
      <c r="C31" s="2">
        <v>27.2</v>
      </c>
      <c r="D31" s="2">
        <v>18.39</v>
      </c>
      <c r="E31" s="4">
        <f t="shared" si="0"/>
        <v>18.372703024515609</v>
      </c>
      <c r="F31" s="4">
        <f t="shared" si="1"/>
        <v>1.7296975484391908E-2</v>
      </c>
      <c r="G31" s="3">
        <f t="shared" si="2"/>
        <v>1.7296975484391908E-2</v>
      </c>
      <c r="H31" s="3">
        <f t="shared" si="3"/>
        <v>2.9918536090765466E-4</v>
      </c>
      <c r="I31" s="6">
        <f t="shared" si="4"/>
        <v>9.405641916471945E-4</v>
      </c>
      <c r="J31" s="6">
        <f t="shared" si="5"/>
        <v>9.405641916471945E-4</v>
      </c>
    </row>
    <row r="32" spans="1:20" x14ac:dyDescent="0.35">
      <c r="A32" s="2">
        <v>1.46</v>
      </c>
      <c r="B32" s="2">
        <v>38.1</v>
      </c>
      <c r="C32" s="2">
        <v>17.7</v>
      </c>
      <c r="D32" s="2">
        <v>17.86</v>
      </c>
      <c r="E32" s="4">
        <f t="shared" si="0"/>
        <v>17.807257692093884</v>
      </c>
      <c r="F32" s="4">
        <f t="shared" si="1"/>
        <v>5.2742307906115116E-2</v>
      </c>
      <c r="G32" s="3">
        <f t="shared" si="2"/>
        <v>5.2742307906115116E-2</v>
      </c>
      <c r="H32" s="3">
        <f t="shared" si="3"/>
        <v>2.781751043263453E-3</v>
      </c>
      <c r="I32" s="6">
        <f t="shared" si="4"/>
        <v>2.9530967472628845E-3</v>
      </c>
      <c r="J32" s="6">
        <f t="shared" si="5"/>
        <v>2.9530967472628845E-3</v>
      </c>
    </row>
    <row r="33" spans="1:10" x14ac:dyDescent="0.35">
      <c r="A33" s="2">
        <v>1.5</v>
      </c>
      <c r="B33" s="2">
        <v>40.369999999999997</v>
      </c>
      <c r="C33" s="2">
        <v>20.8</v>
      </c>
      <c r="D33" s="2">
        <v>17.98</v>
      </c>
      <c r="E33" s="4">
        <f t="shared" si="0"/>
        <v>17.860932899324961</v>
      </c>
      <c r="F33" s="4">
        <f t="shared" si="1"/>
        <v>0.11906710067503923</v>
      </c>
      <c r="G33" s="3">
        <f t="shared" si="2"/>
        <v>0.11906710067503923</v>
      </c>
      <c r="H33" s="3">
        <f t="shared" si="3"/>
        <v>1.4176974463159927E-2</v>
      </c>
      <c r="I33" s="6">
        <f t="shared" si="4"/>
        <v>6.6221969229721478E-3</v>
      </c>
      <c r="J33" s="6">
        <f t="shared" si="5"/>
        <v>6.6221969229721478E-3</v>
      </c>
    </row>
    <row r="34" spans="1:10" x14ac:dyDescent="0.35">
      <c r="A34" s="2">
        <v>1.56</v>
      </c>
      <c r="B34" s="2">
        <v>37.19</v>
      </c>
      <c r="C34" s="2">
        <v>17.5</v>
      </c>
      <c r="D34" s="2">
        <v>15.37</v>
      </c>
      <c r="E34" s="4">
        <f t="shared" si="0"/>
        <v>15.132605984458019</v>
      </c>
      <c r="F34" s="4">
        <f t="shared" si="1"/>
        <v>0.23739401554198025</v>
      </c>
      <c r="G34" s="3">
        <f t="shared" si="2"/>
        <v>0.23739401554198025</v>
      </c>
      <c r="H34" s="3">
        <f t="shared" si="3"/>
        <v>5.635591861514596E-2</v>
      </c>
      <c r="I34" s="6">
        <f t="shared" si="4"/>
        <v>1.5445284030057271E-2</v>
      </c>
      <c r="J34" s="6">
        <f t="shared" si="5"/>
        <v>1.5445284030057271E-2</v>
      </c>
    </row>
    <row r="35" spans="1:10" x14ac:dyDescent="0.35">
      <c r="A35" s="2">
        <v>1.53</v>
      </c>
      <c r="B35" s="2">
        <v>44.11</v>
      </c>
      <c r="C35" s="2">
        <v>21.3</v>
      </c>
      <c r="D35" s="2">
        <v>18.84</v>
      </c>
      <c r="E35" s="4">
        <f t="shared" si="0"/>
        <v>18.64267387543017</v>
      </c>
      <c r="F35" s="4">
        <f t="shared" si="1"/>
        <v>0.19732612456983034</v>
      </c>
      <c r="G35" s="3">
        <f t="shared" si="2"/>
        <v>0.19732612456983034</v>
      </c>
      <c r="H35" s="3">
        <f t="shared" si="3"/>
        <v>3.8937599437748202E-2</v>
      </c>
      <c r="I35" s="6">
        <f t="shared" si="4"/>
        <v>1.0473785805192693E-2</v>
      </c>
      <c r="J35" s="6">
        <f t="shared" si="5"/>
        <v>1.0473785805192693E-2</v>
      </c>
    </row>
    <row r="36" spans="1:10" x14ac:dyDescent="0.35">
      <c r="A36" s="2">
        <v>1.45</v>
      </c>
      <c r="B36" s="2">
        <v>33.450000000000003</v>
      </c>
      <c r="C36" s="2">
        <v>18.7</v>
      </c>
      <c r="D36" s="2">
        <v>15.82</v>
      </c>
      <c r="E36" s="4">
        <f t="shared" si="0"/>
        <v>16.252098133166054</v>
      </c>
      <c r="F36" s="4">
        <f t="shared" si="1"/>
        <v>-0.43209813316605405</v>
      </c>
      <c r="G36" s="3">
        <f t="shared" si="2"/>
        <v>0.43209813316605405</v>
      </c>
      <c r="H36" s="3">
        <f t="shared" si="3"/>
        <v>0.18670879668558898</v>
      </c>
      <c r="I36" s="6">
        <f t="shared" si="4"/>
        <v>-2.731340917610961E-2</v>
      </c>
      <c r="J36" s="6">
        <f t="shared" si="5"/>
        <v>2.731340917610961E-2</v>
      </c>
    </row>
    <row r="37" spans="1:10" x14ac:dyDescent="0.35">
      <c r="A37" s="2">
        <v>1.63</v>
      </c>
      <c r="B37" s="2">
        <v>47.17</v>
      </c>
      <c r="C37" s="2">
        <v>28.8</v>
      </c>
      <c r="D37" s="2">
        <v>17.71</v>
      </c>
      <c r="E37" s="4">
        <f t="shared" si="0"/>
        <v>17.748009980733936</v>
      </c>
      <c r="F37" s="4">
        <f t="shared" si="1"/>
        <v>-3.8009980733935578E-2</v>
      </c>
      <c r="G37" s="3">
        <f t="shared" si="2"/>
        <v>3.8009980733935578E-2</v>
      </c>
      <c r="H37" s="3">
        <f t="shared" si="3"/>
        <v>1.4447586353941537E-3</v>
      </c>
      <c r="I37" s="6">
        <f t="shared" si="4"/>
        <v>-2.1462439714249339E-3</v>
      </c>
      <c r="J37" s="6">
        <f t="shared" si="5"/>
        <v>2.1462439714249339E-3</v>
      </c>
    </row>
    <row r="38" spans="1:10" x14ac:dyDescent="0.35">
      <c r="A38" s="2">
        <v>1.42</v>
      </c>
      <c r="B38" s="2">
        <v>30.05</v>
      </c>
      <c r="C38" s="2">
        <v>17.100000000000001</v>
      </c>
      <c r="D38" s="2">
        <v>14.99</v>
      </c>
      <c r="E38" s="4">
        <f t="shared" si="0"/>
        <v>15.57039877554829</v>
      </c>
      <c r="F38" s="4">
        <f t="shared" si="1"/>
        <v>-0.58039877554828934</v>
      </c>
      <c r="G38" s="3">
        <f t="shared" si="2"/>
        <v>0.58039877554828934</v>
      </c>
      <c r="H38" s="3">
        <f t="shared" si="3"/>
        <v>0.33686273865795352</v>
      </c>
      <c r="I38" s="6">
        <f t="shared" si="4"/>
        <v>-3.8719064412827839E-2</v>
      </c>
      <c r="J38" s="6">
        <f t="shared" si="5"/>
        <v>3.8719064412827839E-2</v>
      </c>
    </row>
    <row r="39" spans="1:10" x14ac:dyDescent="0.35">
      <c r="A39" s="2">
        <v>1.38</v>
      </c>
      <c r="B39" s="2">
        <v>32.090000000000003</v>
      </c>
      <c r="C39" s="2">
        <v>26.2</v>
      </c>
      <c r="D39" s="2">
        <v>16.75</v>
      </c>
      <c r="E39" s="4">
        <f t="shared" si="0"/>
        <v>17.563534894321812</v>
      </c>
      <c r="F39" s="4">
        <f t="shared" si="1"/>
        <v>-0.81353489432181192</v>
      </c>
      <c r="G39" s="3">
        <f t="shared" si="2"/>
        <v>0.81353489432181192</v>
      </c>
      <c r="H39" s="3">
        <f t="shared" si="3"/>
        <v>0.66183902427920172</v>
      </c>
      <c r="I39" s="6">
        <f t="shared" si="4"/>
        <v>-4.8569247422197724E-2</v>
      </c>
      <c r="J39" s="6">
        <f t="shared" si="5"/>
        <v>4.8569247422197724E-2</v>
      </c>
    </row>
    <row r="40" spans="1:10" x14ac:dyDescent="0.35">
      <c r="A40" s="2">
        <v>1.45</v>
      </c>
      <c r="B40" s="2">
        <v>34.81</v>
      </c>
      <c r="C40" s="2">
        <v>20.399999999999999</v>
      </c>
      <c r="D40" s="2">
        <v>16.46</v>
      </c>
      <c r="E40" s="4">
        <f t="shared" si="0"/>
        <v>16.833937742280664</v>
      </c>
      <c r="F40" s="4">
        <f t="shared" si="1"/>
        <v>-0.37393774228066334</v>
      </c>
      <c r="G40" s="3">
        <f t="shared" si="2"/>
        <v>0.37393774228066334</v>
      </c>
      <c r="H40" s="3">
        <f t="shared" si="3"/>
        <v>0.1398294351019598</v>
      </c>
      <c r="I40" s="6">
        <f t="shared" si="4"/>
        <v>-2.2717967331753543E-2</v>
      </c>
      <c r="J40" s="6">
        <f t="shared" si="5"/>
        <v>2.2717967331753543E-2</v>
      </c>
    </row>
    <row r="41" spans="1:10" x14ac:dyDescent="0.35">
      <c r="A41" s="2">
        <v>1.5</v>
      </c>
      <c r="B41" s="2">
        <v>35.950000000000003</v>
      </c>
      <c r="C41" s="2">
        <v>19.5</v>
      </c>
      <c r="D41" s="2">
        <v>15.87</v>
      </c>
      <c r="E41" s="4">
        <f t="shared" si="0"/>
        <v>16.095785152664988</v>
      </c>
      <c r="F41" s="4">
        <f t="shared" si="1"/>
        <v>-0.22578515266498833</v>
      </c>
      <c r="G41" s="3">
        <f t="shared" si="2"/>
        <v>0.22578515266498833</v>
      </c>
      <c r="H41" s="3">
        <f t="shared" si="3"/>
        <v>5.0978935163952084E-2</v>
      </c>
      <c r="I41" s="6">
        <f t="shared" si="4"/>
        <v>-1.4227167779772423E-2</v>
      </c>
      <c r="J41" s="6">
        <f t="shared" si="5"/>
        <v>1.4227167779772423E-2</v>
      </c>
    </row>
    <row r="42" spans="1:10" x14ac:dyDescent="0.35">
      <c r="A42" s="2">
        <v>1.49</v>
      </c>
      <c r="B42" s="2">
        <v>39.92</v>
      </c>
      <c r="C42" s="2">
        <v>21.7</v>
      </c>
      <c r="D42" s="2">
        <v>18.079999999999998</v>
      </c>
      <c r="E42" s="4">
        <f t="shared" si="0"/>
        <v>17.9432946824966</v>
      </c>
      <c r="F42" s="4">
        <f t="shared" si="1"/>
        <v>0.13670531750339876</v>
      </c>
      <c r="G42" s="3">
        <f t="shared" si="2"/>
        <v>0.13670531750339876</v>
      </c>
      <c r="H42" s="3">
        <f t="shared" si="3"/>
        <v>1.8688343833705063E-2</v>
      </c>
      <c r="I42" s="6">
        <f t="shared" si="4"/>
        <v>7.561134817665861E-3</v>
      </c>
      <c r="J42" s="6">
        <f t="shared" si="5"/>
        <v>7.561134817665861E-3</v>
      </c>
    </row>
    <row r="43" spans="1:10" x14ac:dyDescent="0.35">
      <c r="A43" s="2">
        <v>1.45</v>
      </c>
      <c r="B43" s="2">
        <v>32.659999999999997</v>
      </c>
      <c r="C43" s="2">
        <v>18.100000000000001</v>
      </c>
      <c r="D43" s="2">
        <v>15.58</v>
      </c>
      <c r="E43" s="4">
        <f t="shared" si="0"/>
        <v>15.925658483444323</v>
      </c>
      <c r="F43" s="4">
        <f t="shared" si="1"/>
        <v>-0.34565848344432304</v>
      </c>
      <c r="G43" s="3">
        <f t="shared" si="2"/>
        <v>0.34565848344432304</v>
      </c>
      <c r="H43" s="3">
        <f t="shared" si="3"/>
        <v>0.11947978717702934</v>
      </c>
      <c r="I43" s="6">
        <f t="shared" si="4"/>
        <v>-2.218603873198479E-2</v>
      </c>
      <c r="J43" s="6">
        <f t="shared" si="5"/>
        <v>2.218603873198479E-2</v>
      </c>
    </row>
    <row r="44" spans="1:10" x14ac:dyDescent="0.35">
      <c r="A44" s="2">
        <v>1.33</v>
      </c>
      <c r="B44" s="2">
        <v>30.5</v>
      </c>
      <c r="C44" s="2">
        <v>29.8</v>
      </c>
      <c r="D44" s="2">
        <v>17.149999999999999</v>
      </c>
      <c r="E44" s="4">
        <f t="shared" si="0"/>
        <v>18.206332369871269</v>
      </c>
      <c r="F44" s="4">
        <f t="shared" si="1"/>
        <v>-1.0563323698712708</v>
      </c>
      <c r="G44" s="3">
        <f t="shared" si="2"/>
        <v>1.0563323698712708</v>
      </c>
      <c r="H44" s="3">
        <f t="shared" si="3"/>
        <v>1.1158380756378552</v>
      </c>
      <c r="I44" s="6">
        <f t="shared" si="4"/>
        <v>-6.1593724190744659E-2</v>
      </c>
      <c r="J44" s="6">
        <f t="shared" si="5"/>
        <v>6.1593724190744659E-2</v>
      </c>
    </row>
    <row r="45" spans="1:10" x14ac:dyDescent="0.35">
      <c r="A45" s="2">
        <v>1.37</v>
      </c>
      <c r="B45" s="2">
        <v>29.48</v>
      </c>
      <c r="C45" s="2">
        <v>20.6</v>
      </c>
      <c r="D45" s="2">
        <v>15.82</v>
      </c>
      <c r="E45" s="4">
        <f t="shared" si="0"/>
        <v>16.608625046318679</v>
      </c>
      <c r="F45" s="4">
        <f t="shared" si="1"/>
        <v>-0.78862504631867836</v>
      </c>
      <c r="G45" s="3">
        <f t="shared" si="2"/>
        <v>0.78862504631867836</v>
      </c>
      <c r="H45" s="3">
        <f t="shared" si="3"/>
        <v>0.62192946368113755</v>
      </c>
      <c r="I45" s="6">
        <f t="shared" si="4"/>
        <v>-4.9849876505605455E-2</v>
      </c>
      <c r="J45" s="6">
        <f t="shared" si="5"/>
        <v>4.9849876505605455E-2</v>
      </c>
    </row>
    <row r="46" spans="1:10" x14ac:dyDescent="0.35">
      <c r="A46" s="2">
        <v>1.55</v>
      </c>
      <c r="B46" s="2">
        <v>44.68</v>
      </c>
      <c r="C46" s="2">
        <v>22.9</v>
      </c>
      <c r="D46" s="2">
        <v>18.61</v>
      </c>
      <c r="E46" s="4">
        <f t="shared" si="0"/>
        <v>18.450314348706211</v>
      </c>
      <c r="F46" s="4">
        <f t="shared" si="1"/>
        <v>0.15968565129378831</v>
      </c>
      <c r="G46" s="3">
        <f t="shared" si="2"/>
        <v>0.15968565129378831</v>
      </c>
      <c r="H46" s="3">
        <f t="shared" si="3"/>
        <v>2.5499507229121355E-2</v>
      </c>
      <c r="I46" s="6">
        <f t="shared" si="4"/>
        <v>8.5806368239542356E-3</v>
      </c>
      <c r="J46" s="6">
        <f t="shared" si="5"/>
        <v>8.5806368239542356E-3</v>
      </c>
    </row>
    <row r="47" spans="1:10" x14ac:dyDescent="0.35">
      <c r="A47" s="2">
        <v>1.45</v>
      </c>
      <c r="B47" s="2">
        <v>34.93</v>
      </c>
      <c r="C47" s="2">
        <v>19.3</v>
      </c>
      <c r="D47" s="2">
        <v>16.66</v>
      </c>
      <c r="E47" s="4">
        <f t="shared" si="0"/>
        <v>16.848048429851989</v>
      </c>
      <c r="F47" s="4">
        <f t="shared" si="1"/>
        <v>-0.18804842985198889</v>
      </c>
      <c r="G47" s="3">
        <f t="shared" si="2"/>
        <v>0.18804842985198889</v>
      </c>
      <c r="H47" s="3">
        <f t="shared" si="3"/>
        <v>3.5362211969798385E-2</v>
      </c>
      <c r="I47" s="6">
        <f t="shared" si="4"/>
        <v>-1.1287420759423102E-2</v>
      </c>
      <c r="J47" s="6">
        <f t="shared" si="5"/>
        <v>1.1287420759423102E-2</v>
      </c>
    </row>
    <row r="48" spans="1:10" x14ac:dyDescent="0.35">
      <c r="A48" s="2">
        <v>1.47</v>
      </c>
      <c r="B48" s="2">
        <v>54.54</v>
      </c>
      <c r="C48" s="2">
        <v>38.4</v>
      </c>
      <c r="D48" s="2">
        <v>25.13</v>
      </c>
      <c r="E48" s="4">
        <f t="shared" si="0"/>
        <v>24.613813799332856</v>
      </c>
      <c r="F48" s="4">
        <f t="shared" si="1"/>
        <v>0.51618620066714271</v>
      </c>
      <c r="G48" s="3">
        <f t="shared" si="2"/>
        <v>0.51618620066714271</v>
      </c>
      <c r="H48" s="3">
        <f t="shared" si="3"/>
        <v>0.26644819375917972</v>
      </c>
      <c r="I48" s="6">
        <f t="shared" si="4"/>
        <v>2.0540636715763737E-2</v>
      </c>
      <c r="J48" s="6">
        <f t="shared" si="5"/>
        <v>2.0540636715763737E-2</v>
      </c>
    </row>
    <row r="49" spans="1:10" x14ac:dyDescent="0.35">
      <c r="A49" s="2">
        <v>1.59</v>
      </c>
      <c r="B49" s="2">
        <v>52.5</v>
      </c>
      <c r="C49" s="2">
        <v>27.9</v>
      </c>
      <c r="D49" s="2">
        <v>20.83</v>
      </c>
      <c r="E49" s="4">
        <f t="shared" si="0"/>
        <v>20.72837930009846</v>
      </c>
      <c r="F49" s="4">
        <f t="shared" si="1"/>
        <v>0.1016206999015381</v>
      </c>
      <c r="G49" s="3">
        <f t="shared" si="2"/>
        <v>0.1016206999015381</v>
      </c>
      <c r="H49" s="3">
        <f t="shared" si="3"/>
        <v>1.0326766648478466E-2</v>
      </c>
      <c r="I49" s="6">
        <f t="shared" si="4"/>
        <v>4.8785741671405715E-3</v>
      </c>
      <c r="J49" s="6">
        <f t="shared" si="5"/>
        <v>4.8785741671405715E-3</v>
      </c>
    </row>
    <row r="50" spans="1:10" x14ac:dyDescent="0.35">
      <c r="A50" s="2">
        <v>1.44</v>
      </c>
      <c r="B50" s="2">
        <v>51.03</v>
      </c>
      <c r="C50" s="2">
        <v>36.4</v>
      </c>
      <c r="D50" s="2">
        <v>24.56</v>
      </c>
      <c r="E50" s="4">
        <f t="shared" si="0"/>
        <v>23.877235983787209</v>
      </c>
      <c r="F50" s="4">
        <f t="shared" si="1"/>
        <v>0.68276401621278993</v>
      </c>
      <c r="G50" s="3">
        <f t="shared" si="2"/>
        <v>0.68276401621278993</v>
      </c>
      <c r="H50" s="3">
        <f t="shared" si="3"/>
        <v>0.46616670183501885</v>
      </c>
      <c r="I50" s="6">
        <f t="shared" si="4"/>
        <v>2.7799837793680372E-2</v>
      </c>
      <c r="J50" s="6">
        <f t="shared" si="5"/>
        <v>2.7799837793680372E-2</v>
      </c>
    </row>
    <row r="51" spans="1:10" x14ac:dyDescent="0.35">
      <c r="A51" s="2">
        <v>1.6</v>
      </c>
      <c r="B51" s="2">
        <v>51.71</v>
      </c>
      <c r="C51" s="2">
        <v>25.1</v>
      </c>
      <c r="D51" s="2">
        <v>20.190000000000001</v>
      </c>
      <c r="E51" s="4">
        <f t="shared" si="0"/>
        <v>20.10509282844064</v>
      </c>
      <c r="F51" s="4">
        <f t="shared" si="1"/>
        <v>8.4907171559361672E-2</v>
      </c>
      <c r="G51" s="3">
        <f t="shared" si="2"/>
        <v>8.4907171559361672E-2</v>
      </c>
      <c r="H51" s="3">
        <f t="shared" si="3"/>
        <v>7.2092277822108754E-3</v>
      </c>
      <c r="I51" s="6">
        <f t="shared" si="4"/>
        <v>4.2054072094780421E-3</v>
      </c>
      <c r="J51" s="6">
        <f t="shared" si="5"/>
        <v>4.2054072094780421E-3</v>
      </c>
    </row>
    <row r="52" spans="1:10" x14ac:dyDescent="0.35">
      <c r="A52" s="2">
        <v>1.58</v>
      </c>
      <c r="B52" s="2">
        <v>60.33</v>
      </c>
      <c r="C52" s="2">
        <v>39.700000000000003</v>
      </c>
      <c r="D52" s="2">
        <v>24.13</v>
      </c>
      <c r="E52" s="4">
        <f t="shared" si="0"/>
        <v>24.369497891643288</v>
      </c>
      <c r="F52" s="4">
        <f t="shared" si="1"/>
        <v>-0.23949789164328905</v>
      </c>
      <c r="G52" s="3">
        <f t="shared" si="2"/>
        <v>0.23949789164328905</v>
      </c>
      <c r="H52" s="3">
        <f t="shared" si="3"/>
        <v>5.7359240101580625E-2</v>
      </c>
      <c r="I52" s="6">
        <f t="shared" si="4"/>
        <v>-9.9253166864189408E-3</v>
      </c>
      <c r="J52" s="6">
        <f t="shared" si="5"/>
        <v>9.9253166864189408E-3</v>
      </c>
    </row>
    <row r="53" spans="1:10" x14ac:dyDescent="0.35">
      <c r="A53" s="2">
        <v>1.42</v>
      </c>
      <c r="B53" s="2">
        <v>47.85</v>
      </c>
      <c r="C53" s="2">
        <v>33.6</v>
      </c>
      <c r="D53" s="2">
        <v>23.86</v>
      </c>
      <c r="E53" s="4">
        <f t="shared" si="0"/>
        <v>23.014403216324041</v>
      </c>
      <c r="F53" s="4">
        <f t="shared" si="1"/>
        <v>0.84559678367595836</v>
      </c>
      <c r="G53" s="3">
        <f t="shared" si="2"/>
        <v>0.84559678367595836</v>
      </c>
      <c r="H53" s="3">
        <f t="shared" si="3"/>
        <v>0.71503392056312554</v>
      </c>
      <c r="I53" s="6">
        <f t="shared" si="4"/>
        <v>3.5439932258003286E-2</v>
      </c>
      <c r="J53" s="6">
        <f t="shared" si="5"/>
        <v>3.5439932258003286E-2</v>
      </c>
    </row>
    <row r="54" spans="1:10" x14ac:dyDescent="0.35">
      <c r="A54" s="2">
        <v>1.58</v>
      </c>
      <c r="B54" s="2">
        <v>83.91</v>
      </c>
      <c r="C54" s="2">
        <v>46</v>
      </c>
      <c r="D54" s="2">
        <v>33.57</v>
      </c>
      <c r="E54" s="4">
        <f t="shared" si="0"/>
        <v>33.76736093668945</v>
      </c>
      <c r="F54" s="4">
        <f t="shared" si="1"/>
        <v>-0.19736093668944932</v>
      </c>
      <c r="G54" s="3">
        <f t="shared" si="2"/>
        <v>0.19736093668944932</v>
      </c>
      <c r="H54" s="3">
        <f t="shared" si="3"/>
        <v>3.8951339330936821E-2</v>
      </c>
      <c r="I54" s="6">
        <f t="shared" si="4"/>
        <v>-5.879086585923423E-3</v>
      </c>
      <c r="J54" s="6">
        <f t="shared" si="5"/>
        <v>5.879086585923423E-3</v>
      </c>
    </row>
    <row r="55" spans="1:10" x14ac:dyDescent="0.35">
      <c r="A55" s="2">
        <v>1.55</v>
      </c>
      <c r="B55" s="2">
        <v>69.97</v>
      </c>
      <c r="C55" s="2">
        <v>38.9</v>
      </c>
      <c r="D55" s="2">
        <v>29.14</v>
      </c>
      <c r="E55" s="4">
        <f t="shared" si="0"/>
        <v>28.804985151448196</v>
      </c>
      <c r="F55" s="4">
        <f t="shared" si="1"/>
        <v>0.33501484855180408</v>
      </c>
      <c r="G55" s="3">
        <f t="shared" si="2"/>
        <v>0.33501484855180408</v>
      </c>
      <c r="H55" s="3">
        <f t="shared" si="3"/>
        <v>0.11223494875018822</v>
      </c>
      <c r="I55" s="6">
        <f t="shared" si="4"/>
        <v>1.149673467919712E-2</v>
      </c>
      <c r="J55" s="6">
        <f t="shared" si="5"/>
        <v>1.149673467919712E-2</v>
      </c>
    </row>
    <row r="56" spans="1:10" x14ac:dyDescent="0.35">
      <c r="A56" s="2">
        <v>1.64</v>
      </c>
      <c r="B56" s="2">
        <v>77.34</v>
      </c>
      <c r="C56" s="2">
        <v>42.2</v>
      </c>
      <c r="D56" s="2">
        <v>28.59</v>
      </c>
      <c r="E56" s="4">
        <f t="shared" si="0"/>
        <v>29.700025254845862</v>
      </c>
      <c r="F56" s="4">
        <f t="shared" si="1"/>
        <v>-1.110025254845862</v>
      </c>
      <c r="G56" s="3">
        <f t="shared" si="2"/>
        <v>1.110025254845862</v>
      </c>
      <c r="H56" s="3">
        <f t="shared" si="3"/>
        <v>1.2321560663956208</v>
      </c>
      <c r="I56" s="6">
        <f t="shared" si="4"/>
        <v>-3.882564724889339E-2</v>
      </c>
      <c r="J56" s="6">
        <f t="shared" si="5"/>
        <v>3.882564724889339E-2</v>
      </c>
    </row>
    <row r="57" spans="1:10" x14ac:dyDescent="0.35">
      <c r="A57" s="2">
        <v>1.49</v>
      </c>
      <c r="B57" s="2">
        <v>58.29</v>
      </c>
      <c r="C57" s="2">
        <v>36.700000000000003</v>
      </c>
      <c r="D57" s="2">
        <v>26.17</v>
      </c>
      <c r="E57" s="4">
        <f t="shared" si="0"/>
        <v>25.565264631611381</v>
      </c>
      <c r="F57" s="4">
        <f t="shared" si="1"/>
        <v>0.60473536838862074</v>
      </c>
      <c r="G57" s="3">
        <f t="shared" si="2"/>
        <v>0.60473536838862074</v>
      </c>
      <c r="H57" s="3">
        <f t="shared" si="3"/>
        <v>0.36570486578012085</v>
      </c>
      <c r="I57" s="6">
        <f t="shared" si="4"/>
        <v>2.3107962108850619E-2</v>
      </c>
      <c r="J57" s="6">
        <f t="shared" si="5"/>
        <v>2.3107962108850619E-2</v>
      </c>
    </row>
    <row r="58" spans="1:10" x14ac:dyDescent="0.35">
      <c r="A58" s="2">
        <v>1.59</v>
      </c>
      <c r="B58" s="2">
        <v>87.54</v>
      </c>
      <c r="C58" s="2">
        <v>38</v>
      </c>
      <c r="D58" s="2">
        <v>34.46</v>
      </c>
      <c r="E58" s="4">
        <f t="shared" si="0"/>
        <v>34.715636084056982</v>
      </c>
      <c r="F58" s="4">
        <f t="shared" si="1"/>
        <v>-0.25563608405698091</v>
      </c>
      <c r="G58" s="3">
        <f t="shared" si="2"/>
        <v>0.25563608405698091</v>
      </c>
      <c r="H58" s="3">
        <f t="shared" si="3"/>
        <v>6.5349807471987806E-2</v>
      </c>
      <c r="I58" s="6">
        <f t="shared" si="4"/>
        <v>-7.4183425437313088E-3</v>
      </c>
      <c r="J58" s="6">
        <f t="shared" si="5"/>
        <v>7.4183425437313088E-3</v>
      </c>
    </row>
    <row r="59" spans="1:10" x14ac:dyDescent="0.35">
      <c r="A59" s="2">
        <v>1.55</v>
      </c>
      <c r="B59" s="2">
        <v>45.81</v>
      </c>
      <c r="C59" s="2">
        <v>23.3</v>
      </c>
      <c r="D59" s="2">
        <v>19.079999999999998</v>
      </c>
      <c r="E59" s="4">
        <f t="shared" si="0"/>
        <v>18.903599849972494</v>
      </c>
      <c r="F59" s="4">
        <f t="shared" si="1"/>
        <v>0.17640015002750431</v>
      </c>
      <c r="G59" s="3">
        <f t="shared" si="2"/>
        <v>0.17640015002750431</v>
      </c>
      <c r="H59" s="3">
        <f t="shared" si="3"/>
        <v>3.1117012929726028E-2</v>
      </c>
      <c r="I59" s="6">
        <f t="shared" si="4"/>
        <v>9.2452908819446716E-3</v>
      </c>
      <c r="J59" s="6">
        <f t="shared" si="5"/>
        <v>9.2452908819446716E-3</v>
      </c>
    </row>
    <row r="60" spans="1:10" x14ac:dyDescent="0.35">
      <c r="A60" s="2">
        <v>1.42</v>
      </c>
      <c r="B60" s="2">
        <v>47.63</v>
      </c>
      <c r="C60" s="2">
        <v>35.9</v>
      </c>
      <c r="D60" s="2">
        <v>23.54</v>
      </c>
      <c r="E60" s="4">
        <f t="shared" si="0"/>
        <v>22.996971992109405</v>
      </c>
      <c r="F60" s="4">
        <f t="shared" si="1"/>
        <v>0.54302800789059447</v>
      </c>
      <c r="G60" s="3">
        <f t="shared" si="2"/>
        <v>0.54302800789059447</v>
      </c>
      <c r="H60" s="3">
        <f t="shared" si="3"/>
        <v>0.29487941735362755</v>
      </c>
      <c r="I60" s="6">
        <f t="shared" si="4"/>
        <v>2.3068309596032052E-2</v>
      </c>
      <c r="J60" s="6">
        <f t="shared" si="5"/>
        <v>2.3068309596032052E-2</v>
      </c>
    </row>
    <row r="61" spans="1:10" x14ac:dyDescent="0.35">
      <c r="A61" s="2">
        <v>1.62</v>
      </c>
      <c r="B61" s="2">
        <v>53.07</v>
      </c>
      <c r="C61" s="2">
        <v>24.1</v>
      </c>
      <c r="D61" s="2">
        <v>20.239999999999998</v>
      </c>
      <c r="E61" s="4">
        <f t="shared" si="0"/>
        <v>20.143869011679815</v>
      </c>
      <c r="F61" s="4">
        <f t="shared" si="1"/>
        <v>9.6130988320183519E-2</v>
      </c>
      <c r="G61" s="3">
        <f t="shared" si="2"/>
        <v>9.6130988320183519E-2</v>
      </c>
      <c r="H61" s="3">
        <f t="shared" si="3"/>
        <v>9.2411669154152595E-3</v>
      </c>
      <c r="I61" s="6">
        <f t="shared" si="4"/>
        <v>4.7495547589023485E-3</v>
      </c>
      <c r="J61" s="6">
        <f t="shared" si="5"/>
        <v>4.7495547589023485E-3</v>
      </c>
    </row>
    <row r="62" spans="1:10" x14ac:dyDescent="0.35">
      <c r="A62" s="2">
        <v>1.66</v>
      </c>
      <c r="B62" s="2">
        <v>80.739999999999995</v>
      </c>
      <c r="C62" s="2">
        <v>40.799999999999997</v>
      </c>
      <c r="D62" s="2">
        <v>29.17</v>
      </c>
      <c r="E62" s="4">
        <f t="shared" si="0"/>
        <v>30.523702532292006</v>
      </c>
      <c r="F62" s="4">
        <f t="shared" si="1"/>
        <v>-1.3537025322920044</v>
      </c>
      <c r="G62" s="3">
        <f t="shared" si="2"/>
        <v>1.3537025322920044</v>
      </c>
      <c r="H62" s="3">
        <f t="shared" si="3"/>
        <v>1.8325105459337854</v>
      </c>
      <c r="I62" s="6">
        <f t="shared" si="4"/>
        <v>-4.640735455234845E-2</v>
      </c>
      <c r="J62" s="6">
        <f t="shared" si="5"/>
        <v>4.640735455234845E-2</v>
      </c>
    </row>
    <row r="63" spans="1:10" x14ac:dyDescent="0.35">
      <c r="A63" s="2">
        <v>1.47</v>
      </c>
      <c r="B63" s="2">
        <v>45.25</v>
      </c>
      <c r="C63" s="2">
        <v>25.7</v>
      </c>
      <c r="D63" s="2">
        <v>20.85</v>
      </c>
      <c r="E63" s="4">
        <f t="shared" si="0"/>
        <v>20.606947432912335</v>
      </c>
      <c r="F63" s="4">
        <f t="shared" si="1"/>
        <v>0.2430525670876662</v>
      </c>
      <c r="G63" s="3">
        <f t="shared" si="2"/>
        <v>0.2430525670876662</v>
      </c>
      <c r="H63" s="3">
        <f t="shared" si="3"/>
        <v>5.9074550367904481E-2</v>
      </c>
      <c r="I63" s="6">
        <f t="shared" si="4"/>
        <v>1.1657197462238186E-2</v>
      </c>
      <c r="J63" s="6">
        <f t="shared" si="5"/>
        <v>1.1657197462238186E-2</v>
      </c>
    </row>
    <row r="64" spans="1:10" x14ac:dyDescent="0.35">
      <c r="A64" s="2">
        <v>1.49</v>
      </c>
      <c r="B64" s="2">
        <v>50.46</v>
      </c>
      <c r="C64" s="2">
        <v>37.6</v>
      </c>
      <c r="D64" s="2">
        <v>22.66</v>
      </c>
      <c r="E64" s="4">
        <f t="shared" si="0"/>
        <v>22.533708914335513</v>
      </c>
      <c r="F64" s="4">
        <f t="shared" si="1"/>
        <v>0.12629108566448721</v>
      </c>
      <c r="G64" s="3">
        <f t="shared" si="2"/>
        <v>0.12629108566448721</v>
      </c>
      <c r="H64" s="3">
        <f t="shared" si="3"/>
        <v>1.5949438318314847E-2</v>
      </c>
      <c r="I64" s="6">
        <f t="shared" si="4"/>
        <v>5.5733047513012888E-3</v>
      </c>
      <c r="J64" s="6">
        <f t="shared" si="5"/>
        <v>5.5733047513012888E-3</v>
      </c>
    </row>
    <row r="65" spans="1:10" x14ac:dyDescent="0.35">
      <c r="A65" s="2">
        <v>1.65</v>
      </c>
      <c r="B65" s="2">
        <v>81.99</v>
      </c>
      <c r="C65" s="2">
        <v>35.9</v>
      </c>
      <c r="D65" s="2">
        <v>30.08</v>
      </c>
      <c r="E65" s="4">
        <f t="shared" si="0"/>
        <v>31.097337663548533</v>
      </c>
      <c r="F65" s="4">
        <f t="shared" si="1"/>
        <v>-1.0173376635485347</v>
      </c>
      <c r="G65" s="3">
        <f t="shared" si="2"/>
        <v>1.0173376635485347</v>
      </c>
      <c r="H65" s="3">
        <f t="shared" si="3"/>
        <v>1.0349759216743917</v>
      </c>
      <c r="I65" s="6">
        <f t="shared" si="4"/>
        <v>-3.3821065942437993E-2</v>
      </c>
      <c r="J65" s="6">
        <f t="shared" si="5"/>
        <v>3.3821065942437993E-2</v>
      </c>
    </row>
    <row r="66" spans="1:10" x14ac:dyDescent="0.35">
      <c r="A66" s="2">
        <v>1.53</v>
      </c>
      <c r="B66" s="2">
        <v>52.96</v>
      </c>
      <c r="C66" s="2">
        <v>36.299999999999997</v>
      </c>
      <c r="D66" s="2">
        <v>22.61</v>
      </c>
      <c r="E66" s="4">
        <f t="shared" si="0"/>
        <v>22.546178086719927</v>
      </c>
      <c r="F66" s="4">
        <f t="shared" si="1"/>
        <v>6.3821913280072806E-2</v>
      </c>
      <c r="G66" s="3">
        <f t="shared" si="2"/>
        <v>6.3821913280072806E-2</v>
      </c>
      <c r="H66" s="3">
        <f t="shared" si="3"/>
        <v>4.073236614729134E-3</v>
      </c>
      <c r="I66" s="6">
        <f t="shared" si="4"/>
        <v>2.8227294683800448E-3</v>
      </c>
      <c r="J66" s="6">
        <f t="shared" si="5"/>
        <v>2.8227294683800448E-3</v>
      </c>
    </row>
    <row r="67" spans="1:10" x14ac:dyDescent="0.35">
      <c r="A67" s="2">
        <v>1.59</v>
      </c>
      <c r="B67" s="2">
        <v>61.23</v>
      </c>
      <c r="C67" s="2">
        <v>33</v>
      </c>
      <c r="D67" s="2">
        <v>24.3</v>
      </c>
      <c r="E67" s="4">
        <f t="shared" ref="E67:E93" si="6">$M$17+$M$18*A67+$M$19*B67+$M$20*C67</f>
        <v>24.290165530896743</v>
      </c>
      <c r="F67" s="4">
        <f t="shared" ref="F67:F93" si="7">D67-E67</f>
        <v>9.8344691032572484E-3</v>
      </c>
      <c r="G67" s="3">
        <f t="shared" ref="G67:G93" si="8">ABS(F67)</f>
        <v>9.8344691032572484E-3</v>
      </c>
      <c r="H67" s="3">
        <f t="shared" ref="H67:H93" si="9">F67*F67</f>
        <v>9.6716782542921427E-5</v>
      </c>
      <c r="I67" s="6">
        <f t="shared" ref="I67:I93" si="10">F67/D67</f>
        <v>4.0471066268548344E-4</v>
      </c>
      <c r="J67" s="6">
        <f t="shared" ref="J67:J93" si="11">ABS(I67)</f>
        <v>4.0471066268548344E-4</v>
      </c>
    </row>
    <row r="68" spans="1:10" x14ac:dyDescent="0.35">
      <c r="A68" s="2">
        <v>1.53</v>
      </c>
      <c r="B68" s="2">
        <v>73.37</v>
      </c>
      <c r="C68" s="2">
        <v>40.5</v>
      </c>
      <c r="D68" s="2">
        <v>31.33</v>
      </c>
      <c r="E68" s="4">
        <f t="shared" si="6"/>
        <v>30.643311325826264</v>
      </c>
      <c r="F68" s="4">
        <f t="shared" si="7"/>
        <v>0.68668867417373392</v>
      </c>
      <c r="G68" s="3">
        <f t="shared" si="8"/>
        <v>0.68668867417373392</v>
      </c>
      <c r="H68" s="3">
        <f t="shared" si="9"/>
        <v>0.47154133523848052</v>
      </c>
      <c r="I68" s="6">
        <f t="shared" si="10"/>
        <v>2.1917927678702008E-2</v>
      </c>
      <c r="J68" s="6">
        <f t="shared" si="11"/>
        <v>2.1917927678702008E-2</v>
      </c>
    </row>
    <row r="69" spans="1:10" x14ac:dyDescent="0.35">
      <c r="A69" s="2">
        <v>1.57</v>
      </c>
      <c r="B69" s="2">
        <v>59.87</v>
      </c>
      <c r="C69" s="2">
        <v>26.4</v>
      </c>
      <c r="D69" s="2">
        <v>24.14</v>
      </c>
      <c r="E69" s="4">
        <f t="shared" si="6"/>
        <v>24.025042490730911</v>
      </c>
      <c r="F69" s="4">
        <f t="shared" si="7"/>
        <v>0.11495750926908954</v>
      </c>
      <c r="G69" s="3">
        <f t="shared" si="8"/>
        <v>0.11495750926908954</v>
      </c>
      <c r="H69" s="3">
        <f t="shared" si="9"/>
        <v>1.3215228937352807E-2</v>
      </c>
      <c r="I69" s="6">
        <f t="shared" si="10"/>
        <v>4.7621172025306352E-3</v>
      </c>
      <c r="J69" s="6">
        <f t="shared" si="11"/>
        <v>4.7621172025306352E-3</v>
      </c>
    </row>
    <row r="70" spans="1:10" x14ac:dyDescent="0.35">
      <c r="A70" s="2">
        <v>1.43</v>
      </c>
      <c r="B70" s="2">
        <v>47.97</v>
      </c>
      <c r="C70" s="2">
        <v>27.3</v>
      </c>
      <c r="D70" s="2">
        <v>23.5</v>
      </c>
      <c r="E70" s="4">
        <f t="shared" si="6"/>
        <v>22.642319638435595</v>
      </c>
      <c r="F70" s="4">
        <f t="shared" si="7"/>
        <v>0.8576803615644053</v>
      </c>
      <c r="G70" s="3">
        <f t="shared" si="8"/>
        <v>0.8576803615644053</v>
      </c>
      <c r="H70" s="3">
        <f t="shared" si="9"/>
        <v>0.73561560261324899</v>
      </c>
      <c r="I70" s="6">
        <f t="shared" si="10"/>
        <v>3.6497036662315116E-2</v>
      </c>
      <c r="J70" s="6">
        <f t="shared" si="11"/>
        <v>3.6497036662315116E-2</v>
      </c>
    </row>
    <row r="71" spans="1:10" x14ac:dyDescent="0.35">
      <c r="A71" s="2">
        <v>1.61</v>
      </c>
      <c r="B71" s="2">
        <v>63.96</v>
      </c>
      <c r="C71" s="2">
        <v>32.200000000000003</v>
      </c>
      <c r="D71" s="2">
        <v>24.78</v>
      </c>
      <c r="E71" s="4">
        <f t="shared" si="6"/>
        <v>24.870013552893969</v>
      </c>
      <c r="F71" s="4">
        <f t="shared" si="7"/>
        <v>-9.0013552893967841E-2</v>
      </c>
      <c r="G71" s="3">
        <f t="shared" si="8"/>
        <v>9.0013552893967841E-2</v>
      </c>
      <c r="H71" s="3">
        <f t="shared" si="9"/>
        <v>8.1024397045951456E-3</v>
      </c>
      <c r="I71" s="6">
        <f t="shared" si="10"/>
        <v>-3.6325081878114543E-3</v>
      </c>
      <c r="J71" s="6">
        <f t="shared" si="11"/>
        <v>3.6325081878114543E-3</v>
      </c>
    </row>
    <row r="72" spans="1:10" x14ac:dyDescent="0.35">
      <c r="A72" s="2">
        <v>1.55</v>
      </c>
      <c r="B72" s="2">
        <v>46.72</v>
      </c>
      <c r="C72" s="2">
        <v>19.600000000000001</v>
      </c>
      <c r="D72" s="2">
        <v>19.46</v>
      </c>
      <c r="E72" s="4">
        <f t="shared" si="6"/>
        <v>19.148846247506956</v>
      </c>
      <c r="F72" s="4">
        <f t="shared" si="7"/>
        <v>0.31115375249304478</v>
      </c>
      <c r="G72" s="3">
        <f t="shared" si="8"/>
        <v>0.31115375249304478</v>
      </c>
      <c r="H72" s="3">
        <f t="shared" si="9"/>
        <v>9.6816657690502975E-2</v>
      </c>
      <c r="I72" s="6">
        <f t="shared" si="10"/>
        <v>1.5989401464185239E-2</v>
      </c>
      <c r="J72" s="6">
        <f t="shared" si="11"/>
        <v>1.5989401464185239E-2</v>
      </c>
    </row>
    <row r="73" spans="1:10" x14ac:dyDescent="0.35">
      <c r="A73" s="2">
        <v>1.47</v>
      </c>
      <c r="B73" s="2">
        <v>41.28</v>
      </c>
      <c r="C73" s="2">
        <v>24.5</v>
      </c>
      <c r="D73" s="2">
        <v>19.02</v>
      </c>
      <c r="E73" s="4">
        <f t="shared" si="6"/>
        <v>19.020545747607347</v>
      </c>
      <c r="F73" s="4">
        <f t="shared" si="7"/>
        <v>-5.4574760734737993E-4</v>
      </c>
      <c r="G73" s="3">
        <f t="shared" si="8"/>
        <v>5.4574760734737993E-4</v>
      </c>
      <c r="H73" s="3">
        <f t="shared" si="9"/>
        <v>2.9784045092538997E-7</v>
      </c>
      <c r="I73" s="6">
        <f t="shared" si="10"/>
        <v>-2.8693354750125127E-5</v>
      </c>
      <c r="J73" s="6">
        <f t="shared" si="11"/>
        <v>2.8693354750125127E-5</v>
      </c>
    </row>
    <row r="74" spans="1:10" x14ac:dyDescent="0.35">
      <c r="A74" s="2">
        <v>1.5</v>
      </c>
      <c r="B74" s="2">
        <v>45.36</v>
      </c>
      <c r="C74" s="2">
        <v>22.6</v>
      </c>
      <c r="D74" s="2">
        <v>20.2</v>
      </c>
      <c r="E74" s="4">
        <f t="shared" si="6"/>
        <v>19.863611116673084</v>
      </c>
      <c r="F74" s="4">
        <f t="shared" si="7"/>
        <v>0.33638888332691508</v>
      </c>
      <c r="G74" s="3">
        <f t="shared" si="8"/>
        <v>0.33638888332691508</v>
      </c>
      <c r="H74" s="3">
        <f t="shared" si="9"/>
        <v>0.11315748082592889</v>
      </c>
      <c r="I74" s="6">
        <f t="shared" si="10"/>
        <v>1.6652915016183916E-2</v>
      </c>
      <c r="J74" s="6">
        <f t="shared" si="11"/>
        <v>1.6652915016183916E-2</v>
      </c>
    </row>
    <row r="75" spans="1:10" x14ac:dyDescent="0.35">
      <c r="A75" s="2">
        <v>1.66</v>
      </c>
      <c r="B75" s="2">
        <v>57.27</v>
      </c>
      <c r="C75" s="2">
        <v>30.2</v>
      </c>
      <c r="D75" s="2">
        <v>20.69</v>
      </c>
      <c r="E75" s="4">
        <f t="shared" si="6"/>
        <v>21.04074028365331</v>
      </c>
      <c r="F75" s="4">
        <f t="shared" si="7"/>
        <v>-0.35074028365330889</v>
      </c>
      <c r="G75" s="3">
        <f t="shared" si="8"/>
        <v>0.35074028365330889</v>
      </c>
      <c r="H75" s="3">
        <f t="shared" si="9"/>
        <v>0.12301874657720357</v>
      </c>
      <c r="I75" s="6">
        <f t="shared" si="10"/>
        <v>-1.6952164507168143E-2</v>
      </c>
      <c r="J75" s="6">
        <f t="shared" si="11"/>
        <v>1.6952164507168143E-2</v>
      </c>
    </row>
    <row r="76" spans="1:10" x14ac:dyDescent="0.35">
      <c r="A76" s="2">
        <v>1.42</v>
      </c>
      <c r="B76" s="2">
        <v>38.78</v>
      </c>
      <c r="C76" s="2">
        <v>26.9</v>
      </c>
      <c r="D76" s="2">
        <v>19.170000000000002</v>
      </c>
      <c r="E76" s="4">
        <f t="shared" si="6"/>
        <v>19.272162667867001</v>
      </c>
      <c r="F76" s="4">
        <f t="shared" si="7"/>
        <v>-0.1021626678669989</v>
      </c>
      <c r="G76" s="3">
        <f t="shared" si="8"/>
        <v>0.1021626678669989</v>
      </c>
      <c r="H76" s="3">
        <f t="shared" si="9"/>
        <v>1.0437210705702729E-2</v>
      </c>
      <c r="I76" s="6">
        <f t="shared" si="10"/>
        <v>-5.3292993149190865E-3</v>
      </c>
      <c r="J76" s="6">
        <f t="shared" si="11"/>
        <v>5.3292993149190865E-3</v>
      </c>
    </row>
    <row r="77" spans="1:10" x14ac:dyDescent="0.35">
      <c r="A77" s="2">
        <v>1.5</v>
      </c>
      <c r="B77" s="2">
        <v>46.95</v>
      </c>
      <c r="C77" s="2">
        <v>30.2</v>
      </c>
      <c r="D77" s="2">
        <v>20.73</v>
      </c>
      <c r="E77" s="4">
        <f t="shared" si="6"/>
        <v>20.711004247038996</v>
      </c>
      <c r="F77" s="4">
        <f t="shared" si="7"/>
        <v>1.8995752961004087E-2</v>
      </c>
      <c r="G77" s="3">
        <f t="shared" si="8"/>
        <v>1.8995752961004087E-2</v>
      </c>
      <c r="H77" s="3">
        <f t="shared" si="9"/>
        <v>3.608386305554955E-4</v>
      </c>
      <c r="I77" s="6">
        <f t="shared" si="10"/>
        <v>9.1634119445268148E-4</v>
      </c>
      <c r="J77" s="6">
        <f t="shared" si="11"/>
        <v>9.1634119445268148E-4</v>
      </c>
    </row>
    <row r="78" spans="1:10" x14ac:dyDescent="0.35">
      <c r="A78" s="2">
        <v>1.35</v>
      </c>
      <c r="B78" s="2">
        <v>29.26</v>
      </c>
      <c r="C78" s="2">
        <v>21</v>
      </c>
      <c r="D78" s="2">
        <v>16.14</v>
      </c>
      <c r="E78" s="4">
        <f t="shared" si="6"/>
        <v>16.997257834576505</v>
      </c>
      <c r="F78" s="4">
        <f t="shared" si="7"/>
        <v>-0.85725783457650451</v>
      </c>
      <c r="G78" s="3">
        <f t="shared" si="8"/>
        <v>0.85725783457650451</v>
      </c>
      <c r="H78" s="3">
        <f t="shared" si="9"/>
        <v>0.73489099494279753</v>
      </c>
      <c r="I78" s="6">
        <f t="shared" si="10"/>
        <v>-5.3113868313290243E-2</v>
      </c>
      <c r="J78" s="6">
        <f t="shared" si="11"/>
        <v>5.3113868313290243E-2</v>
      </c>
    </row>
    <row r="79" spans="1:10" x14ac:dyDescent="0.35">
      <c r="A79" s="2">
        <v>1.42</v>
      </c>
      <c r="B79" s="2">
        <v>35.83</v>
      </c>
      <c r="C79" s="2">
        <v>19.399999999999999</v>
      </c>
      <c r="D79" s="2">
        <v>17.71</v>
      </c>
      <c r="E79" s="4">
        <f t="shared" si="6"/>
        <v>17.896538394500681</v>
      </c>
      <c r="F79" s="4">
        <f t="shared" si="7"/>
        <v>-0.18653839450067977</v>
      </c>
      <c r="G79" s="3">
        <f t="shared" si="8"/>
        <v>0.18653839450067977</v>
      </c>
      <c r="H79" s="3">
        <f t="shared" si="9"/>
        <v>3.4796572622891236E-2</v>
      </c>
      <c r="I79" s="6">
        <f t="shared" si="10"/>
        <v>-1.0532941530247305E-2</v>
      </c>
      <c r="J79" s="6">
        <f t="shared" si="11"/>
        <v>1.0532941530247305E-2</v>
      </c>
    </row>
    <row r="80" spans="1:10" x14ac:dyDescent="0.35">
      <c r="A80" s="2">
        <v>1.47</v>
      </c>
      <c r="B80" s="2">
        <v>34.93</v>
      </c>
      <c r="C80" s="2">
        <v>21.1</v>
      </c>
      <c r="D80" s="2">
        <v>16.09</v>
      </c>
      <c r="E80" s="4">
        <f t="shared" si="6"/>
        <v>16.439006169262068</v>
      </c>
      <c r="F80" s="4">
        <f t="shared" si="7"/>
        <v>-0.34900616926206851</v>
      </c>
      <c r="G80" s="3">
        <f t="shared" si="8"/>
        <v>0.34900616926206851</v>
      </c>
      <c r="H80" s="3">
        <f t="shared" si="9"/>
        <v>0.12180530618298362</v>
      </c>
      <c r="I80" s="6">
        <f t="shared" si="10"/>
        <v>-2.1690874410321224E-2</v>
      </c>
      <c r="J80" s="6">
        <f t="shared" si="11"/>
        <v>2.1690874410321224E-2</v>
      </c>
    </row>
    <row r="81" spans="1:10" x14ac:dyDescent="0.35">
      <c r="A81" s="2">
        <v>1.52</v>
      </c>
      <c r="B81" s="2">
        <v>38.56</v>
      </c>
      <c r="C81" s="2">
        <v>17.3</v>
      </c>
      <c r="D81" s="2">
        <v>16.739999999999998</v>
      </c>
      <c r="E81" s="4">
        <f t="shared" si="6"/>
        <v>16.587066284154492</v>
      </c>
      <c r="F81" s="4">
        <f t="shared" si="7"/>
        <v>0.15293371584550641</v>
      </c>
      <c r="G81" s="3">
        <f t="shared" si="8"/>
        <v>0.15293371584550641</v>
      </c>
      <c r="H81" s="3">
        <f t="shared" si="9"/>
        <v>2.33887214423141E-2</v>
      </c>
      <c r="I81" s="6">
        <f t="shared" si="10"/>
        <v>9.1358253193253545E-3</v>
      </c>
      <c r="J81" s="6">
        <f t="shared" si="11"/>
        <v>9.1358253193253545E-3</v>
      </c>
    </row>
    <row r="82" spans="1:10" x14ac:dyDescent="0.35">
      <c r="A82" s="2">
        <v>1.46</v>
      </c>
      <c r="B82" s="2">
        <v>40.369999999999997</v>
      </c>
      <c r="C82" s="2">
        <v>20.5</v>
      </c>
      <c r="D82" s="2">
        <v>18.93</v>
      </c>
      <c r="E82" s="4">
        <f t="shared" si="6"/>
        <v>18.777299608380837</v>
      </c>
      <c r="F82" s="4">
        <f t="shared" si="7"/>
        <v>0.15270039161916316</v>
      </c>
      <c r="G82" s="3">
        <f t="shared" si="8"/>
        <v>0.15270039161916316</v>
      </c>
      <c r="H82" s="3">
        <f t="shared" si="9"/>
        <v>2.3317409600645794E-2</v>
      </c>
      <c r="I82" s="6">
        <f t="shared" si="10"/>
        <v>8.0665817020160145E-3</v>
      </c>
      <c r="J82" s="6">
        <f t="shared" si="11"/>
        <v>8.0665817020160145E-3</v>
      </c>
    </row>
    <row r="83" spans="1:10" x14ac:dyDescent="0.35">
      <c r="A83" s="2">
        <v>1.46</v>
      </c>
      <c r="B83" s="2">
        <v>36.74</v>
      </c>
      <c r="C83" s="2">
        <v>19.3</v>
      </c>
      <c r="D83" s="2">
        <v>17.22</v>
      </c>
      <c r="E83" s="4">
        <f t="shared" si="6"/>
        <v>17.323700270855316</v>
      </c>
      <c r="F83" s="4">
        <f t="shared" si="7"/>
        <v>-0.10370027085531675</v>
      </c>
      <c r="G83" s="3">
        <f t="shared" si="8"/>
        <v>0.10370027085531675</v>
      </c>
      <c r="H83" s="3">
        <f t="shared" si="9"/>
        <v>1.0753746175466056E-2</v>
      </c>
      <c r="I83" s="6">
        <f t="shared" si="10"/>
        <v>-6.0220830926432491E-3</v>
      </c>
      <c r="J83" s="6">
        <f t="shared" si="11"/>
        <v>6.0220830926432491E-3</v>
      </c>
    </row>
    <row r="84" spans="1:10" x14ac:dyDescent="0.35">
      <c r="A84" s="2">
        <v>1.42</v>
      </c>
      <c r="B84" s="2">
        <v>37.19</v>
      </c>
      <c r="C84" s="2">
        <v>28.7</v>
      </c>
      <c r="D84" s="2">
        <v>18.38</v>
      </c>
      <c r="E84" s="4">
        <f t="shared" si="6"/>
        <v>18.704724860541944</v>
      </c>
      <c r="F84" s="4">
        <f t="shared" si="7"/>
        <v>-0.32472486054194505</v>
      </c>
      <c r="G84" s="3">
        <f t="shared" si="8"/>
        <v>0.32472486054194505</v>
      </c>
      <c r="H84" s="3">
        <f t="shared" si="9"/>
        <v>0.10544623505398566</v>
      </c>
      <c r="I84" s="6">
        <f t="shared" si="10"/>
        <v>-1.766729382709168E-2</v>
      </c>
      <c r="J84" s="6">
        <f t="shared" si="11"/>
        <v>1.766729382709168E-2</v>
      </c>
    </row>
    <row r="85" spans="1:10" x14ac:dyDescent="0.35">
      <c r="A85" s="2">
        <v>1.47</v>
      </c>
      <c r="B85" s="2">
        <v>39.46</v>
      </c>
      <c r="C85" s="2">
        <v>18.3</v>
      </c>
      <c r="D85" s="2">
        <v>18.18</v>
      </c>
      <c r="E85" s="4">
        <f t="shared" si="6"/>
        <v>18.125011208564413</v>
      </c>
      <c r="F85" s="4">
        <f t="shared" si="7"/>
        <v>5.4988791435587103E-2</v>
      </c>
      <c r="G85" s="3">
        <f t="shared" si="8"/>
        <v>5.4988791435587103E-2</v>
      </c>
      <c r="H85" s="3">
        <f t="shared" si="9"/>
        <v>3.0237671835464976E-3</v>
      </c>
      <c r="I85" s="6">
        <f t="shared" si="10"/>
        <v>3.0246859975570466E-3</v>
      </c>
      <c r="J85" s="6">
        <f t="shared" si="11"/>
        <v>3.0246859975570466E-3</v>
      </c>
    </row>
    <row r="86" spans="1:10" x14ac:dyDescent="0.35">
      <c r="A86" s="2">
        <v>1.47</v>
      </c>
      <c r="B86" s="2">
        <v>36.74</v>
      </c>
      <c r="C86" s="2">
        <v>15.6</v>
      </c>
      <c r="D86" s="2">
        <v>17.079999999999998</v>
      </c>
      <c r="E86" s="4">
        <f t="shared" si="6"/>
        <v>16.982179727157384</v>
      </c>
      <c r="F86" s="4">
        <f t="shared" si="7"/>
        <v>9.7820272842614742E-2</v>
      </c>
      <c r="G86" s="3">
        <f t="shared" si="8"/>
        <v>9.7820272842614742E-2</v>
      </c>
      <c r="H86" s="3">
        <f t="shared" si="9"/>
        <v>9.5688057790035905E-3</v>
      </c>
      <c r="I86" s="6">
        <f t="shared" si="10"/>
        <v>5.7271822507385687E-3</v>
      </c>
      <c r="J86" s="6">
        <f t="shared" si="11"/>
        <v>5.7271822507385687E-3</v>
      </c>
    </row>
    <row r="87" spans="1:10" x14ac:dyDescent="0.35">
      <c r="A87" s="2">
        <v>1.59</v>
      </c>
      <c r="B87" s="2">
        <v>44.45</v>
      </c>
      <c r="C87" s="2">
        <v>23.9</v>
      </c>
      <c r="D87" s="2">
        <v>17.64</v>
      </c>
      <c r="E87" s="4">
        <f t="shared" si="6"/>
        <v>17.464958494151123</v>
      </c>
      <c r="F87" s="4">
        <f t="shared" si="7"/>
        <v>0.17504150584887768</v>
      </c>
      <c r="G87" s="3">
        <f t="shared" si="8"/>
        <v>0.17504150584887768</v>
      </c>
      <c r="H87" s="3">
        <f t="shared" si="9"/>
        <v>3.0639528769842678E-2</v>
      </c>
      <c r="I87" s="6">
        <f t="shared" si="10"/>
        <v>9.9229878599137004E-3</v>
      </c>
      <c r="J87" s="6">
        <f t="shared" si="11"/>
        <v>9.9229878599137004E-3</v>
      </c>
    </row>
    <row r="88" spans="1:10" x14ac:dyDescent="0.35">
      <c r="A88" s="2">
        <v>1.49</v>
      </c>
      <c r="B88" s="2">
        <v>41.62</v>
      </c>
      <c r="C88" s="2">
        <v>24.5</v>
      </c>
      <c r="D88" s="2">
        <v>18.690000000000001</v>
      </c>
      <c r="E88" s="4">
        <f t="shared" si="6"/>
        <v>18.690697368682692</v>
      </c>
      <c r="F88" s="4">
        <f t="shared" si="7"/>
        <v>-6.973686826903247E-4</v>
      </c>
      <c r="G88" s="3">
        <f t="shared" si="8"/>
        <v>6.973686826903247E-4</v>
      </c>
      <c r="H88" s="3">
        <f t="shared" si="9"/>
        <v>4.8632307959723878E-7</v>
      </c>
      <c r="I88" s="6">
        <f t="shared" si="10"/>
        <v>-3.7312396077598966E-5</v>
      </c>
      <c r="J88" s="6">
        <f t="shared" si="11"/>
        <v>3.7312396077598966E-5</v>
      </c>
    </row>
    <row r="89" spans="1:10" x14ac:dyDescent="0.35">
      <c r="A89" s="2">
        <v>1.49</v>
      </c>
      <c r="B89" s="2">
        <v>39.01</v>
      </c>
      <c r="C89" s="2">
        <v>23.3</v>
      </c>
      <c r="D89" s="2">
        <v>17.52</v>
      </c>
      <c r="E89" s="4">
        <f t="shared" si="6"/>
        <v>17.635505074495558</v>
      </c>
      <c r="F89" s="4">
        <f t="shared" si="7"/>
        <v>-0.1155050744955588</v>
      </c>
      <c r="G89" s="3">
        <f t="shared" si="8"/>
        <v>0.1155050744955588</v>
      </c>
      <c r="H89" s="3">
        <f t="shared" si="9"/>
        <v>1.3341422234224588E-2</v>
      </c>
      <c r="I89" s="6">
        <f t="shared" si="10"/>
        <v>-6.5927553935821231E-3</v>
      </c>
      <c r="J89" s="6">
        <f t="shared" si="11"/>
        <v>6.5927553935821231E-3</v>
      </c>
    </row>
    <row r="90" spans="1:10" x14ac:dyDescent="0.35">
      <c r="A90" s="2">
        <v>1.6</v>
      </c>
      <c r="B90" s="2">
        <v>41.28</v>
      </c>
      <c r="C90" s="2">
        <v>20.100000000000001</v>
      </c>
      <c r="D90" s="2">
        <v>16.12</v>
      </c>
      <c r="E90" s="4">
        <f t="shared" si="6"/>
        <v>15.882273106862487</v>
      </c>
      <c r="F90" s="4">
        <f t="shared" si="7"/>
        <v>0.23772689313751449</v>
      </c>
      <c r="G90" s="3">
        <f t="shared" si="8"/>
        <v>0.23772689313751449</v>
      </c>
      <c r="H90" s="3">
        <f t="shared" si="9"/>
        <v>5.6514075720815238E-2</v>
      </c>
      <c r="I90" s="6">
        <f t="shared" si="10"/>
        <v>1.4747325877017027E-2</v>
      </c>
      <c r="J90" s="6">
        <f t="shared" si="11"/>
        <v>1.4747325877017027E-2</v>
      </c>
    </row>
    <row r="91" spans="1:10" x14ac:dyDescent="0.35">
      <c r="A91" s="2">
        <v>1.42</v>
      </c>
      <c r="B91" s="2">
        <v>38.1</v>
      </c>
      <c r="C91" s="2">
        <v>30.3</v>
      </c>
      <c r="D91" s="2">
        <v>18.829999999999998</v>
      </c>
      <c r="E91" s="4">
        <f t="shared" si="6"/>
        <v>19.107818408301572</v>
      </c>
      <c r="F91" s="4">
        <f t="shared" si="7"/>
        <v>-0.27781840830157378</v>
      </c>
      <c r="G91" s="3">
        <f t="shared" si="8"/>
        <v>0.27781840830157378</v>
      </c>
      <c r="H91" s="3">
        <f t="shared" si="9"/>
        <v>7.7183067991219961E-2</v>
      </c>
      <c r="I91" s="6">
        <f t="shared" si="10"/>
        <v>-1.4754031242781402E-2</v>
      </c>
      <c r="J91" s="6">
        <f t="shared" si="11"/>
        <v>1.4754031242781402E-2</v>
      </c>
    </row>
    <row r="92" spans="1:10" x14ac:dyDescent="0.35">
      <c r="A92" s="2">
        <v>1.4</v>
      </c>
      <c r="B92" s="2">
        <v>30.16</v>
      </c>
      <c r="C92" s="2">
        <v>20.6</v>
      </c>
      <c r="D92" s="2">
        <v>15.46</v>
      </c>
      <c r="E92" s="4">
        <f t="shared" si="6"/>
        <v>16.180253651821435</v>
      </c>
      <c r="F92" s="4">
        <f t="shared" si="7"/>
        <v>-0.72025365182143375</v>
      </c>
      <c r="G92" s="3">
        <f t="shared" si="8"/>
        <v>0.72025365182143375</v>
      </c>
      <c r="H92" s="3">
        <f t="shared" si="9"/>
        <v>0.51876532296211109</v>
      </c>
      <c r="I92" s="6">
        <f t="shared" si="10"/>
        <v>-4.6588205163094032E-2</v>
      </c>
      <c r="J92" s="6">
        <f t="shared" si="11"/>
        <v>4.6588205163094032E-2</v>
      </c>
    </row>
    <row r="93" spans="1:10" x14ac:dyDescent="0.35">
      <c r="A93" s="2">
        <v>1.45</v>
      </c>
      <c r="B93" s="2">
        <v>38.56</v>
      </c>
      <c r="C93" s="2">
        <v>26</v>
      </c>
      <c r="D93" s="2">
        <v>18.39</v>
      </c>
      <c r="E93" s="4">
        <f t="shared" si="6"/>
        <v>18.465451413837592</v>
      </c>
      <c r="F93" s="4">
        <f t="shared" si="7"/>
        <v>-7.5451413837591019E-2</v>
      </c>
      <c r="G93" s="3">
        <f t="shared" si="8"/>
        <v>7.5451413837591019E-2</v>
      </c>
      <c r="H93" s="3">
        <f t="shared" si="9"/>
        <v>5.6929158500914215E-3</v>
      </c>
      <c r="I93" s="6">
        <f t="shared" si="10"/>
        <v>-4.1028501271120725E-3</v>
      </c>
      <c r="J93" s="6">
        <f t="shared" si="11"/>
        <v>4.1028501271120725E-3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23BE-5D85-459B-9AB2-912BBC1DE34B}">
  <dimension ref="A1:R93"/>
  <sheetViews>
    <sheetView topLeftCell="C1" zoomScale="130" zoomScaleNormal="130" workbookViewId="0">
      <selection activeCell="L4" sqref="L4:M7"/>
    </sheetView>
  </sheetViews>
  <sheetFormatPr defaultRowHeight="14.5" x14ac:dyDescent="0.35"/>
  <cols>
    <col min="1" max="1" width="9.54296875" bestFit="1" customWidth="1"/>
    <col min="10" max="10" width="17.26953125" bestFit="1" customWidth="1"/>
    <col min="11" max="11" width="11.81640625" bestFit="1" customWidth="1"/>
    <col min="12" max="12" width="13.54296875" bestFit="1" customWidth="1"/>
    <col min="13" max="14" width="11.81640625" bestFit="1" customWidth="1"/>
    <col min="15" max="15" width="12.453125" bestFit="1" customWidth="1"/>
    <col min="16" max="16" width="11.81640625" bestFit="1" customWidth="1"/>
    <col min="17" max="18" width="0" hidden="1" customWidth="1"/>
  </cols>
  <sheetData>
    <row r="1" spans="1:18" x14ac:dyDescent="0.35">
      <c r="A1" s="11" t="s">
        <v>1</v>
      </c>
      <c r="B1" s="5" t="s">
        <v>3</v>
      </c>
      <c r="C1" s="48" t="s">
        <v>4</v>
      </c>
      <c r="D1" s="48" t="s">
        <v>35</v>
      </c>
      <c r="E1" s="48" t="s">
        <v>46</v>
      </c>
      <c r="F1" s="48" t="s">
        <v>57</v>
      </c>
      <c r="G1" s="48" t="s">
        <v>36</v>
      </c>
      <c r="H1" s="48" t="s">
        <v>41</v>
      </c>
      <c r="J1" t="s">
        <v>5</v>
      </c>
    </row>
    <row r="2" spans="1:18" ht="15" thickBot="1" x14ac:dyDescent="0.4">
      <c r="A2" s="2">
        <v>49.44</v>
      </c>
      <c r="B2" s="2">
        <v>19.309999999999999</v>
      </c>
      <c r="C2" s="4">
        <f>$K$18*A2+$K$17</f>
        <v>21.198725851580811</v>
      </c>
      <c r="D2" s="4">
        <f>B2-C2</f>
        <v>-1.8887258515808121</v>
      </c>
      <c r="E2" s="3">
        <f>ABS(D2)</f>
        <v>1.8887258515808121</v>
      </c>
      <c r="F2" s="20">
        <f>D2*D2</f>
        <v>3.5672853424296638</v>
      </c>
      <c r="G2" s="79">
        <f>D2/B2</f>
        <v>-9.7810763934790892E-2</v>
      </c>
      <c r="H2" s="55">
        <f>ABS(G2)</f>
        <v>9.7810763934790892E-2</v>
      </c>
    </row>
    <row r="3" spans="1:18" x14ac:dyDescent="0.35">
      <c r="A3" s="2">
        <v>62.6</v>
      </c>
      <c r="B3" s="2">
        <v>22.96</v>
      </c>
      <c r="C3" s="4">
        <f t="shared" ref="C3:C66" si="0">$K$18*A3+$K$17</f>
        <v>25.320446783436608</v>
      </c>
      <c r="D3" s="4">
        <f t="shared" ref="D3:D66" si="1">B3-C3</f>
        <v>-2.3604467834366076</v>
      </c>
      <c r="E3" s="3">
        <f t="shared" ref="E3:E66" si="2">ABS(D3)</f>
        <v>2.3604467834366076</v>
      </c>
      <c r="F3" s="20">
        <f t="shared" ref="F3:F66" si="3">D3*D3</f>
        <v>5.5717090174362269</v>
      </c>
      <c r="G3" s="55">
        <f t="shared" ref="G3:G66" si="4">D3/B3</f>
        <v>-0.1028069156549045</v>
      </c>
      <c r="H3" s="55">
        <f t="shared" ref="H3:H66" si="5">ABS(G3)</f>
        <v>0.1028069156549045</v>
      </c>
      <c r="J3" s="66" t="s">
        <v>6</v>
      </c>
      <c r="K3" s="66"/>
    </row>
    <row r="4" spans="1:18" x14ac:dyDescent="0.35">
      <c r="A4" s="2">
        <v>75.75</v>
      </c>
      <c r="B4" s="2">
        <v>27.79</v>
      </c>
      <c r="C4" s="4">
        <f t="shared" si="0"/>
        <v>29.439035708505287</v>
      </c>
      <c r="D4" s="4">
        <f t="shared" si="1"/>
        <v>-1.6490357085052878</v>
      </c>
      <c r="E4" s="3">
        <f t="shared" si="2"/>
        <v>1.6490357085052878</v>
      </c>
      <c r="F4" s="20">
        <f t="shared" si="3"/>
        <v>2.7193187679255364</v>
      </c>
      <c r="G4" s="55">
        <f t="shared" si="4"/>
        <v>-5.9339176268632166E-2</v>
      </c>
      <c r="H4" s="55">
        <f t="shared" si="5"/>
        <v>5.9339176268632166E-2</v>
      </c>
      <c r="J4" s="60" t="s">
        <v>7</v>
      </c>
      <c r="K4" s="60">
        <v>0.94697519779309824</v>
      </c>
      <c r="L4" s="51" t="s">
        <v>31</v>
      </c>
      <c r="M4" s="3">
        <f>AVERAGE(E2:E93)</f>
        <v>1.1170408325183301</v>
      </c>
    </row>
    <row r="5" spans="1:18" x14ac:dyDescent="0.35">
      <c r="A5" s="2">
        <v>48.99</v>
      </c>
      <c r="B5" s="2">
        <v>20.92</v>
      </c>
      <c r="C5" s="4">
        <f t="shared" si="0"/>
        <v>21.057785546160211</v>
      </c>
      <c r="D5" s="4">
        <f t="shared" si="1"/>
        <v>-0.13778554616020955</v>
      </c>
      <c r="E5" s="3">
        <f t="shared" si="2"/>
        <v>0.13778554616020955</v>
      </c>
      <c r="F5" s="20">
        <f t="shared" si="3"/>
        <v>1.8984856730667236E-2</v>
      </c>
      <c r="G5" s="55">
        <f t="shared" si="4"/>
        <v>-6.5863071778302839E-3</v>
      </c>
      <c r="H5" s="55">
        <f t="shared" si="5"/>
        <v>6.5863071778302839E-3</v>
      </c>
      <c r="J5" s="60" t="s">
        <v>8</v>
      </c>
      <c r="K5" s="60">
        <v>0.89676202523527748</v>
      </c>
      <c r="L5" s="51" t="s">
        <v>33</v>
      </c>
      <c r="M5" s="3">
        <f>AVERAGE(F2:F93)</f>
        <v>1.9101986495179903</v>
      </c>
    </row>
    <row r="6" spans="1:18" x14ac:dyDescent="0.35">
      <c r="A6" s="2">
        <v>43.09</v>
      </c>
      <c r="B6" s="2">
        <v>20.38</v>
      </c>
      <c r="C6" s="4">
        <f t="shared" si="0"/>
        <v>19.209901541756778</v>
      </c>
      <c r="D6" s="4">
        <f t="shared" si="1"/>
        <v>1.1700984582432206</v>
      </c>
      <c r="E6" s="3">
        <f t="shared" si="2"/>
        <v>1.1700984582432206</v>
      </c>
      <c r="F6" s="20">
        <f t="shared" si="3"/>
        <v>1.3691304019831618</v>
      </c>
      <c r="G6" s="55">
        <f t="shared" si="4"/>
        <v>5.7414055850992178E-2</v>
      </c>
      <c r="H6" s="55">
        <f t="shared" si="5"/>
        <v>5.7414055850992178E-2</v>
      </c>
      <c r="J6" s="60" t="s">
        <v>9</v>
      </c>
      <c r="K6" s="60">
        <v>0.8956149366267806</v>
      </c>
      <c r="L6" s="51" t="s">
        <v>32</v>
      </c>
      <c r="M6" s="3">
        <f>SQRT(M5)</f>
        <v>1.3820993631132279</v>
      </c>
    </row>
    <row r="7" spans="1:18" x14ac:dyDescent="0.35">
      <c r="A7" s="2">
        <v>52.62</v>
      </c>
      <c r="B7" s="2">
        <v>20.39</v>
      </c>
      <c r="C7" s="4">
        <f t="shared" si="0"/>
        <v>22.194704009886394</v>
      </c>
      <c r="D7" s="4">
        <f t="shared" si="1"/>
        <v>-1.8047040098863931</v>
      </c>
      <c r="E7" s="3">
        <f t="shared" si="2"/>
        <v>1.8047040098863931</v>
      </c>
      <c r="F7" s="20">
        <f t="shared" si="3"/>
        <v>3.2569565633000264</v>
      </c>
      <c r="G7" s="55">
        <f t="shared" si="4"/>
        <v>-8.8509269734496965E-2</v>
      </c>
      <c r="H7" s="55">
        <f t="shared" si="5"/>
        <v>8.8509269734496965E-2</v>
      </c>
      <c r="J7" s="60" t="s">
        <v>10</v>
      </c>
      <c r="K7" s="60">
        <v>1.397371642905411</v>
      </c>
      <c r="L7" s="51" t="s">
        <v>34</v>
      </c>
      <c r="M7" s="17">
        <f>AVERAGE(H2:H93)</f>
        <v>5.3509684509641511E-2</v>
      </c>
    </row>
    <row r="8" spans="1:18" ht="15" thickBot="1" x14ac:dyDescent="0.4">
      <c r="A8" s="2">
        <v>47.97</v>
      </c>
      <c r="B8" s="2">
        <v>19.66</v>
      </c>
      <c r="C8" s="4">
        <f t="shared" si="0"/>
        <v>20.738320853873518</v>
      </c>
      <c r="D8" s="4">
        <f t="shared" si="1"/>
        <v>-1.0783208538735174</v>
      </c>
      <c r="E8" s="3">
        <f t="shared" si="2"/>
        <v>1.0783208538735174</v>
      </c>
      <c r="F8" s="20">
        <f t="shared" si="3"/>
        <v>1.1627758638985117</v>
      </c>
      <c r="G8" s="55">
        <f t="shared" si="4"/>
        <v>-5.4848466626323367E-2</v>
      </c>
      <c r="H8" s="55">
        <f t="shared" si="5"/>
        <v>5.4848466626323367E-2</v>
      </c>
      <c r="J8" s="61" t="s">
        <v>11</v>
      </c>
      <c r="K8" s="61">
        <v>92</v>
      </c>
    </row>
    <row r="9" spans="1:18" x14ac:dyDescent="0.35">
      <c r="A9" s="2">
        <v>45.59</v>
      </c>
      <c r="B9" s="2">
        <v>20.3</v>
      </c>
      <c r="C9" s="4">
        <f t="shared" si="0"/>
        <v>19.992903238537892</v>
      </c>
      <c r="D9" s="4">
        <f t="shared" si="1"/>
        <v>0.30709676146210896</v>
      </c>
      <c r="E9" s="3">
        <f t="shared" si="2"/>
        <v>0.30709676146210896</v>
      </c>
      <c r="F9" s="20">
        <f t="shared" si="3"/>
        <v>9.4308420900515444E-2</v>
      </c>
      <c r="G9" s="55">
        <f t="shared" si="4"/>
        <v>1.5127919283847732E-2</v>
      </c>
      <c r="H9" s="55">
        <f t="shared" si="5"/>
        <v>1.5127919283847732E-2</v>
      </c>
    </row>
    <row r="10" spans="1:18" ht="15" thickBot="1" x14ac:dyDescent="0.4">
      <c r="A10" s="2">
        <v>47.85</v>
      </c>
      <c r="B10" s="2">
        <v>20.6</v>
      </c>
      <c r="C10" s="4">
        <f t="shared" si="0"/>
        <v>20.700736772428023</v>
      </c>
      <c r="D10" s="4">
        <f t="shared" si="1"/>
        <v>-0.10073677242802148</v>
      </c>
      <c r="E10" s="3">
        <f t="shared" si="2"/>
        <v>0.10073677242802148</v>
      </c>
      <c r="F10" s="20">
        <f t="shared" si="3"/>
        <v>1.0147897319214989E-2</v>
      </c>
      <c r="G10" s="55">
        <f t="shared" si="4"/>
        <v>-4.8901345838845379E-3</v>
      </c>
      <c r="H10" s="55">
        <f t="shared" si="5"/>
        <v>4.8901345838845379E-3</v>
      </c>
      <c r="J10" t="s">
        <v>12</v>
      </c>
    </row>
    <row r="11" spans="1:18" x14ac:dyDescent="0.35">
      <c r="A11" s="2">
        <v>44.45</v>
      </c>
      <c r="B11" s="2">
        <v>20.309999999999999</v>
      </c>
      <c r="C11" s="4">
        <f t="shared" si="0"/>
        <v>19.635854464805703</v>
      </c>
      <c r="D11" s="4">
        <f t="shared" si="1"/>
        <v>0.67414553519429532</v>
      </c>
      <c r="E11" s="3">
        <f t="shared" si="2"/>
        <v>0.67414553519429532</v>
      </c>
      <c r="F11" s="20">
        <f t="shared" si="3"/>
        <v>0.45447220262240284</v>
      </c>
      <c r="G11" s="55">
        <f t="shared" si="4"/>
        <v>3.3192788537385297E-2</v>
      </c>
      <c r="H11" s="55">
        <f t="shared" si="5"/>
        <v>3.3192788537385297E-2</v>
      </c>
      <c r="J11" s="62"/>
      <c r="K11" s="62" t="s">
        <v>17</v>
      </c>
      <c r="L11" s="62" t="s">
        <v>18</v>
      </c>
      <c r="M11" s="62" t="s">
        <v>19</v>
      </c>
      <c r="N11" s="62" t="s">
        <v>20</v>
      </c>
      <c r="O11" s="62" t="s">
        <v>21</v>
      </c>
    </row>
    <row r="12" spans="1:18" x14ac:dyDescent="0.35">
      <c r="A12" s="2">
        <v>46.04</v>
      </c>
      <c r="B12" s="2">
        <v>21.21</v>
      </c>
      <c r="C12" s="4">
        <f t="shared" si="0"/>
        <v>20.133843543958491</v>
      </c>
      <c r="D12" s="4">
        <f t="shared" si="1"/>
        <v>1.0761564560415096</v>
      </c>
      <c r="E12" s="3">
        <f t="shared" si="2"/>
        <v>1.0761564560415096</v>
      </c>
      <c r="F12" s="20">
        <f t="shared" si="3"/>
        <v>1.1581127178798214</v>
      </c>
      <c r="G12" s="55">
        <f t="shared" si="4"/>
        <v>5.0738163886916994E-2</v>
      </c>
      <c r="H12" s="55">
        <f t="shared" si="5"/>
        <v>5.0738163886916994E-2</v>
      </c>
      <c r="J12" s="60" t="s">
        <v>13</v>
      </c>
      <c r="K12" s="60">
        <v>1</v>
      </c>
      <c r="L12" s="60">
        <v>1526.5256068530407</v>
      </c>
      <c r="M12" s="60">
        <v>1526.5256068530407</v>
      </c>
      <c r="N12" s="60">
        <v>781.77223502406332</v>
      </c>
      <c r="O12" s="60">
        <v>3.7111498137554025E-46</v>
      </c>
    </row>
    <row r="13" spans="1:18" x14ac:dyDescent="0.35">
      <c r="A13" s="2">
        <v>53.07</v>
      </c>
      <c r="B13" s="2">
        <v>22.11</v>
      </c>
      <c r="C13" s="4">
        <f t="shared" si="0"/>
        <v>22.335644315306993</v>
      </c>
      <c r="D13" s="4">
        <f t="shared" si="1"/>
        <v>-0.2256443153069938</v>
      </c>
      <c r="E13" s="3">
        <f t="shared" si="2"/>
        <v>0.2256443153069938</v>
      </c>
      <c r="F13" s="20">
        <f t="shared" si="3"/>
        <v>5.0915357030362041E-2</v>
      </c>
      <c r="G13" s="55">
        <f t="shared" si="4"/>
        <v>-1.020553212605128E-2</v>
      </c>
      <c r="H13" s="55">
        <f t="shared" si="5"/>
        <v>1.020553212605128E-2</v>
      </c>
      <c r="J13" s="60" t="s">
        <v>14</v>
      </c>
      <c r="K13" s="60">
        <v>90</v>
      </c>
      <c r="L13" s="60">
        <v>175.73827575565511</v>
      </c>
      <c r="M13" s="60">
        <v>1.9526475083961679</v>
      </c>
      <c r="N13" s="60"/>
      <c r="O13" s="60"/>
    </row>
    <row r="14" spans="1:18" ht="15" thickBot="1" x14ac:dyDescent="0.4">
      <c r="A14" s="2">
        <v>65.88</v>
      </c>
      <c r="B14" s="2">
        <v>28.6</v>
      </c>
      <c r="C14" s="4">
        <f t="shared" si="0"/>
        <v>26.347745009613433</v>
      </c>
      <c r="D14" s="4">
        <f t="shared" si="1"/>
        <v>2.2522549903865681</v>
      </c>
      <c r="E14" s="3">
        <f t="shared" si="2"/>
        <v>2.2522549903865681</v>
      </c>
      <c r="F14" s="20">
        <f t="shared" si="3"/>
        <v>5.0726525417212001</v>
      </c>
      <c r="G14" s="55">
        <f t="shared" si="4"/>
        <v>7.8750174489040842E-2</v>
      </c>
      <c r="H14" s="55">
        <f t="shared" si="5"/>
        <v>7.8750174489040842E-2</v>
      </c>
      <c r="J14" s="61" t="s">
        <v>15</v>
      </c>
      <c r="K14" s="61">
        <v>91</v>
      </c>
      <c r="L14" s="61">
        <v>1702.2638826086959</v>
      </c>
      <c r="M14" s="61"/>
      <c r="N14" s="61"/>
      <c r="O14" s="61"/>
    </row>
    <row r="15" spans="1:18" ht="15" thickBot="1" x14ac:dyDescent="0.4">
      <c r="A15" s="2">
        <v>46.04</v>
      </c>
      <c r="B15" s="2">
        <v>19.5</v>
      </c>
      <c r="C15" s="4">
        <f t="shared" si="0"/>
        <v>20.133843543958491</v>
      </c>
      <c r="D15" s="4">
        <f t="shared" si="1"/>
        <v>-0.6338435439584913</v>
      </c>
      <c r="E15" s="3">
        <f t="shared" si="2"/>
        <v>0.6338435439584913</v>
      </c>
      <c r="F15" s="20">
        <f t="shared" si="3"/>
        <v>0.40175763821785987</v>
      </c>
      <c r="G15" s="55">
        <f t="shared" si="4"/>
        <v>-3.2504797126076478E-2</v>
      </c>
      <c r="H15" s="55">
        <f t="shared" si="5"/>
        <v>3.2504797126076478E-2</v>
      </c>
    </row>
    <row r="16" spans="1:18" x14ac:dyDescent="0.35">
      <c r="A16" s="2">
        <v>43.54</v>
      </c>
      <c r="B16" s="2">
        <v>20.41</v>
      </c>
      <c r="C16" s="4">
        <f t="shared" si="0"/>
        <v>19.350841847177378</v>
      </c>
      <c r="D16" s="4">
        <f t="shared" si="1"/>
        <v>1.0591581528226222</v>
      </c>
      <c r="E16" s="3">
        <f t="shared" si="2"/>
        <v>1.0591581528226222</v>
      </c>
      <c r="F16" s="20">
        <f t="shared" si="3"/>
        <v>1.121815992690629</v>
      </c>
      <c r="G16" s="55">
        <f t="shared" si="4"/>
        <v>5.1894079021196575E-2</v>
      </c>
      <c r="H16" s="55">
        <f t="shared" si="5"/>
        <v>5.1894079021196575E-2</v>
      </c>
      <c r="J16" s="62"/>
      <c r="K16" s="62" t="s">
        <v>22</v>
      </c>
      <c r="L16" s="62" t="s">
        <v>10</v>
      </c>
      <c r="M16" s="62" t="s">
        <v>23</v>
      </c>
      <c r="N16" s="62" t="s">
        <v>24</v>
      </c>
      <c r="O16" s="62" t="s">
        <v>25</v>
      </c>
      <c r="P16" s="62" t="s">
        <v>26</v>
      </c>
      <c r="Q16" s="62" t="s">
        <v>27</v>
      </c>
      <c r="R16" s="62" t="s">
        <v>28</v>
      </c>
    </row>
    <row r="17" spans="1:18" x14ac:dyDescent="0.35">
      <c r="A17" s="2">
        <v>62.37</v>
      </c>
      <c r="B17" s="2">
        <v>26.85</v>
      </c>
      <c r="C17" s="4">
        <f t="shared" si="0"/>
        <v>25.248410627332746</v>
      </c>
      <c r="D17" s="4">
        <f t="shared" si="1"/>
        <v>1.6015893726672559</v>
      </c>
      <c r="E17" s="3">
        <f t="shared" si="2"/>
        <v>1.6015893726672559</v>
      </c>
      <c r="F17" s="20">
        <f t="shared" si="3"/>
        <v>2.5650885186406942</v>
      </c>
      <c r="G17" s="55">
        <f t="shared" si="4"/>
        <v>5.9649511086303751E-2</v>
      </c>
      <c r="H17" s="55">
        <f t="shared" si="5"/>
        <v>5.9649511086303751E-2</v>
      </c>
      <c r="I17" s="14" t="s">
        <v>29</v>
      </c>
      <c r="J17" s="60" t="s">
        <v>16</v>
      </c>
      <c r="K17" s="60">
        <v>5.7140842960374467</v>
      </c>
      <c r="L17" s="60">
        <v>0.55560797112827143</v>
      </c>
      <c r="M17" s="60">
        <v>10.284381421731357</v>
      </c>
      <c r="N17" s="60">
        <v>7.3428028895365028E-17</v>
      </c>
      <c r="O17" s="60">
        <v>4.6102720851848336</v>
      </c>
      <c r="P17" s="60">
        <v>6.8178965068900599</v>
      </c>
      <c r="Q17" s="60">
        <v>4.6102720851848336</v>
      </c>
      <c r="R17" s="60">
        <v>6.8178965068900599</v>
      </c>
    </row>
    <row r="18" spans="1:18" ht="15" thickBot="1" x14ac:dyDescent="0.4">
      <c r="A18" s="2">
        <v>45.81</v>
      </c>
      <c r="B18" s="2">
        <v>21.48</v>
      </c>
      <c r="C18" s="4">
        <f t="shared" si="0"/>
        <v>20.061807387854632</v>
      </c>
      <c r="D18" s="4">
        <f t="shared" si="1"/>
        <v>1.4181926121453685</v>
      </c>
      <c r="E18" s="3">
        <f t="shared" si="2"/>
        <v>1.4181926121453685</v>
      </c>
      <c r="F18" s="20">
        <f t="shared" si="3"/>
        <v>2.0112702851437034</v>
      </c>
      <c r="G18" s="55">
        <f t="shared" si="4"/>
        <v>6.6023864625017151E-2</v>
      </c>
      <c r="H18" s="55">
        <f t="shared" si="5"/>
        <v>6.6023864625017151E-2</v>
      </c>
      <c r="I18" s="14" t="s">
        <v>30</v>
      </c>
      <c r="J18" s="61" t="s">
        <v>1</v>
      </c>
      <c r="K18" s="61">
        <v>0.31320067871244672</v>
      </c>
      <c r="L18" s="61">
        <v>1.12016648195756E-2</v>
      </c>
      <c r="M18" s="61">
        <v>27.960190182186956</v>
      </c>
      <c r="N18" s="61">
        <v>3.7111498137553496E-46</v>
      </c>
      <c r="O18" s="61">
        <v>0.29094661640189878</v>
      </c>
      <c r="P18" s="61">
        <v>0.33545474102299466</v>
      </c>
      <c r="Q18" s="61">
        <v>0.29094661640189878</v>
      </c>
      <c r="R18" s="61">
        <v>0.33545474102299466</v>
      </c>
    </row>
    <row r="19" spans="1:18" x14ac:dyDescent="0.35">
      <c r="A19" s="2">
        <v>74.39</v>
      </c>
      <c r="B19" s="2">
        <v>29.76</v>
      </c>
      <c r="C19" s="4">
        <f t="shared" si="0"/>
        <v>29.013082785456362</v>
      </c>
      <c r="D19" s="4">
        <f t="shared" si="1"/>
        <v>0.74691721454363957</v>
      </c>
      <c r="E19" s="3">
        <f t="shared" si="2"/>
        <v>0.74691721454363957</v>
      </c>
      <c r="F19" s="20">
        <f t="shared" si="3"/>
        <v>0.55788532538162927</v>
      </c>
      <c r="G19" s="55">
        <f t="shared" si="4"/>
        <v>2.5098024682245951E-2</v>
      </c>
      <c r="H19" s="55">
        <f t="shared" si="5"/>
        <v>2.5098024682245951E-2</v>
      </c>
    </row>
    <row r="20" spans="1:18" x14ac:dyDescent="0.35">
      <c r="A20" s="2">
        <v>55.57</v>
      </c>
      <c r="B20" s="2">
        <v>23.92</v>
      </c>
      <c r="C20" s="4">
        <f t="shared" si="0"/>
        <v>23.118646012088114</v>
      </c>
      <c r="D20" s="4">
        <f t="shared" si="1"/>
        <v>0.80135398791188805</v>
      </c>
      <c r="E20" s="3">
        <f t="shared" si="2"/>
        <v>0.80135398791188805</v>
      </c>
      <c r="F20" s="20">
        <f t="shared" si="3"/>
        <v>0.6421682139422864</v>
      </c>
      <c r="G20" s="55">
        <f t="shared" si="4"/>
        <v>3.3501420899326423E-2</v>
      </c>
      <c r="H20" s="55">
        <f t="shared" si="5"/>
        <v>3.3501420899326423E-2</v>
      </c>
    </row>
    <row r="21" spans="1:18" x14ac:dyDescent="0.35">
      <c r="A21" s="2">
        <v>46.15</v>
      </c>
      <c r="B21" s="2">
        <v>20.55</v>
      </c>
      <c r="C21" s="4">
        <f t="shared" si="0"/>
        <v>20.168295618616863</v>
      </c>
      <c r="D21" s="4">
        <f t="shared" si="1"/>
        <v>0.38170438138313756</v>
      </c>
      <c r="E21" s="3">
        <f t="shared" si="2"/>
        <v>0.38170438138313756</v>
      </c>
      <c r="F21" s="20">
        <f t="shared" si="3"/>
        <v>0.14569823476708374</v>
      </c>
      <c r="G21" s="55">
        <f t="shared" si="4"/>
        <v>1.8574422451734188E-2</v>
      </c>
      <c r="H21" s="55">
        <f t="shared" si="5"/>
        <v>1.8574422451734188E-2</v>
      </c>
    </row>
    <row r="22" spans="1:18" x14ac:dyDescent="0.35">
      <c r="A22" s="2">
        <v>47.85</v>
      </c>
      <c r="B22" s="2">
        <v>21.67</v>
      </c>
      <c r="C22" s="4">
        <f t="shared" si="0"/>
        <v>20.700736772428023</v>
      </c>
      <c r="D22" s="4">
        <f t="shared" si="1"/>
        <v>0.9692632275719788</v>
      </c>
      <c r="E22" s="3">
        <f t="shared" si="2"/>
        <v>0.9692632275719788</v>
      </c>
      <c r="F22" s="20">
        <f t="shared" si="3"/>
        <v>0.9394712043232496</v>
      </c>
      <c r="G22" s="55">
        <f t="shared" si="4"/>
        <v>4.4728344604152225E-2</v>
      </c>
      <c r="H22" s="55">
        <f t="shared" si="5"/>
        <v>4.4728344604152225E-2</v>
      </c>
    </row>
    <row r="23" spans="1:18" x14ac:dyDescent="0.35">
      <c r="A23" s="2">
        <v>42.18</v>
      </c>
      <c r="B23" s="2">
        <v>19.27</v>
      </c>
      <c r="C23" s="4">
        <f t="shared" si="0"/>
        <v>18.924888924128449</v>
      </c>
      <c r="D23" s="4">
        <f t="shared" si="1"/>
        <v>0.3451110758715501</v>
      </c>
      <c r="E23" s="3">
        <f t="shared" si="2"/>
        <v>0.3451110758715501</v>
      </c>
      <c r="F23" s="20">
        <f t="shared" si="3"/>
        <v>0.11910165468921881</v>
      </c>
      <c r="G23" s="55">
        <f t="shared" si="4"/>
        <v>1.7909241093489885E-2</v>
      </c>
      <c r="H23" s="55">
        <f t="shared" si="5"/>
        <v>1.7909241093489885E-2</v>
      </c>
    </row>
    <row r="24" spans="1:18" x14ac:dyDescent="0.35">
      <c r="A24" s="2">
        <v>45.81</v>
      </c>
      <c r="B24" s="2">
        <v>18.18</v>
      </c>
      <c r="C24" s="4">
        <f t="shared" si="0"/>
        <v>20.061807387854632</v>
      </c>
      <c r="D24" s="4">
        <f t="shared" si="1"/>
        <v>-1.8818073878546322</v>
      </c>
      <c r="E24" s="3">
        <f t="shared" si="2"/>
        <v>1.8818073878546322</v>
      </c>
      <c r="F24" s="20">
        <f t="shared" si="3"/>
        <v>3.5411990449842743</v>
      </c>
      <c r="G24" s="55">
        <f t="shared" si="4"/>
        <v>-0.10350975730773554</v>
      </c>
      <c r="H24" s="55">
        <f t="shared" si="5"/>
        <v>0.10350975730773554</v>
      </c>
    </row>
    <row r="25" spans="1:18" x14ac:dyDescent="0.35">
      <c r="A25" s="2">
        <v>44.68</v>
      </c>
      <c r="B25" s="2">
        <v>18.46</v>
      </c>
      <c r="C25" s="4">
        <f t="shared" si="0"/>
        <v>19.707890620909566</v>
      </c>
      <c r="D25" s="4">
        <f t="shared" si="1"/>
        <v>-1.2478906209095655</v>
      </c>
      <c r="E25" s="3">
        <f t="shared" si="2"/>
        <v>1.2478906209095655</v>
      </c>
      <c r="F25" s="20">
        <f t="shared" si="3"/>
        <v>1.5572310017540609</v>
      </c>
      <c r="G25" s="55">
        <f t="shared" si="4"/>
        <v>-6.759970860831882E-2</v>
      </c>
      <c r="H25" s="55">
        <f t="shared" si="5"/>
        <v>6.759970860831882E-2</v>
      </c>
    </row>
    <row r="26" spans="1:18" x14ac:dyDescent="0.35">
      <c r="A26" s="2">
        <v>42.64</v>
      </c>
      <c r="B26" s="2">
        <v>17.05</v>
      </c>
      <c r="C26" s="4">
        <f t="shared" si="0"/>
        <v>19.068961236336175</v>
      </c>
      <c r="D26" s="4">
        <f t="shared" si="1"/>
        <v>-2.0189612363361746</v>
      </c>
      <c r="E26" s="3">
        <f t="shared" si="2"/>
        <v>2.0189612363361746</v>
      </c>
      <c r="F26" s="20">
        <f t="shared" si="3"/>
        <v>4.0762044738280947</v>
      </c>
      <c r="G26" s="55">
        <f t="shared" si="4"/>
        <v>-0.11841414875871992</v>
      </c>
      <c r="H26" s="55">
        <f t="shared" si="5"/>
        <v>0.11841414875871992</v>
      </c>
    </row>
    <row r="27" spans="1:18" x14ac:dyDescent="0.35">
      <c r="A27" s="2">
        <v>43.54</v>
      </c>
      <c r="B27" s="2">
        <v>17.7</v>
      </c>
      <c r="C27" s="4">
        <f t="shared" si="0"/>
        <v>19.350841847177378</v>
      </c>
      <c r="D27" s="4">
        <f t="shared" si="1"/>
        <v>-1.6508418471773787</v>
      </c>
      <c r="E27" s="3">
        <f t="shared" si="2"/>
        <v>1.6508418471773787</v>
      </c>
      <c r="F27" s="20">
        <f t="shared" si="3"/>
        <v>2.72527880439202</v>
      </c>
      <c r="G27" s="55">
        <f t="shared" si="4"/>
        <v>-9.3267900970473383E-2</v>
      </c>
      <c r="H27" s="55">
        <f t="shared" si="5"/>
        <v>9.3267900970473383E-2</v>
      </c>
    </row>
    <row r="28" spans="1:18" x14ac:dyDescent="0.35">
      <c r="A28" s="2">
        <v>37.31</v>
      </c>
      <c r="B28" s="2">
        <v>16.61</v>
      </c>
      <c r="C28" s="4">
        <f t="shared" si="0"/>
        <v>17.399601618798833</v>
      </c>
      <c r="D28" s="4">
        <f t="shared" si="1"/>
        <v>-0.78960161879883373</v>
      </c>
      <c r="E28" s="3">
        <f t="shared" si="2"/>
        <v>0.78960161879883373</v>
      </c>
      <c r="F28" s="20">
        <f t="shared" si="3"/>
        <v>0.62347071640973872</v>
      </c>
      <c r="G28" s="55">
        <f t="shared" si="4"/>
        <v>-4.7537725394270543E-2</v>
      </c>
      <c r="H28" s="55">
        <f t="shared" si="5"/>
        <v>4.7537725394270543E-2</v>
      </c>
    </row>
    <row r="29" spans="1:18" x14ac:dyDescent="0.35">
      <c r="A29" s="2">
        <v>39.35</v>
      </c>
      <c r="B29" s="2">
        <v>16.940000000000001</v>
      </c>
      <c r="C29" s="4">
        <f t="shared" si="0"/>
        <v>18.038531003372228</v>
      </c>
      <c r="D29" s="4">
        <f t="shared" si="1"/>
        <v>-1.0985310033722264</v>
      </c>
      <c r="E29" s="3">
        <f t="shared" si="2"/>
        <v>1.0985310033722264</v>
      </c>
      <c r="F29" s="20">
        <f t="shared" si="3"/>
        <v>1.2067703653699906</v>
      </c>
      <c r="G29" s="55">
        <f t="shared" si="4"/>
        <v>-6.4848347306506862E-2</v>
      </c>
      <c r="H29" s="55">
        <f t="shared" si="5"/>
        <v>6.4848347306506862E-2</v>
      </c>
    </row>
    <row r="30" spans="1:18" x14ac:dyDescent="0.35">
      <c r="A30" s="2">
        <v>39.01</v>
      </c>
      <c r="B30" s="2">
        <v>18.77</v>
      </c>
      <c r="C30" s="4">
        <f t="shared" si="0"/>
        <v>17.932042772609993</v>
      </c>
      <c r="D30" s="4">
        <f t="shared" si="1"/>
        <v>0.83795722739000666</v>
      </c>
      <c r="E30" s="3">
        <f t="shared" si="2"/>
        <v>0.83795722739000666</v>
      </c>
      <c r="F30" s="20">
        <f t="shared" si="3"/>
        <v>0.70217231493514731</v>
      </c>
      <c r="G30" s="55">
        <f t="shared" si="4"/>
        <v>4.4643432466169773E-2</v>
      </c>
      <c r="H30" s="55">
        <f t="shared" si="5"/>
        <v>4.4643432466169773E-2</v>
      </c>
    </row>
    <row r="31" spans="1:18" x14ac:dyDescent="0.35">
      <c r="A31" s="2">
        <v>40.6</v>
      </c>
      <c r="B31" s="2">
        <v>18.39</v>
      </c>
      <c r="C31" s="4">
        <f t="shared" si="0"/>
        <v>18.430031851762784</v>
      </c>
      <c r="D31" s="4">
        <f t="shared" si="1"/>
        <v>-4.0031851762783788E-2</v>
      </c>
      <c r="E31" s="3">
        <f t="shared" si="2"/>
        <v>4.0031851762783788E-2</v>
      </c>
      <c r="F31" s="20">
        <f t="shared" si="3"/>
        <v>1.6025491555574955E-3</v>
      </c>
      <c r="G31" s="55">
        <f t="shared" si="4"/>
        <v>-2.1768271757903091E-3</v>
      </c>
      <c r="H31" s="55">
        <f t="shared" si="5"/>
        <v>2.1768271757903091E-3</v>
      </c>
    </row>
    <row r="32" spans="1:18" x14ac:dyDescent="0.35">
      <c r="A32" s="2">
        <v>38.1</v>
      </c>
      <c r="B32" s="2">
        <v>17.86</v>
      </c>
      <c r="C32" s="4">
        <f t="shared" si="0"/>
        <v>17.647030154981667</v>
      </c>
      <c r="D32" s="4">
        <f t="shared" si="1"/>
        <v>0.21296984501833194</v>
      </c>
      <c r="E32" s="3">
        <f t="shared" si="2"/>
        <v>0.21296984501833194</v>
      </c>
      <c r="F32" s="20">
        <f t="shared" si="3"/>
        <v>4.5356154887132322E-2</v>
      </c>
      <c r="G32" s="55">
        <f t="shared" si="4"/>
        <v>1.1924403416479951E-2</v>
      </c>
      <c r="H32" s="55">
        <f t="shared" si="5"/>
        <v>1.1924403416479951E-2</v>
      </c>
    </row>
    <row r="33" spans="1:8" x14ac:dyDescent="0.35">
      <c r="A33" s="2">
        <v>40.369999999999997</v>
      </c>
      <c r="B33" s="2">
        <v>17.98</v>
      </c>
      <c r="C33" s="4">
        <f t="shared" si="0"/>
        <v>18.357995695658921</v>
      </c>
      <c r="D33" s="4">
        <f t="shared" si="1"/>
        <v>-0.37799569565892099</v>
      </c>
      <c r="E33" s="3">
        <f t="shared" si="2"/>
        <v>0.37799569565892099</v>
      </c>
      <c r="F33" s="20">
        <f t="shared" si="3"/>
        <v>0.14288074593667163</v>
      </c>
      <c r="G33" s="55">
        <f t="shared" si="4"/>
        <v>-2.1023119892042325E-2</v>
      </c>
      <c r="H33" s="55">
        <f t="shared" si="5"/>
        <v>2.1023119892042325E-2</v>
      </c>
    </row>
    <row r="34" spans="1:8" x14ac:dyDescent="0.35">
      <c r="A34" s="2">
        <v>37.19</v>
      </c>
      <c r="B34" s="2">
        <v>15.37</v>
      </c>
      <c r="C34" s="4">
        <f t="shared" si="0"/>
        <v>17.362017537353339</v>
      </c>
      <c r="D34" s="4">
        <f t="shared" si="1"/>
        <v>-1.9920175373533393</v>
      </c>
      <c r="E34" s="3">
        <f t="shared" si="2"/>
        <v>1.9920175373533393</v>
      </c>
      <c r="F34" s="20">
        <f t="shared" si="3"/>
        <v>3.9681338691232626</v>
      </c>
      <c r="G34" s="55">
        <f t="shared" si="4"/>
        <v>-0.12960426397874686</v>
      </c>
      <c r="H34" s="55">
        <f t="shared" si="5"/>
        <v>0.12960426397874686</v>
      </c>
    </row>
    <row r="35" spans="1:8" x14ac:dyDescent="0.35">
      <c r="A35" s="2">
        <v>44.11</v>
      </c>
      <c r="B35" s="2">
        <v>18.84</v>
      </c>
      <c r="C35" s="4">
        <f t="shared" si="0"/>
        <v>19.529366234043472</v>
      </c>
      <c r="D35" s="4">
        <f t="shared" si="1"/>
        <v>-0.6893662340434723</v>
      </c>
      <c r="E35" s="3">
        <f t="shared" si="2"/>
        <v>0.6893662340434723</v>
      </c>
      <c r="F35" s="20">
        <f t="shared" si="3"/>
        <v>0.47522580463927944</v>
      </c>
      <c r="G35" s="55">
        <f t="shared" si="4"/>
        <v>-3.6590564439674754E-2</v>
      </c>
      <c r="H35" s="55">
        <f t="shared" si="5"/>
        <v>3.6590564439674754E-2</v>
      </c>
    </row>
    <row r="36" spans="1:8" x14ac:dyDescent="0.35">
      <c r="A36" s="2">
        <v>33.450000000000003</v>
      </c>
      <c r="B36" s="2">
        <v>15.82</v>
      </c>
      <c r="C36" s="4">
        <f t="shared" si="0"/>
        <v>16.190646998968791</v>
      </c>
      <c r="D36" s="4">
        <f t="shared" si="1"/>
        <v>-0.37064699896879105</v>
      </c>
      <c r="E36" s="3">
        <f t="shared" si="2"/>
        <v>0.37064699896879105</v>
      </c>
      <c r="F36" s="20">
        <f t="shared" si="3"/>
        <v>0.137379197844571</v>
      </c>
      <c r="G36" s="55">
        <f t="shared" si="4"/>
        <v>-2.3429013841263658E-2</v>
      </c>
      <c r="H36" s="55">
        <f t="shared" si="5"/>
        <v>2.3429013841263658E-2</v>
      </c>
    </row>
    <row r="37" spans="1:8" x14ac:dyDescent="0.35">
      <c r="A37" s="2">
        <v>47.17</v>
      </c>
      <c r="B37" s="2">
        <v>17.71</v>
      </c>
      <c r="C37" s="4">
        <f t="shared" si="0"/>
        <v>20.48776031090356</v>
      </c>
      <c r="D37" s="4">
        <f t="shared" si="1"/>
        <v>-2.7777603109035596</v>
      </c>
      <c r="E37" s="3">
        <f t="shared" si="2"/>
        <v>2.7777603109035596</v>
      </c>
      <c r="F37" s="20">
        <f t="shared" si="3"/>
        <v>7.7159523448310399</v>
      </c>
      <c r="G37" s="55">
        <f t="shared" si="4"/>
        <v>-0.15684699666310331</v>
      </c>
      <c r="H37" s="55">
        <f t="shared" si="5"/>
        <v>0.15684699666310331</v>
      </c>
    </row>
    <row r="38" spans="1:8" x14ac:dyDescent="0.35">
      <c r="A38" s="2">
        <v>30.05</v>
      </c>
      <c r="B38" s="2">
        <v>14.99</v>
      </c>
      <c r="C38" s="4">
        <f t="shared" si="0"/>
        <v>15.125764691346472</v>
      </c>
      <c r="D38" s="4">
        <f t="shared" si="1"/>
        <v>-0.13576469134647162</v>
      </c>
      <c r="E38" s="3">
        <f t="shared" si="2"/>
        <v>0.13576469134647162</v>
      </c>
      <c r="F38" s="20">
        <f t="shared" si="3"/>
        <v>1.8432051416402705E-2</v>
      </c>
      <c r="G38" s="55">
        <f t="shared" si="4"/>
        <v>-9.0570174347212561E-3</v>
      </c>
      <c r="H38" s="55">
        <f t="shared" si="5"/>
        <v>9.0570174347212561E-3</v>
      </c>
    </row>
    <row r="39" spans="1:8" x14ac:dyDescent="0.35">
      <c r="A39" s="2">
        <v>32.090000000000003</v>
      </c>
      <c r="B39" s="2">
        <v>16.75</v>
      </c>
      <c r="C39" s="4">
        <f t="shared" si="0"/>
        <v>15.764694075919863</v>
      </c>
      <c r="D39" s="4">
        <f t="shared" si="1"/>
        <v>0.98530592408013717</v>
      </c>
      <c r="E39" s="3">
        <f t="shared" si="2"/>
        <v>0.98530592408013717</v>
      </c>
      <c r="F39" s="20">
        <f t="shared" si="3"/>
        <v>0.970827764027413</v>
      </c>
      <c r="G39" s="55">
        <f t="shared" si="4"/>
        <v>5.8824234273441023E-2</v>
      </c>
      <c r="H39" s="55">
        <f t="shared" si="5"/>
        <v>5.8824234273441023E-2</v>
      </c>
    </row>
    <row r="40" spans="1:8" x14ac:dyDescent="0.35">
      <c r="A40" s="2">
        <v>34.81</v>
      </c>
      <c r="B40" s="2">
        <v>16.46</v>
      </c>
      <c r="C40" s="4">
        <f t="shared" si="0"/>
        <v>16.61659992201772</v>
      </c>
      <c r="D40" s="4">
        <f t="shared" si="1"/>
        <v>-0.156599922017719</v>
      </c>
      <c r="E40" s="3">
        <f t="shared" si="2"/>
        <v>0.156599922017719</v>
      </c>
      <c r="F40" s="20">
        <f t="shared" si="3"/>
        <v>2.4523535575955671E-2</v>
      </c>
      <c r="G40" s="55">
        <f t="shared" si="4"/>
        <v>-9.5139685308456255E-3</v>
      </c>
      <c r="H40" s="55">
        <f t="shared" si="5"/>
        <v>9.5139685308456255E-3</v>
      </c>
    </row>
    <row r="41" spans="1:8" x14ac:dyDescent="0.35">
      <c r="A41" s="2">
        <v>35.950000000000003</v>
      </c>
      <c r="B41" s="2">
        <v>15.87</v>
      </c>
      <c r="C41" s="4">
        <f t="shared" si="0"/>
        <v>16.973648695749908</v>
      </c>
      <c r="D41" s="4">
        <f t="shared" si="1"/>
        <v>-1.103648695749909</v>
      </c>
      <c r="E41" s="3">
        <f t="shared" si="2"/>
        <v>1.103648695749909</v>
      </c>
      <c r="F41" s="20">
        <f t="shared" si="3"/>
        <v>1.2180404436304753</v>
      </c>
      <c r="G41" s="55">
        <f t="shared" si="4"/>
        <v>-6.954308101763762E-2</v>
      </c>
      <c r="H41" s="55">
        <f t="shared" si="5"/>
        <v>6.954308101763762E-2</v>
      </c>
    </row>
    <row r="42" spans="1:8" x14ac:dyDescent="0.35">
      <c r="A42" s="2">
        <v>39.92</v>
      </c>
      <c r="B42" s="2">
        <v>18.079999999999998</v>
      </c>
      <c r="C42" s="4">
        <f t="shared" si="0"/>
        <v>18.217055390238322</v>
      </c>
      <c r="D42" s="4">
        <f t="shared" si="1"/>
        <v>-0.13705539023832358</v>
      </c>
      <c r="E42" s="3">
        <f t="shared" si="2"/>
        <v>0.13705539023832358</v>
      </c>
      <c r="F42" s="20">
        <f t="shared" si="3"/>
        <v>1.8784179993379162E-2</v>
      </c>
      <c r="G42" s="55">
        <f t="shared" si="4"/>
        <v>-7.5804972476948892E-3</v>
      </c>
      <c r="H42" s="55">
        <f t="shared" si="5"/>
        <v>7.5804972476948892E-3</v>
      </c>
    </row>
    <row r="43" spans="1:8" x14ac:dyDescent="0.35">
      <c r="A43" s="2">
        <v>32.659999999999997</v>
      </c>
      <c r="B43" s="2">
        <v>15.58</v>
      </c>
      <c r="C43" s="4">
        <f t="shared" si="0"/>
        <v>15.943218462785955</v>
      </c>
      <c r="D43" s="4">
        <f t="shared" si="1"/>
        <v>-0.36321846278595515</v>
      </c>
      <c r="E43" s="3">
        <f t="shared" si="2"/>
        <v>0.36321846278595515</v>
      </c>
      <c r="F43" s="20">
        <f t="shared" si="3"/>
        <v>0.1319276517085923</v>
      </c>
      <c r="G43" s="55">
        <f t="shared" si="4"/>
        <v>-2.3313123413732678E-2</v>
      </c>
      <c r="H43" s="55">
        <f t="shared" si="5"/>
        <v>2.3313123413732678E-2</v>
      </c>
    </row>
    <row r="44" spans="1:8" x14ac:dyDescent="0.35">
      <c r="A44" s="2">
        <v>30.5</v>
      </c>
      <c r="B44" s="2">
        <v>17.149999999999999</v>
      </c>
      <c r="C44" s="4">
        <f t="shared" si="0"/>
        <v>15.266704996767071</v>
      </c>
      <c r="D44" s="4">
        <f t="shared" si="1"/>
        <v>1.8832950032329272</v>
      </c>
      <c r="E44" s="3">
        <f t="shared" si="2"/>
        <v>1.8832950032329272</v>
      </c>
      <c r="F44" s="20">
        <f t="shared" si="3"/>
        <v>3.5468000692021113</v>
      </c>
      <c r="G44" s="55">
        <f t="shared" si="4"/>
        <v>0.10981311972203658</v>
      </c>
      <c r="H44" s="55">
        <f t="shared" si="5"/>
        <v>0.10981311972203658</v>
      </c>
    </row>
    <row r="45" spans="1:8" x14ac:dyDescent="0.35">
      <c r="A45" s="2">
        <v>29.48</v>
      </c>
      <c r="B45" s="2">
        <v>15.82</v>
      </c>
      <c r="C45" s="4">
        <f t="shared" si="0"/>
        <v>14.947240304480376</v>
      </c>
      <c r="D45" s="4">
        <f t="shared" si="1"/>
        <v>0.8727596955196244</v>
      </c>
      <c r="E45" s="3">
        <f t="shared" si="2"/>
        <v>0.8727596955196244</v>
      </c>
      <c r="F45" s="20">
        <f t="shared" si="3"/>
        <v>0.76170948612350753</v>
      </c>
      <c r="G45" s="55">
        <f t="shared" si="4"/>
        <v>5.5168122346373222E-2</v>
      </c>
      <c r="H45" s="55">
        <f t="shared" si="5"/>
        <v>5.5168122346373222E-2</v>
      </c>
    </row>
    <row r="46" spans="1:8" x14ac:dyDescent="0.35">
      <c r="A46" s="2">
        <v>44.68</v>
      </c>
      <c r="B46" s="2">
        <v>18.61</v>
      </c>
      <c r="C46" s="4">
        <f t="shared" si="0"/>
        <v>19.707890620909566</v>
      </c>
      <c r="D46" s="4">
        <f t="shared" si="1"/>
        <v>-1.0978906209095669</v>
      </c>
      <c r="E46" s="3">
        <f t="shared" si="2"/>
        <v>1.0978906209095669</v>
      </c>
      <c r="F46" s="20">
        <f t="shared" si="3"/>
        <v>1.2053638154811943</v>
      </c>
      <c r="G46" s="55">
        <f t="shared" si="4"/>
        <v>-5.8994659909165338E-2</v>
      </c>
      <c r="H46" s="55">
        <f t="shared" si="5"/>
        <v>5.8994659909165338E-2</v>
      </c>
    </row>
    <row r="47" spans="1:8" x14ac:dyDescent="0.35">
      <c r="A47" s="2">
        <v>34.93</v>
      </c>
      <c r="B47" s="2">
        <v>16.66</v>
      </c>
      <c r="C47" s="4">
        <f t="shared" si="0"/>
        <v>16.654184003463211</v>
      </c>
      <c r="D47" s="4">
        <f t="shared" si="1"/>
        <v>5.8159965367892141E-3</v>
      </c>
      <c r="E47" s="3">
        <f t="shared" si="2"/>
        <v>5.8159965367892141E-3</v>
      </c>
      <c r="F47" s="20">
        <f t="shared" si="3"/>
        <v>3.3825815715944134E-5</v>
      </c>
      <c r="G47" s="55">
        <f t="shared" si="4"/>
        <v>3.4909943198014492E-4</v>
      </c>
      <c r="H47" s="55">
        <f t="shared" si="5"/>
        <v>3.4909943198014492E-4</v>
      </c>
    </row>
    <row r="48" spans="1:8" x14ac:dyDescent="0.35">
      <c r="A48" s="2">
        <v>54.54</v>
      </c>
      <c r="B48" s="2">
        <v>25.13</v>
      </c>
      <c r="C48" s="4">
        <f t="shared" si="0"/>
        <v>22.796049313014294</v>
      </c>
      <c r="D48" s="4">
        <f t="shared" si="1"/>
        <v>2.3339506869857054</v>
      </c>
      <c r="E48" s="3">
        <f t="shared" si="2"/>
        <v>2.3339506869857054</v>
      </c>
      <c r="F48" s="20">
        <f t="shared" si="3"/>
        <v>5.4473258092810459</v>
      </c>
      <c r="G48" s="55">
        <f t="shared" si="4"/>
        <v>9.2875077078619403E-2</v>
      </c>
      <c r="H48" s="55">
        <f t="shared" si="5"/>
        <v>9.2875077078619403E-2</v>
      </c>
    </row>
    <row r="49" spans="1:8" x14ac:dyDescent="0.35">
      <c r="A49" s="2">
        <v>52.5</v>
      </c>
      <c r="B49" s="2">
        <v>20.83</v>
      </c>
      <c r="C49" s="4">
        <f t="shared" si="0"/>
        <v>22.157119928440899</v>
      </c>
      <c r="D49" s="4">
        <f t="shared" si="1"/>
        <v>-1.3271199284409008</v>
      </c>
      <c r="E49" s="3">
        <f t="shared" si="2"/>
        <v>1.3271199284409008</v>
      </c>
      <c r="F49" s="20">
        <f t="shared" si="3"/>
        <v>1.7612473044649815</v>
      </c>
      <c r="G49" s="55">
        <f t="shared" si="4"/>
        <v>-6.3711950477239598E-2</v>
      </c>
      <c r="H49" s="55">
        <f t="shared" si="5"/>
        <v>6.3711950477239598E-2</v>
      </c>
    </row>
    <row r="50" spans="1:8" x14ac:dyDescent="0.35">
      <c r="A50" s="2">
        <v>51.03</v>
      </c>
      <c r="B50" s="2">
        <v>24.56</v>
      </c>
      <c r="C50" s="4">
        <f t="shared" si="0"/>
        <v>21.696714930733606</v>
      </c>
      <c r="D50" s="4">
        <f t="shared" si="1"/>
        <v>2.8632850692663929</v>
      </c>
      <c r="E50" s="3">
        <f t="shared" si="2"/>
        <v>2.8632850692663929</v>
      </c>
      <c r="F50" s="20">
        <f t="shared" si="3"/>
        <v>8.1984013878838518</v>
      </c>
      <c r="G50" s="55">
        <f t="shared" si="4"/>
        <v>0.11658326829260558</v>
      </c>
      <c r="H50" s="55">
        <f t="shared" si="5"/>
        <v>0.11658326829260558</v>
      </c>
    </row>
    <row r="51" spans="1:8" x14ac:dyDescent="0.35">
      <c r="A51" s="2">
        <v>51.71</v>
      </c>
      <c r="B51" s="2">
        <v>20.190000000000001</v>
      </c>
      <c r="C51" s="4">
        <f t="shared" si="0"/>
        <v>21.909691392258068</v>
      </c>
      <c r="D51" s="4">
        <f t="shared" si="1"/>
        <v>-1.719691392258067</v>
      </c>
      <c r="E51" s="3">
        <f t="shared" si="2"/>
        <v>1.719691392258067</v>
      </c>
      <c r="F51" s="20">
        <f t="shared" si="3"/>
        <v>2.9573384846064887</v>
      </c>
      <c r="G51" s="55">
        <f t="shared" si="4"/>
        <v>-8.5175403281726944E-2</v>
      </c>
      <c r="H51" s="55">
        <f t="shared" si="5"/>
        <v>8.5175403281726944E-2</v>
      </c>
    </row>
    <row r="52" spans="1:8" x14ac:dyDescent="0.35">
      <c r="A52" s="2">
        <v>60.33</v>
      </c>
      <c r="B52" s="2">
        <v>24.13</v>
      </c>
      <c r="C52" s="4">
        <f t="shared" si="0"/>
        <v>24.609481242759358</v>
      </c>
      <c r="D52" s="4">
        <f t="shared" si="1"/>
        <v>-0.47948124275935911</v>
      </c>
      <c r="E52" s="3">
        <f t="shared" si="2"/>
        <v>0.47948124275935911</v>
      </c>
      <c r="F52" s="20">
        <f t="shared" si="3"/>
        <v>0.22990226215805945</v>
      </c>
      <c r="G52" s="55">
        <f t="shared" si="4"/>
        <v>-1.9870751875646877E-2</v>
      </c>
      <c r="H52" s="55">
        <f t="shared" si="5"/>
        <v>1.9870751875646877E-2</v>
      </c>
    </row>
    <row r="53" spans="1:8" x14ac:dyDescent="0.35">
      <c r="A53" s="2">
        <v>47.85</v>
      </c>
      <c r="B53" s="2">
        <v>23.86</v>
      </c>
      <c r="C53" s="4">
        <f t="shared" si="0"/>
        <v>20.700736772428023</v>
      </c>
      <c r="D53" s="4">
        <f t="shared" si="1"/>
        <v>3.1592632275719765</v>
      </c>
      <c r="E53" s="3">
        <f t="shared" si="2"/>
        <v>3.1592632275719765</v>
      </c>
      <c r="F53" s="20">
        <f t="shared" si="3"/>
        <v>9.9809441410885018</v>
      </c>
      <c r="G53" s="55">
        <f t="shared" si="4"/>
        <v>0.1324083498563276</v>
      </c>
      <c r="H53" s="55">
        <f t="shared" si="5"/>
        <v>0.1324083498563276</v>
      </c>
    </row>
    <row r="54" spans="1:8" x14ac:dyDescent="0.35">
      <c r="A54" s="2">
        <v>83.91</v>
      </c>
      <c r="B54" s="2">
        <v>33.57</v>
      </c>
      <c r="C54" s="4">
        <f t="shared" si="0"/>
        <v>31.994753246798851</v>
      </c>
      <c r="D54" s="4">
        <f t="shared" si="1"/>
        <v>1.5752467532011494</v>
      </c>
      <c r="E54" s="3">
        <f t="shared" si="2"/>
        <v>1.5752467532011494</v>
      </c>
      <c r="F54" s="20">
        <f t="shared" si="3"/>
        <v>2.4814023334707627</v>
      </c>
      <c r="G54" s="55">
        <f t="shared" si="4"/>
        <v>4.6924240488565666E-2</v>
      </c>
      <c r="H54" s="55">
        <f t="shared" si="5"/>
        <v>4.6924240488565666E-2</v>
      </c>
    </row>
    <row r="55" spans="1:8" x14ac:dyDescent="0.35">
      <c r="A55" s="2">
        <v>69.97</v>
      </c>
      <c r="B55" s="2">
        <v>29.14</v>
      </c>
      <c r="C55" s="4">
        <f t="shared" si="0"/>
        <v>27.628735785547342</v>
      </c>
      <c r="D55" s="4">
        <f t="shared" si="1"/>
        <v>1.5112642144526589</v>
      </c>
      <c r="E55" s="3">
        <f t="shared" si="2"/>
        <v>1.5112642144526589</v>
      </c>
      <c r="F55" s="20">
        <f t="shared" si="3"/>
        <v>2.2839195258852123</v>
      </c>
      <c r="G55" s="55">
        <f t="shared" si="4"/>
        <v>5.1862189926309504E-2</v>
      </c>
      <c r="H55" s="55">
        <f t="shared" si="5"/>
        <v>5.1862189926309504E-2</v>
      </c>
    </row>
    <row r="56" spans="1:8" x14ac:dyDescent="0.35">
      <c r="A56" s="2">
        <v>77.34</v>
      </c>
      <c r="B56" s="2">
        <v>28.59</v>
      </c>
      <c r="C56" s="4">
        <f t="shared" si="0"/>
        <v>29.937024787658075</v>
      </c>
      <c r="D56" s="4">
        <f t="shared" si="1"/>
        <v>-1.347024787658075</v>
      </c>
      <c r="E56" s="3">
        <f t="shared" si="2"/>
        <v>1.347024787658075</v>
      </c>
      <c r="F56" s="20">
        <f t="shared" si="3"/>
        <v>1.8144757785652821</v>
      </c>
      <c r="G56" s="55">
        <f t="shared" si="4"/>
        <v>-4.7115242660303425E-2</v>
      </c>
      <c r="H56" s="55">
        <f t="shared" si="5"/>
        <v>4.7115242660303425E-2</v>
      </c>
    </row>
    <row r="57" spans="1:8" x14ac:dyDescent="0.35">
      <c r="A57" s="2">
        <v>58.29</v>
      </c>
      <c r="B57" s="2">
        <v>26.17</v>
      </c>
      <c r="C57" s="4">
        <f t="shared" si="0"/>
        <v>23.970551858185964</v>
      </c>
      <c r="D57" s="4">
        <f t="shared" si="1"/>
        <v>2.1994481418140381</v>
      </c>
      <c r="E57" s="3">
        <f t="shared" si="2"/>
        <v>2.1994481418140381</v>
      </c>
      <c r="F57" s="20">
        <f t="shared" si="3"/>
        <v>4.8375721285292252</v>
      </c>
      <c r="G57" s="55">
        <f t="shared" si="4"/>
        <v>8.4044636676119139E-2</v>
      </c>
      <c r="H57" s="55">
        <f t="shared" si="5"/>
        <v>8.4044636676119139E-2</v>
      </c>
    </row>
    <row r="58" spans="1:8" x14ac:dyDescent="0.35">
      <c r="A58" s="2">
        <v>87.54</v>
      </c>
      <c r="B58" s="2">
        <v>34.46</v>
      </c>
      <c r="C58" s="4">
        <f t="shared" si="0"/>
        <v>33.131671710525033</v>
      </c>
      <c r="D58" s="4">
        <f t="shared" si="1"/>
        <v>1.3283282894749675</v>
      </c>
      <c r="E58" s="3">
        <f t="shared" si="2"/>
        <v>1.3283282894749675</v>
      </c>
      <c r="F58" s="20">
        <f t="shared" si="3"/>
        <v>1.764456044619493</v>
      </c>
      <c r="G58" s="55">
        <f t="shared" si="4"/>
        <v>3.8546961389290986E-2</v>
      </c>
      <c r="H58" s="55">
        <f t="shared" si="5"/>
        <v>3.8546961389290986E-2</v>
      </c>
    </row>
    <row r="59" spans="1:8" x14ac:dyDescent="0.35">
      <c r="A59" s="2">
        <v>45.81</v>
      </c>
      <c r="B59" s="2">
        <v>19.079999999999998</v>
      </c>
      <c r="C59" s="4">
        <f t="shared" si="0"/>
        <v>20.061807387854632</v>
      </c>
      <c r="D59" s="4">
        <f t="shared" si="1"/>
        <v>-0.98180738785463362</v>
      </c>
      <c r="E59" s="3">
        <f t="shared" si="2"/>
        <v>0.98180738785463362</v>
      </c>
      <c r="F59" s="20">
        <f t="shared" si="3"/>
        <v>0.96394574684593892</v>
      </c>
      <c r="G59" s="55">
        <f t="shared" si="4"/>
        <v>-5.1457410264917909E-2</v>
      </c>
      <c r="H59" s="55">
        <f t="shared" si="5"/>
        <v>5.1457410264917909E-2</v>
      </c>
    </row>
    <row r="60" spans="1:8" x14ac:dyDescent="0.35">
      <c r="A60" s="2">
        <v>47.63</v>
      </c>
      <c r="B60" s="2">
        <v>23.54</v>
      </c>
      <c r="C60" s="4">
        <f t="shared" si="0"/>
        <v>20.631832623111286</v>
      </c>
      <c r="D60" s="4">
        <f t="shared" si="1"/>
        <v>2.9081673768887129</v>
      </c>
      <c r="E60" s="3">
        <f t="shared" si="2"/>
        <v>2.9081673768887129</v>
      </c>
      <c r="F60" s="20">
        <f t="shared" si="3"/>
        <v>8.4574374919997766</v>
      </c>
      <c r="G60" s="55">
        <f t="shared" si="4"/>
        <v>0.12354151983384506</v>
      </c>
      <c r="H60" s="55">
        <f t="shared" si="5"/>
        <v>0.12354151983384506</v>
      </c>
    </row>
    <row r="61" spans="1:8" x14ac:dyDescent="0.35">
      <c r="A61" s="2">
        <v>53.07</v>
      </c>
      <c r="B61" s="2">
        <v>20.239999999999998</v>
      </c>
      <c r="C61" s="4">
        <f t="shared" si="0"/>
        <v>22.335644315306993</v>
      </c>
      <c r="D61" s="4">
        <f t="shared" si="1"/>
        <v>-2.0956443153069948</v>
      </c>
      <c r="E61" s="3">
        <f t="shared" si="2"/>
        <v>2.0956443153069948</v>
      </c>
      <c r="F61" s="20">
        <f t="shared" si="3"/>
        <v>4.391725096278523</v>
      </c>
      <c r="G61" s="55">
        <f t="shared" si="4"/>
        <v>-0.10353973889856695</v>
      </c>
      <c r="H61" s="55">
        <f t="shared" si="5"/>
        <v>0.10353973889856695</v>
      </c>
    </row>
    <row r="62" spans="1:8" x14ac:dyDescent="0.35">
      <c r="A62" s="2">
        <v>80.739999999999995</v>
      </c>
      <c r="B62" s="2">
        <v>29.17</v>
      </c>
      <c r="C62" s="4">
        <f t="shared" si="0"/>
        <v>31.001907095280394</v>
      </c>
      <c r="D62" s="4">
        <f t="shared" si="1"/>
        <v>-1.8319070952803926</v>
      </c>
      <c r="E62" s="3">
        <f t="shared" si="2"/>
        <v>1.8319070952803926</v>
      </c>
      <c r="F62" s="20">
        <f t="shared" si="3"/>
        <v>3.3558836057386454</v>
      </c>
      <c r="G62" s="55">
        <f t="shared" si="4"/>
        <v>-6.280106600207036E-2</v>
      </c>
      <c r="H62" s="55">
        <f t="shared" si="5"/>
        <v>6.280106600207036E-2</v>
      </c>
    </row>
    <row r="63" spans="1:8" x14ac:dyDescent="0.35">
      <c r="A63" s="2">
        <v>45.25</v>
      </c>
      <c r="B63" s="2">
        <v>20.85</v>
      </c>
      <c r="C63" s="4">
        <f t="shared" si="0"/>
        <v>19.886415007775661</v>
      </c>
      <c r="D63" s="4">
        <f t="shared" si="1"/>
        <v>0.96358499222434091</v>
      </c>
      <c r="E63" s="3">
        <f t="shared" si="2"/>
        <v>0.96358499222434091</v>
      </c>
      <c r="F63" s="20">
        <f t="shared" si="3"/>
        <v>0.92849603723998309</v>
      </c>
      <c r="G63" s="55">
        <f t="shared" si="4"/>
        <v>4.6215107540735774E-2</v>
      </c>
      <c r="H63" s="55">
        <f t="shared" si="5"/>
        <v>4.6215107540735774E-2</v>
      </c>
    </row>
    <row r="64" spans="1:8" x14ac:dyDescent="0.35">
      <c r="A64" s="2">
        <v>50.46</v>
      </c>
      <c r="B64" s="2">
        <v>22.66</v>
      </c>
      <c r="C64" s="4">
        <f t="shared" si="0"/>
        <v>21.518190543867508</v>
      </c>
      <c r="D64" s="4">
        <f t="shared" si="1"/>
        <v>1.1418094561324921</v>
      </c>
      <c r="E64" s="3">
        <f t="shared" si="2"/>
        <v>1.1418094561324921</v>
      </c>
      <c r="F64" s="20">
        <f t="shared" si="3"/>
        <v>1.3037288341135773</v>
      </c>
      <c r="G64" s="55">
        <f t="shared" si="4"/>
        <v>5.038876681961571E-2</v>
      </c>
      <c r="H64" s="55">
        <f t="shared" si="5"/>
        <v>5.038876681961571E-2</v>
      </c>
    </row>
    <row r="65" spans="1:8" x14ac:dyDescent="0.35">
      <c r="A65" s="2">
        <v>81.99</v>
      </c>
      <c r="B65" s="2">
        <v>30.08</v>
      </c>
      <c r="C65" s="4">
        <f t="shared" si="0"/>
        <v>31.393407943670951</v>
      </c>
      <c r="D65" s="4">
        <f t="shared" si="1"/>
        <v>-1.3134079436709527</v>
      </c>
      <c r="E65" s="3">
        <f t="shared" si="2"/>
        <v>1.3134079436709527</v>
      </c>
      <c r="F65" s="20">
        <f t="shared" si="3"/>
        <v>1.7250404264979604</v>
      </c>
      <c r="G65" s="55">
        <f t="shared" si="4"/>
        <v>-4.3663827914592848E-2</v>
      </c>
      <c r="H65" s="55">
        <f t="shared" si="5"/>
        <v>4.3663827914592848E-2</v>
      </c>
    </row>
    <row r="66" spans="1:8" x14ac:dyDescent="0.35">
      <c r="A66" s="2">
        <v>52.96</v>
      </c>
      <c r="B66" s="2">
        <v>22.61</v>
      </c>
      <c r="C66" s="4">
        <f t="shared" si="0"/>
        <v>22.301192240648625</v>
      </c>
      <c r="D66" s="4">
        <f t="shared" si="1"/>
        <v>0.3088077593513745</v>
      </c>
      <c r="E66" s="3">
        <f t="shared" si="2"/>
        <v>0.3088077593513745</v>
      </c>
      <c r="F66" s="20">
        <f t="shared" si="3"/>
        <v>9.536223223561642E-2</v>
      </c>
      <c r="G66" s="55">
        <f t="shared" si="4"/>
        <v>1.365801677803514E-2</v>
      </c>
      <c r="H66" s="55">
        <f t="shared" si="5"/>
        <v>1.365801677803514E-2</v>
      </c>
    </row>
    <row r="67" spans="1:8" x14ac:dyDescent="0.35">
      <c r="A67" s="2">
        <v>61.23</v>
      </c>
      <c r="B67" s="2">
        <v>24.3</v>
      </c>
      <c r="C67" s="4">
        <f t="shared" ref="C67:C93" si="6">$K$18*A67+$K$17</f>
        <v>24.891361853600557</v>
      </c>
      <c r="D67" s="4">
        <f t="shared" ref="D67:D93" si="7">B67-C67</f>
        <v>-0.59136185360055649</v>
      </c>
      <c r="E67" s="3">
        <f t="shared" ref="E67:E93" si="8">ABS(D67)</f>
        <v>0.59136185360055649</v>
      </c>
      <c r="F67" s="20">
        <f t="shared" ref="F67:F93" si="9">D67*D67</f>
        <v>0.34970884189388601</v>
      </c>
      <c r="G67" s="55">
        <f t="shared" ref="G67:G93" si="10">D67/B67</f>
        <v>-2.4335878748994094E-2</v>
      </c>
      <c r="H67" s="55">
        <f t="shared" ref="H67:H93" si="11">ABS(G67)</f>
        <v>2.4335878748994094E-2</v>
      </c>
    </row>
    <row r="68" spans="1:8" x14ac:dyDescent="0.35">
      <c r="A68" s="2">
        <v>73.37</v>
      </c>
      <c r="B68" s="2">
        <v>31.33</v>
      </c>
      <c r="C68" s="4">
        <f t="shared" si="6"/>
        <v>28.693618093169661</v>
      </c>
      <c r="D68" s="4">
        <f t="shared" si="7"/>
        <v>2.6363819068303371</v>
      </c>
      <c r="E68" s="3">
        <f t="shared" si="8"/>
        <v>2.6363819068303371</v>
      </c>
      <c r="F68" s="20">
        <f t="shared" si="9"/>
        <v>6.9505095586623646</v>
      </c>
      <c r="G68" s="55">
        <f t="shared" si="10"/>
        <v>8.4148800090339523E-2</v>
      </c>
      <c r="H68" s="55">
        <f t="shared" si="11"/>
        <v>8.4148800090339523E-2</v>
      </c>
    </row>
    <row r="69" spans="1:8" x14ac:dyDescent="0.35">
      <c r="A69" s="2">
        <v>59.87</v>
      </c>
      <c r="B69" s="2">
        <v>24.14</v>
      </c>
      <c r="C69" s="4">
        <f t="shared" si="6"/>
        <v>24.465408930551632</v>
      </c>
      <c r="D69" s="4">
        <f t="shared" si="7"/>
        <v>-0.32540893055163167</v>
      </c>
      <c r="E69" s="3">
        <f t="shared" si="8"/>
        <v>0.32540893055163167</v>
      </c>
      <c r="F69" s="20">
        <f t="shared" si="9"/>
        <v>0.10589097208275665</v>
      </c>
      <c r="G69" s="55">
        <f t="shared" si="10"/>
        <v>-1.3480071688137186E-2</v>
      </c>
      <c r="H69" s="55">
        <f t="shared" si="11"/>
        <v>1.3480071688137186E-2</v>
      </c>
    </row>
    <row r="70" spans="1:8" x14ac:dyDescent="0.35">
      <c r="A70" s="2">
        <v>47.97</v>
      </c>
      <c r="B70" s="2">
        <v>23.5</v>
      </c>
      <c r="C70" s="4">
        <f t="shared" si="6"/>
        <v>20.738320853873518</v>
      </c>
      <c r="D70" s="4">
        <f t="shared" si="7"/>
        <v>2.7616791461264825</v>
      </c>
      <c r="E70" s="3">
        <f t="shared" si="8"/>
        <v>2.7616791461264825</v>
      </c>
      <c r="F70" s="20">
        <f t="shared" si="9"/>
        <v>7.6268717061498972</v>
      </c>
      <c r="G70" s="55">
        <f t="shared" si="10"/>
        <v>0.11751826153729712</v>
      </c>
      <c r="H70" s="55">
        <f t="shared" si="11"/>
        <v>0.11751826153729712</v>
      </c>
    </row>
    <row r="71" spans="1:8" x14ac:dyDescent="0.35">
      <c r="A71" s="2">
        <v>63.96</v>
      </c>
      <c r="B71" s="2">
        <v>24.78</v>
      </c>
      <c r="C71" s="4">
        <f t="shared" si="6"/>
        <v>25.746399706485541</v>
      </c>
      <c r="D71" s="4">
        <f t="shared" si="7"/>
        <v>-0.96639970648553941</v>
      </c>
      <c r="E71" s="3">
        <f t="shared" si="8"/>
        <v>0.96639970648553941</v>
      </c>
      <c r="F71" s="20">
        <f t="shared" si="9"/>
        <v>0.93392839269533667</v>
      </c>
      <c r="G71" s="55">
        <f t="shared" si="10"/>
        <v>-3.8999181052685204E-2</v>
      </c>
      <c r="H71" s="55">
        <f t="shared" si="11"/>
        <v>3.8999181052685204E-2</v>
      </c>
    </row>
    <row r="72" spans="1:8" x14ac:dyDescent="0.35">
      <c r="A72" s="2">
        <v>46.72</v>
      </c>
      <c r="B72" s="2">
        <v>19.46</v>
      </c>
      <c r="C72" s="4">
        <f t="shared" si="6"/>
        <v>20.346820005482957</v>
      </c>
      <c r="D72" s="4">
        <f t="shared" si="7"/>
        <v>-0.88682000548295647</v>
      </c>
      <c r="E72" s="3">
        <f t="shared" si="8"/>
        <v>0.88682000548295647</v>
      </c>
      <c r="F72" s="20">
        <f t="shared" si="9"/>
        <v>0.78644972212479092</v>
      </c>
      <c r="G72" s="55">
        <f t="shared" si="10"/>
        <v>-4.5571428853183785E-2</v>
      </c>
      <c r="H72" s="55">
        <f t="shared" si="11"/>
        <v>4.5571428853183785E-2</v>
      </c>
    </row>
    <row r="73" spans="1:8" x14ac:dyDescent="0.35">
      <c r="A73" s="2">
        <v>41.28</v>
      </c>
      <c r="B73" s="2">
        <v>19.02</v>
      </c>
      <c r="C73" s="4">
        <f t="shared" si="6"/>
        <v>18.643008313287247</v>
      </c>
      <c r="D73" s="4">
        <f t="shared" si="7"/>
        <v>0.37699168671275274</v>
      </c>
      <c r="E73" s="3">
        <f t="shared" si="8"/>
        <v>0.37699168671275274</v>
      </c>
      <c r="F73" s="20">
        <f t="shared" si="9"/>
        <v>0.14212273185052632</v>
      </c>
      <c r="G73" s="55">
        <f t="shared" si="10"/>
        <v>1.9820803717810344E-2</v>
      </c>
      <c r="H73" s="55">
        <f t="shared" si="11"/>
        <v>1.9820803717810344E-2</v>
      </c>
    </row>
    <row r="74" spans="1:8" x14ac:dyDescent="0.35">
      <c r="A74" s="2">
        <v>45.36</v>
      </c>
      <c r="B74" s="2">
        <v>20.2</v>
      </c>
      <c r="C74" s="4">
        <f t="shared" si="6"/>
        <v>19.920867082434029</v>
      </c>
      <c r="D74" s="4">
        <f t="shared" si="7"/>
        <v>0.27913291756597047</v>
      </c>
      <c r="E74" s="3">
        <f t="shared" si="8"/>
        <v>0.27913291756597047</v>
      </c>
      <c r="F74" s="20">
        <f t="shared" si="9"/>
        <v>7.7915185668890871E-2</v>
      </c>
      <c r="G74" s="55">
        <f t="shared" si="10"/>
        <v>1.3818461265642103E-2</v>
      </c>
      <c r="H74" s="55">
        <f t="shared" si="11"/>
        <v>1.3818461265642103E-2</v>
      </c>
    </row>
    <row r="75" spans="1:8" x14ac:dyDescent="0.35">
      <c r="A75" s="2">
        <v>57.27</v>
      </c>
      <c r="B75" s="2">
        <v>20.69</v>
      </c>
      <c r="C75" s="4">
        <f t="shared" si="6"/>
        <v>23.65108716589927</v>
      </c>
      <c r="D75" s="4">
        <f t="shared" si="7"/>
        <v>-2.9610871658992686</v>
      </c>
      <c r="E75" s="3">
        <f t="shared" si="8"/>
        <v>2.9610871658992686</v>
      </c>
      <c r="F75" s="20">
        <f t="shared" si="9"/>
        <v>8.7680372040533623</v>
      </c>
      <c r="G75" s="55">
        <f t="shared" si="10"/>
        <v>-0.14311682773800233</v>
      </c>
      <c r="H75" s="55">
        <f t="shared" si="11"/>
        <v>0.14311682773800233</v>
      </c>
    </row>
    <row r="76" spans="1:8" x14ac:dyDescent="0.35">
      <c r="A76" s="2">
        <v>38.78</v>
      </c>
      <c r="B76" s="2">
        <v>19.170000000000002</v>
      </c>
      <c r="C76" s="4">
        <f t="shared" si="6"/>
        <v>17.860006616506134</v>
      </c>
      <c r="D76" s="4">
        <f t="shared" si="7"/>
        <v>1.3099933834938682</v>
      </c>
      <c r="E76" s="3">
        <f t="shared" si="8"/>
        <v>1.3099933834938682</v>
      </c>
      <c r="F76" s="20">
        <f t="shared" si="9"/>
        <v>1.7160826647977128</v>
      </c>
      <c r="G76" s="55">
        <f t="shared" si="10"/>
        <v>6.833559642638852E-2</v>
      </c>
      <c r="H76" s="55">
        <f t="shared" si="11"/>
        <v>6.833559642638852E-2</v>
      </c>
    </row>
    <row r="77" spans="1:8" x14ac:dyDescent="0.35">
      <c r="A77" s="2">
        <v>46.95</v>
      </c>
      <c r="B77" s="2">
        <v>20.73</v>
      </c>
      <c r="C77" s="4">
        <f t="shared" si="6"/>
        <v>20.418856161586824</v>
      </c>
      <c r="D77" s="4">
        <f t="shared" si="7"/>
        <v>0.31114383841317661</v>
      </c>
      <c r="E77" s="3">
        <f t="shared" si="8"/>
        <v>0.31114383841317661</v>
      </c>
      <c r="F77" s="20">
        <f t="shared" si="9"/>
        <v>9.6810488182484958E-2</v>
      </c>
      <c r="G77" s="55">
        <f t="shared" si="10"/>
        <v>1.5009350622922172E-2</v>
      </c>
      <c r="H77" s="55">
        <f t="shared" si="11"/>
        <v>1.5009350622922172E-2</v>
      </c>
    </row>
    <row r="78" spans="1:8" x14ac:dyDescent="0.35">
      <c r="A78" s="2">
        <v>29.26</v>
      </c>
      <c r="B78" s="2">
        <v>16.14</v>
      </c>
      <c r="C78" s="4">
        <f t="shared" si="6"/>
        <v>14.878336155163637</v>
      </c>
      <c r="D78" s="4">
        <f t="shared" si="7"/>
        <v>1.2616638448363631</v>
      </c>
      <c r="E78" s="3">
        <f t="shared" si="8"/>
        <v>1.2616638448363631</v>
      </c>
      <c r="F78" s="20">
        <f t="shared" si="9"/>
        <v>1.5917956573672745</v>
      </c>
      <c r="G78" s="55">
        <f t="shared" si="10"/>
        <v>7.8170002777965486E-2</v>
      </c>
      <c r="H78" s="55">
        <f t="shared" si="11"/>
        <v>7.8170002777965486E-2</v>
      </c>
    </row>
    <row r="79" spans="1:8" x14ac:dyDescent="0.35">
      <c r="A79" s="2">
        <v>35.83</v>
      </c>
      <c r="B79" s="2">
        <v>17.71</v>
      </c>
      <c r="C79" s="4">
        <f t="shared" si="6"/>
        <v>16.936064614304414</v>
      </c>
      <c r="D79" s="4">
        <f t="shared" si="7"/>
        <v>0.77393538569558729</v>
      </c>
      <c r="E79" s="3">
        <f t="shared" si="8"/>
        <v>0.77393538569558729</v>
      </c>
      <c r="F79" s="20">
        <f t="shared" si="9"/>
        <v>0.59897598123177742</v>
      </c>
      <c r="G79" s="55">
        <f t="shared" si="10"/>
        <v>4.370047350059781E-2</v>
      </c>
      <c r="H79" s="55">
        <f t="shared" si="11"/>
        <v>4.370047350059781E-2</v>
      </c>
    </row>
    <row r="80" spans="1:8" x14ac:dyDescent="0.35">
      <c r="A80" s="2">
        <v>34.93</v>
      </c>
      <c r="B80" s="2">
        <v>16.09</v>
      </c>
      <c r="C80" s="4">
        <f t="shared" si="6"/>
        <v>16.654184003463211</v>
      </c>
      <c r="D80" s="4">
        <f t="shared" si="7"/>
        <v>-0.56418400346321107</v>
      </c>
      <c r="E80" s="3">
        <f t="shared" si="8"/>
        <v>0.56418400346321107</v>
      </c>
      <c r="F80" s="20">
        <f t="shared" si="9"/>
        <v>0.31830358976377654</v>
      </c>
      <c r="G80" s="55">
        <f t="shared" si="10"/>
        <v>-3.5064263732952836E-2</v>
      </c>
      <c r="H80" s="55">
        <f t="shared" si="11"/>
        <v>3.5064263732952836E-2</v>
      </c>
    </row>
    <row r="81" spans="1:8" x14ac:dyDescent="0.35">
      <c r="A81" s="2">
        <v>38.56</v>
      </c>
      <c r="B81" s="2">
        <v>16.739999999999998</v>
      </c>
      <c r="C81" s="4">
        <f t="shared" si="6"/>
        <v>17.791102467189393</v>
      </c>
      <c r="D81" s="4">
        <f t="shared" si="7"/>
        <v>-1.0511024671893949</v>
      </c>
      <c r="E81" s="3">
        <f t="shared" si="8"/>
        <v>1.0511024671893949</v>
      </c>
      <c r="F81" s="20">
        <f t="shared" si="9"/>
        <v>1.1048163965316331</v>
      </c>
      <c r="G81" s="55">
        <f t="shared" si="10"/>
        <v>-6.2789872591959076E-2</v>
      </c>
      <c r="H81" s="55">
        <f t="shared" si="11"/>
        <v>6.2789872591959076E-2</v>
      </c>
    </row>
    <row r="82" spans="1:8" x14ac:dyDescent="0.35">
      <c r="A82" s="2">
        <v>40.369999999999997</v>
      </c>
      <c r="B82" s="2">
        <v>18.93</v>
      </c>
      <c r="C82" s="4">
        <f t="shared" si="6"/>
        <v>18.357995695658921</v>
      </c>
      <c r="D82" s="4">
        <f t="shared" si="7"/>
        <v>0.5720043043410783</v>
      </c>
      <c r="E82" s="3">
        <f t="shared" si="8"/>
        <v>0.5720043043410783</v>
      </c>
      <c r="F82" s="20">
        <f t="shared" si="9"/>
        <v>0.3271889241847209</v>
      </c>
      <c r="G82" s="55">
        <f t="shared" si="10"/>
        <v>3.0216814809354373E-2</v>
      </c>
      <c r="H82" s="55">
        <f t="shared" si="11"/>
        <v>3.0216814809354373E-2</v>
      </c>
    </row>
    <row r="83" spans="1:8" x14ac:dyDescent="0.35">
      <c r="A83" s="2">
        <v>36.74</v>
      </c>
      <c r="B83" s="2">
        <v>17.22</v>
      </c>
      <c r="C83" s="4">
        <f t="shared" si="6"/>
        <v>17.221077231932739</v>
      </c>
      <c r="D83" s="4">
        <f t="shared" si="7"/>
        <v>-1.0772319327401192E-3</v>
      </c>
      <c r="E83" s="3">
        <f t="shared" si="8"/>
        <v>1.0772319327401192E-3</v>
      </c>
      <c r="F83" s="20">
        <f t="shared" si="9"/>
        <v>1.1604286369150127E-6</v>
      </c>
      <c r="G83" s="55">
        <f t="shared" si="10"/>
        <v>-6.2557022807207855E-5</v>
      </c>
      <c r="H83" s="55">
        <f t="shared" si="11"/>
        <v>6.2557022807207855E-5</v>
      </c>
    </row>
    <row r="84" spans="1:8" x14ac:dyDescent="0.35">
      <c r="A84" s="2">
        <v>37.19</v>
      </c>
      <c r="B84" s="2">
        <v>18.38</v>
      </c>
      <c r="C84" s="4">
        <f t="shared" si="6"/>
        <v>17.362017537353339</v>
      </c>
      <c r="D84" s="4">
        <f t="shared" si="7"/>
        <v>1.0179824626466605</v>
      </c>
      <c r="E84" s="3">
        <f t="shared" si="8"/>
        <v>1.0179824626466605</v>
      </c>
      <c r="F84" s="20">
        <f t="shared" si="9"/>
        <v>1.0362882942561595</v>
      </c>
      <c r="G84" s="55">
        <f t="shared" si="10"/>
        <v>5.5385335290895565E-2</v>
      </c>
      <c r="H84" s="55">
        <f t="shared" si="11"/>
        <v>5.5385335290895565E-2</v>
      </c>
    </row>
    <row r="85" spans="1:8" x14ac:dyDescent="0.35">
      <c r="A85" s="2">
        <v>39.46</v>
      </c>
      <c r="B85" s="2">
        <v>18.18</v>
      </c>
      <c r="C85" s="4">
        <f t="shared" si="6"/>
        <v>18.072983078030596</v>
      </c>
      <c r="D85" s="4">
        <f t="shared" si="7"/>
        <v>0.10701692196940371</v>
      </c>
      <c r="E85" s="3">
        <f t="shared" si="8"/>
        <v>0.10701692196940371</v>
      </c>
      <c r="F85" s="20">
        <f t="shared" si="9"/>
        <v>1.1452621587805443E-2</v>
      </c>
      <c r="G85" s="55">
        <f t="shared" si="10"/>
        <v>5.8865193602532298E-3</v>
      </c>
      <c r="H85" s="55">
        <f t="shared" si="11"/>
        <v>5.8865193602532298E-3</v>
      </c>
    </row>
    <row r="86" spans="1:8" x14ac:dyDescent="0.35">
      <c r="A86" s="2">
        <v>36.74</v>
      </c>
      <c r="B86" s="2">
        <v>17.079999999999998</v>
      </c>
      <c r="C86" s="4">
        <f t="shared" si="6"/>
        <v>17.221077231932739</v>
      </c>
      <c r="D86" s="4">
        <f t="shared" si="7"/>
        <v>-0.14107723193274069</v>
      </c>
      <c r="E86" s="3">
        <f t="shared" si="8"/>
        <v>0.14107723193274069</v>
      </c>
      <c r="F86" s="20">
        <f t="shared" si="9"/>
        <v>1.9902785369804308E-2</v>
      </c>
      <c r="G86" s="55">
        <f t="shared" si="10"/>
        <v>-8.2597910967646786E-3</v>
      </c>
      <c r="H86" s="55">
        <f t="shared" si="11"/>
        <v>8.2597910967646786E-3</v>
      </c>
    </row>
    <row r="87" spans="1:8" x14ac:dyDescent="0.35">
      <c r="A87" s="2">
        <v>44.45</v>
      </c>
      <c r="B87" s="2">
        <v>17.64</v>
      </c>
      <c r="C87" s="4">
        <f t="shared" si="6"/>
        <v>19.635854464805703</v>
      </c>
      <c r="D87" s="4">
        <f t="shared" si="7"/>
        <v>-1.9958544648057028</v>
      </c>
      <c r="E87" s="3">
        <f t="shared" si="8"/>
        <v>1.9958544648057028</v>
      </c>
      <c r="F87" s="20">
        <f t="shared" si="9"/>
        <v>3.9834350446848585</v>
      </c>
      <c r="G87" s="55">
        <f t="shared" si="10"/>
        <v>-0.11314367714318042</v>
      </c>
      <c r="H87" s="55">
        <f t="shared" si="11"/>
        <v>0.11314367714318042</v>
      </c>
    </row>
    <row r="88" spans="1:8" x14ac:dyDescent="0.35">
      <c r="A88" s="2">
        <v>41.62</v>
      </c>
      <c r="B88" s="2">
        <v>18.690000000000001</v>
      </c>
      <c r="C88" s="4">
        <f t="shared" si="6"/>
        <v>18.749496544049478</v>
      </c>
      <c r="D88" s="4">
        <f t="shared" si="7"/>
        <v>-5.9496544049476796E-2</v>
      </c>
      <c r="E88" s="3">
        <f t="shared" si="8"/>
        <v>5.9496544049476796E-2</v>
      </c>
      <c r="F88" s="20">
        <f t="shared" si="9"/>
        <v>3.5398387538313329E-3</v>
      </c>
      <c r="G88" s="55">
        <f t="shared" si="10"/>
        <v>-3.1833356901806737E-3</v>
      </c>
      <c r="H88" s="55">
        <f t="shared" si="11"/>
        <v>3.1833356901806737E-3</v>
      </c>
    </row>
    <row r="89" spans="1:8" x14ac:dyDescent="0.35">
      <c r="A89" s="2">
        <v>39.01</v>
      </c>
      <c r="B89" s="2">
        <v>17.52</v>
      </c>
      <c r="C89" s="4">
        <f t="shared" si="6"/>
        <v>17.932042772609993</v>
      </c>
      <c r="D89" s="4">
        <f t="shared" si="7"/>
        <v>-0.41204277260999334</v>
      </c>
      <c r="E89" s="3">
        <f t="shared" si="8"/>
        <v>0.41204277260999334</v>
      </c>
      <c r="F89" s="20">
        <f t="shared" si="9"/>
        <v>0.16977924646013068</v>
      </c>
      <c r="G89" s="55">
        <f t="shared" si="10"/>
        <v>-2.3518423094177704E-2</v>
      </c>
      <c r="H89" s="55">
        <f t="shared" si="11"/>
        <v>2.3518423094177704E-2</v>
      </c>
    </row>
    <row r="90" spans="1:8" x14ac:dyDescent="0.35">
      <c r="A90" s="2">
        <v>41.28</v>
      </c>
      <c r="B90" s="2">
        <v>16.12</v>
      </c>
      <c r="C90" s="4">
        <f t="shared" si="6"/>
        <v>18.643008313287247</v>
      </c>
      <c r="D90" s="4">
        <f t="shared" si="7"/>
        <v>-2.5230083132872458</v>
      </c>
      <c r="E90" s="3">
        <f t="shared" si="8"/>
        <v>2.5230083132872458</v>
      </c>
      <c r="F90" s="20">
        <f t="shared" si="9"/>
        <v>6.3655709489165533</v>
      </c>
      <c r="G90" s="55">
        <f t="shared" si="10"/>
        <v>-0.1565141633552882</v>
      </c>
      <c r="H90" s="55">
        <f t="shared" si="11"/>
        <v>0.1565141633552882</v>
      </c>
    </row>
    <row r="91" spans="1:8" x14ac:dyDescent="0.35">
      <c r="A91" s="2">
        <v>38.1</v>
      </c>
      <c r="B91" s="2">
        <v>18.829999999999998</v>
      </c>
      <c r="C91" s="4">
        <f t="shared" si="6"/>
        <v>17.647030154981667</v>
      </c>
      <c r="D91" s="4">
        <f t="shared" si="7"/>
        <v>1.1829698450183308</v>
      </c>
      <c r="E91" s="3">
        <f t="shared" si="8"/>
        <v>1.1829698450183308</v>
      </c>
      <c r="F91" s="20">
        <f t="shared" si="9"/>
        <v>1.3994176542226935</v>
      </c>
      <c r="G91" s="55">
        <f t="shared" si="10"/>
        <v>6.2823677377500317E-2</v>
      </c>
      <c r="H91" s="55">
        <f t="shared" si="11"/>
        <v>6.2823677377500317E-2</v>
      </c>
    </row>
    <row r="92" spans="1:8" x14ac:dyDescent="0.35">
      <c r="A92" s="2">
        <v>30.16</v>
      </c>
      <c r="B92" s="2">
        <v>15.46</v>
      </c>
      <c r="C92" s="4">
        <f t="shared" si="6"/>
        <v>15.16021676600484</v>
      </c>
      <c r="D92" s="4">
        <f t="shared" si="7"/>
        <v>0.29978323399516071</v>
      </c>
      <c r="E92" s="3">
        <f t="shared" si="8"/>
        <v>0.29978323399516071</v>
      </c>
      <c r="F92" s="20">
        <f t="shared" si="9"/>
        <v>8.9869987384597283E-2</v>
      </c>
      <c r="G92" s="55">
        <f t="shared" si="10"/>
        <v>1.9390894825042734E-2</v>
      </c>
      <c r="H92" s="55">
        <f t="shared" si="11"/>
        <v>1.9390894825042734E-2</v>
      </c>
    </row>
    <row r="93" spans="1:8" x14ac:dyDescent="0.35">
      <c r="A93" s="2">
        <v>38.56</v>
      </c>
      <c r="B93" s="2">
        <v>18.39</v>
      </c>
      <c r="C93" s="4">
        <f t="shared" si="6"/>
        <v>17.791102467189393</v>
      </c>
      <c r="D93" s="4">
        <f t="shared" si="7"/>
        <v>0.5988975328106072</v>
      </c>
      <c r="E93" s="3">
        <f t="shared" si="8"/>
        <v>0.5988975328106072</v>
      </c>
      <c r="F93" s="20">
        <f t="shared" si="9"/>
        <v>0.35867825480663235</v>
      </c>
      <c r="G93" s="55">
        <f t="shared" si="10"/>
        <v>3.2566478129994955E-2</v>
      </c>
      <c r="H93" s="55">
        <f t="shared" si="11"/>
        <v>3.2566478129994955E-2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B181F-6B4D-4B9F-97A9-C44908891394}">
  <dimension ref="A1:T93"/>
  <sheetViews>
    <sheetView tabSelected="1" topLeftCell="D1" zoomScale="120" zoomScaleNormal="120" workbookViewId="0">
      <selection activeCell="O9" sqref="O9"/>
    </sheetView>
  </sheetViews>
  <sheetFormatPr defaultRowHeight="14.5" x14ac:dyDescent="0.35"/>
  <cols>
    <col min="12" max="12" width="17.26953125" bestFit="1" customWidth="1"/>
    <col min="13" max="13" width="9" customWidth="1"/>
    <col min="14" max="14" width="13.54296875" bestFit="1" customWidth="1"/>
    <col min="15" max="16" width="11.81640625" bestFit="1" customWidth="1"/>
    <col min="17" max="18" width="12.453125" bestFit="1" customWidth="1"/>
    <col min="19" max="20" width="0" hidden="1" customWidth="1"/>
  </cols>
  <sheetData>
    <row r="1" spans="1:20" x14ac:dyDescent="0.35">
      <c r="A1" s="11" t="s">
        <v>0</v>
      </c>
      <c r="B1" s="11" t="s">
        <v>1</v>
      </c>
      <c r="C1" s="11" t="s">
        <v>2</v>
      </c>
      <c r="D1" s="5" t="s">
        <v>3</v>
      </c>
      <c r="E1" s="11" t="s">
        <v>4</v>
      </c>
      <c r="F1" s="11" t="s">
        <v>80</v>
      </c>
      <c r="G1" s="11" t="s">
        <v>81</v>
      </c>
      <c r="H1" s="11" t="s">
        <v>82</v>
      </c>
      <c r="I1" s="11" t="s">
        <v>36</v>
      </c>
      <c r="J1" s="18" t="s">
        <v>41</v>
      </c>
      <c r="L1" t="s">
        <v>5</v>
      </c>
    </row>
    <row r="2" spans="1:20" ht="15" thickBot="1" x14ac:dyDescent="0.4">
      <c r="A2" s="2">
        <v>1.6</v>
      </c>
      <c r="B2" s="2">
        <v>49.44</v>
      </c>
      <c r="C2" s="2">
        <v>23.9</v>
      </c>
      <c r="D2" s="2">
        <v>19.309999999999999</v>
      </c>
      <c r="E2" s="4">
        <f>$M$18*A2+$M$19*B2+$M$20*C2+$M$17</f>
        <v>19.182702882032974</v>
      </c>
      <c r="F2" s="26">
        <f>D2-E2</f>
        <v>0.12729711796702503</v>
      </c>
      <c r="G2" s="3">
        <f>ABS(F2)</f>
        <v>0.12729711796702503</v>
      </c>
      <c r="H2" s="3">
        <f>F2*F2</f>
        <v>1.6204556242710687E-2</v>
      </c>
      <c r="I2" s="6">
        <f>F2/D2</f>
        <v>6.5922898998977235E-3</v>
      </c>
      <c r="J2" s="6">
        <f>ABS(I2)</f>
        <v>6.5922898998977235E-3</v>
      </c>
    </row>
    <row r="3" spans="1:20" x14ac:dyDescent="0.35">
      <c r="A3" s="2">
        <v>1.65</v>
      </c>
      <c r="B3" s="2">
        <v>62.6</v>
      </c>
      <c r="C3" s="2">
        <v>28.8</v>
      </c>
      <c r="D3" s="2">
        <v>22.96</v>
      </c>
      <c r="E3" s="4">
        <f t="shared" ref="E3:E66" si="0">$M$18*A3+$M$19*B3+$M$20*C3+$M$17</f>
        <v>23.31224227237437</v>
      </c>
      <c r="F3" s="26">
        <f t="shared" ref="F3:F66" si="1">D3-E3</f>
        <v>-0.35224227237436878</v>
      </c>
      <c r="G3" s="3">
        <f t="shared" ref="G3:G66" si="2">ABS(F3)</f>
        <v>0.35224227237436878</v>
      </c>
      <c r="H3" s="3">
        <f t="shared" ref="H3:H66" si="3">F3*F3</f>
        <v>0.124074618447459</v>
      </c>
      <c r="I3" s="6">
        <f t="shared" ref="I3:I66" si="4">F3/D3</f>
        <v>-1.5341562385643239E-2</v>
      </c>
      <c r="J3" s="6">
        <f t="shared" ref="J3:J66" si="5">ABS(I3)</f>
        <v>1.5341562385643239E-2</v>
      </c>
      <c r="L3" s="66" t="s">
        <v>6</v>
      </c>
      <c r="M3" s="66"/>
      <c r="O3" s="32" t="s">
        <v>43</v>
      </c>
      <c r="P3" s="32" t="s">
        <v>42</v>
      </c>
    </row>
    <row r="4" spans="1:20" x14ac:dyDescent="0.35">
      <c r="A4" s="2">
        <v>1.65</v>
      </c>
      <c r="B4" s="2">
        <v>75.75</v>
      </c>
      <c r="C4" s="2">
        <v>32.4</v>
      </c>
      <c r="D4" s="2">
        <v>27.79</v>
      </c>
      <c r="E4" s="4">
        <f t="shared" si="0"/>
        <v>28.55578530254386</v>
      </c>
      <c r="F4" s="26">
        <f t="shared" si="1"/>
        <v>-0.76578530254386123</v>
      </c>
      <c r="G4" s="3">
        <f t="shared" si="2"/>
        <v>0.76578530254386123</v>
      </c>
      <c r="H4" s="3">
        <f t="shared" si="3"/>
        <v>0.58642712959219312</v>
      </c>
      <c r="I4" s="6">
        <f t="shared" si="4"/>
        <v>-2.7556146187256613E-2</v>
      </c>
      <c r="J4" s="6">
        <f t="shared" si="5"/>
        <v>2.7556146187256613E-2</v>
      </c>
      <c r="L4" s="60" t="s">
        <v>7</v>
      </c>
      <c r="M4" s="60">
        <v>0.99527351501434291</v>
      </c>
      <c r="N4" s="80" t="s">
        <v>31</v>
      </c>
      <c r="O4" s="72">
        <v>1.1170408325183301</v>
      </c>
      <c r="P4" s="81">
        <f>AVERAGE(G2:G93)</f>
        <v>0.30697171205962909</v>
      </c>
    </row>
    <row r="5" spans="1:20" x14ac:dyDescent="0.35">
      <c r="A5" s="2">
        <v>1.53</v>
      </c>
      <c r="B5" s="2">
        <v>48.99</v>
      </c>
      <c r="C5" s="2">
        <v>25.8</v>
      </c>
      <c r="D5" s="2">
        <v>20.92</v>
      </c>
      <c r="E5" s="4">
        <f t="shared" si="0"/>
        <v>20.682799326491541</v>
      </c>
      <c r="F5" s="26">
        <f t="shared" si="1"/>
        <v>0.23720067350846108</v>
      </c>
      <c r="G5" s="3">
        <f t="shared" si="2"/>
        <v>0.23720067350846108</v>
      </c>
      <c r="H5" s="3">
        <f t="shared" si="3"/>
        <v>5.6264159512867548E-2</v>
      </c>
      <c r="I5" s="6">
        <f t="shared" si="4"/>
        <v>1.1338464316848044E-2</v>
      </c>
      <c r="J5" s="6">
        <f t="shared" si="5"/>
        <v>1.1338464316848044E-2</v>
      </c>
      <c r="L5" s="60" t="s">
        <v>8</v>
      </c>
      <c r="M5" s="60">
        <v>0.99056936968900544</v>
      </c>
      <c r="N5" s="80" t="s">
        <v>33</v>
      </c>
      <c r="O5" s="72">
        <v>1.9101986495179903</v>
      </c>
      <c r="P5" s="81">
        <f>AVERAGE(H2:H93)</f>
        <v>0.17449371052870524</v>
      </c>
    </row>
    <row r="6" spans="1:20" x14ac:dyDescent="0.35">
      <c r="A6" s="2">
        <v>1.45</v>
      </c>
      <c r="B6" s="2">
        <v>43.09</v>
      </c>
      <c r="C6" s="2">
        <v>22.5</v>
      </c>
      <c r="D6" s="2">
        <v>20.38</v>
      </c>
      <c r="E6" s="4">
        <f t="shared" si="0"/>
        <v>20.130608716317745</v>
      </c>
      <c r="F6" s="26">
        <f t="shared" si="1"/>
        <v>0.24939128368225383</v>
      </c>
      <c r="G6" s="3">
        <f t="shared" si="2"/>
        <v>0.24939128368225383</v>
      </c>
      <c r="H6" s="3">
        <f t="shared" si="3"/>
        <v>6.2196012376682402E-2</v>
      </c>
      <c r="I6" s="6">
        <f t="shared" si="4"/>
        <v>1.2237060043290178E-2</v>
      </c>
      <c r="J6" s="6">
        <f t="shared" si="5"/>
        <v>1.2237060043290178E-2</v>
      </c>
      <c r="L6" s="83" t="s">
        <v>9</v>
      </c>
      <c r="M6" s="83">
        <v>0.99024787092840327</v>
      </c>
      <c r="N6" s="80" t="s">
        <v>32</v>
      </c>
      <c r="O6" s="72">
        <v>1.3820993631132279</v>
      </c>
      <c r="P6" s="81">
        <f>SQRT(P5)</f>
        <v>0.41772444329809721</v>
      </c>
    </row>
    <row r="7" spans="1:20" x14ac:dyDescent="0.35">
      <c r="A7" s="2">
        <v>1.61</v>
      </c>
      <c r="B7" s="2">
        <v>52.62</v>
      </c>
      <c r="C7" s="2">
        <v>22.1</v>
      </c>
      <c r="D7" s="2">
        <v>20.39</v>
      </c>
      <c r="E7" s="4">
        <f t="shared" si="0"/>
        <v>20.139861599445233</v>
      </c>
      <c r="F7" s="26">
        <f t="shared" si="1"/>
        <v>0.25013840055476777</v>
      </c>
      <c r="G7" s="3">
        <f t="shared" si="2"/>
        <v>0.25013840055476777</v>
      </c>
      <c r="H7" s="3">
        <f t="shared" si="3"/>
        <v>6.256921943209745E-2</v>
      </c>
      <c r="I7" s="6">
        <f t="shared" si="4"/>
        <v>1.2267699880076888E-2</v>
      </c>
      <c r="J7" s="6">
        <f t="shared" si="5"/>
        <v>1.2267699880076888E-2</v>
      </c>
      <c r="L7" s="60" t="s">
        <v>10</v>
      </c>
      <c r="M7" s="60">
        <v>0.42711268164907523</v>
      </c>
      <c r="N7" s="80" t="s">
        <v>34</v>
      </c>
      <c r="O7" s="75">
        <v>5.3509684509641511E-2</v>
      </c>
      <c r="P7" s="82">
        <f>AVERAGE(J2:J93)</f>
        <v>1.4748026205074385E-2</v>
      </c>
    </row>
    <row r="8" spans="1:20" ht="15" thickBot="1" x14ac:dyDescent="0.4">
      <c r="A8" s="2">
        <v>1.56</v>
      </c>
      <c r="B8" s="2">
        <v>47.97</v>
      </c>
      <c r="C8" s="2">
        <v>19.600000000000001</v>
      </c>
      <c r="D8" s="2">
        <v>19.66</v>
      </c>
      <c r="E8" s="4">
        <f t="shared" si="0"/>
        <v>19.405764809814691</v>
      </c>
      <c r="F8" s="26">
        <f t="shared" si="1"/>
        <v>0.25423519018530882</v>
      </c>
      <c r="G8" s="3">
        <f t="shared" si="2"/>
        <v>0.25423519018530882</v>
      </c>
      <c r="H8" s="3">
        <f t="shared" si="3"/>
        <v>6.4635531928560142E-2</v>
      </c>
      <c r="I8" s="6">
        <f t="shared" si="4"/>
        <v>1.2931596652355484E-2</v>
      </c>
      <c r="J8" s="6">
        <f t="shared" si="5"/>
        <v>1.2931596652355484E-2</v>
      </c>
      <c r="L8" s="61" t="s">
        <v>11</v>
      </c>
      <c r="M8" s="61">
        <v>92</v>
      </c>
    </row>
    <row r="9" spans="1:20" x14ac:dyDescent="0.35">
      <c r="A9" s="2">
        <v>1.5</v>
      </c>
      <c r="B9" s="2">
        <v>45.59</v>
      </c>
      <c r="C9" s="2">
        <v>25.3</v>
      </c>
      <c r="D9" s="2">
        <v>20.3</v>
      </c>
      <c r="E9" s="4">
        <f t="shared" si="0"/>
        <v>20.033860698165796</v>
      </c>
      <c r="F9" s="26">
        <f t="shared" si="1"/>
        <v>0.26613930183420464</v>
      </c>
      <c r="G9" s="3">
        <f t="shared" si="2"/>
        <v>0.26613930183420464</v>
      </c>
      <c r="H9" s="3">
        <f t="shared" si="3"/>
        <v>7.083012798079788E-2</v>
      </c>
      <c r="I9" s="6">
        <f t="shared" si="4"/>
        <v>1.3110310435182494E-2</v>
      </c>
      <c r="J9" s="6">
        <f t="shared" si="5"/>
        <v>1.3110310435182494E-2</v>
      </c>
    </row>
    <row r="10" spans="1:20" ht="15" thickBot="1" x14ac:dyDescent="0.4">
      <c r="A10" s="2">
        <v>1.52</v>
      </c>
      <c r="B10" s="2">
        <v>47.85</v>
      </c>
      <c r="C10" s="2">
        <v>22.8</v>
      </c>
      <c r="D10" s="2">
        <v>20.6</v>
      </c>
      <c r="E10" s="4">
        <f t="shared" si="0"/>
        <v>20.379498786118187</v>
      </c>
      <c r="F10" s="26">
        <f t="shared" si="1"/>
        <v>0.2205012138818141</v>
      </c>
      <c r="G10" s="3">
        <f t="shared" si="2"/>
        <v>0.2205012138818141</v>
      </c>
      <c r="H10" s="3">
        <f t="shared" si="3"/>
        <v>4.8620785323353524E-2</v>
      </c>
      <c r="I10" s="6">
        <f t="shared" si="4"/>
        <v>1.0703942421447286E-2</v>
      </c>
      <c r="J10" s="6">
        <f t="shared" si="5"/>
        <v>1.0703942421447286E-2</v>
      </c>
      <c r="L10" t="s">
        <v>12</v>
      </c>
    </row>
    <row r="11" spans="1:20" x14ac:dyDescent="0.35">
      <c r="A11" s="2">
        <v>1.48</v>
      </c>
      <c r="B11" s="2">
        <v>44.45</v>
      </c>
      <c r="C11" s="2">
        <v>26.4</v>
      </c>
      <c r="D11" s="2">
        <v>20.309999999999999</v>
      </c>
      <c r="E11" s="4">
        <f t="shared" si="0"/>
        <v>20.083993693960192</v>
      </c>
      <c r="F11" s="26">
        <f t="shared" si="1"/>
        <v>0.22600630603980676</v>
      </c>
      <c r="G11" s="3">
        <f t="shared" si="2"/>
        <v>0.22600630603980676</v>
      </c>
      <c r="H11" s="3">
        <f t="shared" si="3"/>
        <v>5.1078850369758795E-2</v>
      </c>
      <c r="I11" s="6">
        <f t="shared" si="4"/>
        <v>1.1127833876898413E-2</v>
      </c>
      <c r="J11" s="6">
        <f t="shared" si="5"/>
        <v>1.1127833876898413E-2</v>
      </c>
      <c r="L11" s="62"/>
      <c r="M11" s="62" t="s">
        <v>17</v>
      </c>
      <c r="N11" s="62" t="s">
        <v>18</v>
      </c>
      <c r="O11" s="62" t="s">
        <v>19</v>
      </c>
      <c r="P11" s="62" t="s">
        <v>20</v>
      </c>
      <c r="Q11" s="62" t="s">
        <v>21</v>
      </c>
    </row>
    <row r="12" spans="1:20" x14ac:dyDescent="0.35">
      <c r="A12" s="2">
        <v>1.47</v>
      </c>
      <c r="B12" s="2">
        <v>46.04</v>
      </c>
      <c r="C12" s="2">
        <v>33.700000000000003</v>
      </c>
      <c r="D12" s="2">
        <v>21.21</v>
      </c>
      <c r="E12" s="4">
        <f t="shared" si="0"/>
        <v>21.153777443325801</v>
      </c>
      <c r="F12" s="26">
        <f t="shared" si="1"/>
        <v>5.6222556674200064E-2</v>
      </c>
      <c r="G12" s="3">
        <f t="shared" si="2"/>
        <v>5.6222556674200064E-2</v>
      </c>
      <c r="H12" s="3">
        <f t="shared" si="3"/>
        <v>3.1609758789836379E-3</v>
      </c>
      <c r="I12" s="6">
        <f t="shared" si="4"/>
        <v>2.6507570332013229E-3</v>
      </c>
      <c r="J12" s="6">
        <f t="shared" si="5"/>
        <v>2.6507570332013229E-3</v>
      </c>
      <c r="L12" s="60" t="s">
        <v>13</v>
      </c>
      <c r="M12" s="60">
        <v>3</v>
      </c>
      <c r="N12" s="60">
        <v>1686.2104612400551</v>
      </c>
      <c r="O12" s="60">
        <v>562.07015374668504</v>
      </c>
      <c r="P12" s="60">
        <v>3081.0985642181481</v>
      </c>
      <c r="Q12" s="60">
        <v>5.6968534645697302E-89</v>
      </c>
    </row>
    <row r="13" spans="1:20" x14ac:dyDescent="0.35">
      <c r="A13" s="2">
        <v>1.55</v>
      </c>
      <c r="B13" s="2">
        <v>53.07</v>
      </c>
      <c r="C13" s="2">
        <v>27.9</v>
      </c>
      <c r="D13" s="2">
        <v>22.11</v>
      </c>
      <c r="E13" s="4">
        <f t="shared" si="0"/>
        <v>21.876319983607573</v>
      </c>
      <c r="F13" s="26">
        <f t="shared" si="1"/>
        <v>0.23368001639242664</v>
      </c>
      <c r="G13" s="3">
        <f t="shared" si="2"/>
        <v>0.23368001639242664</v>
      </c>
      <c r="H13" s="3">
        <f t="shared" si="3"/>
        <v>5.460635006116478E-2</v>
      </c>
      <c r="I13" s="6">
        <f t="shared" si="4"/>
        <v>1.0568974056645258E-2</v>
      </c>
      <c r="J13" s="6">
        <f t="shared" si="5"/>
        <v>1.0568974056645258E-2</v>
      </c>
      <c r="L13" s="60" t="s">
        <v>14</v>
      </c>
      <c r="M13" s="60">
        <v>88</v>
      </c>
      <c r="N13" s="60">
        <v>16.053421368640858</v>
      </c>
      <c r="O13" s="60">
        <v>0.1824252428254643</v>
      </c>
      <c r="P13" s="60"/>
      <c r="Q13" s="60"/>
    </row>
    <row r="14" spans="1:20" ht="15" thickBot="1" x14ac:dyDescent="0.4">
      <c r="A14" s="2">
        <v>1.52</v>
      </c>
      <c r="B14" s="2">
        <v>65.88</v>
      </c>
      <c r="C14" s="2">
        <v>33.5</v>
      </c>
      <c r="D14" s="2">
        <v>28.6</v>
      </c>
      <c r="E14" s="4">
        <f t="shared" si="0"/>
        <v>27.7406017184029</v>
      </c>
      <c r="F14" s="26">
        <f t="shared" si="1"/>
        <v>0.85939828159710174</v>
      </c>
      <c r="G14" s="3">
        <f t="shared" si="2"/>
        <v>0.85939828159710174</v>
      </c>
      <c r="H14" s="3">
        <f t="shared" si="3"/>
        <v>0.73856540641205137</v>
      </c>
      <c r="I14" s="6">
        <f t="shared" si="4"/>
        <v>3.0048890964933624E-2</v>
      </c>
      <c r="J14" s="6">
        <f t="shared" si="5"/>
        <v>3.0048890964933624E-2</v>
      </c>
      <c r="L14" s="61" t="s">
        <v>15</v>
      </c>
      <c r="M14" s="61">
        <v>91</v>
      </c>
      <c r="N14" s="61">
        <v>1702.2638826086959</v>
      </c>
      <c r="O14" s="61"/>
      <c r="P14" s="61"/>
      <c r="Q14" s="61"/>
    </row>
    <row r="15" spans="1:20" ht="15" thickBot="1" x14ac:dyDescent="0.4">
      <c r="A15" s="2">
        <v>1.54</v>
      </c>
      <c r="B15" s="2">
        <v>46.04</v>
      </c>
      <c r="C15" s="2">
        <v>23.4</v>
      </c>
      <c r="D15" s="2">
        <v>19.5</v>
      </c>
      <c r="E15" s="4">
        <f t="shared" si="0"/>
        <v>19.227740343763415</v>
      </c>
      <c r="F15" s="26">
        <f t="shared" si="1"/>
        <v>0.2722596562365851</v>
      </c>
      <c r="G15" s="3">
        <f t="shared" si="2"/>
        <v>0.2722596562365851</v>
      </c>
      <c r="H15" s="3">
        <f t="shared" si="3"/>
        <v>7.4125320414063486E-2</v>
      </c>
      <c r="I15" s="6">
        <f t="shared" si="4"/>
        <v>1.396203365315821E-2</v>
      </c>
      <c r="J15" s="6">
        <f t="shared" si="5"/>
        <v>1.396203365315821E-2</v>
      </c>
    </row>
    <row r="16" spans="1:20" x14ac:dyDescent="0.35">
      <c r="A16" s="2">
        <v>1.46</v>
      </c>
      <c r="B16" s="2">
        <v>43.54</v>
      </c>
      <c r="C16" s="2">
        <v>21.8</v>
      </c>
      <c r="D16" s="2">
        <v>20.41</v>
      </c>
      <c r="E16" s="4">
        <f t="shared" si="0"/>
        <v>20.054203429381012</v>
      </c>
      <c r="F16" s="26">
        <f t="shared" si="1"/>
        <v>0.35579657061898828</v>
      </c>
      <c r="G16" s="3">
        <f t="shared" si="2"/>
        <v>0.35579657061898828</v>
      </c>
      <c r="H16" s="3">
        <f t="shared" si="3"/>
        <v>0.12659119966423271</v>
      </c>
      <c r="I16" s="6">
        <f t="shared" si="4"/>
        <v>1.7432463038656948E-2</v>
      </c>
      <c r="J16" s="6">
        <f t="shared" si="5"/>
        <v>1.7432463038656948E-2</v>
      </c>
      <c r="L16" s="62"/>
      <c r="M16" s="62" t="s">
        <v>22</v>
      </c>
      <c r="N16" s="62" t="s">
        <v>10</v>
      </c>
      <c r="O16" s="62" t="s">
        <v>23</v>
      </c>
      <c r="P16" s="62" t="s">
        <v>24</v>
      </c>
      <c r="Q16" s="62" t="s">
        <v>25</v>
      </c>
      <c r="R16" s="62" t="s">
        <v>26</v>
      </c>
      <c r="S16" s="62" t="s">
        <v>27</v>
      </c>
      <c r="T16" s="62" t="s">
        <v>28</v>
      </c>
    </row>
    <row r="17" spans="1:20" x14ac:dyDescent="0.35">
      <c r="A17" s="2">
        <v>1.52</v>
      </c>
      <c r="B17" s="2">
        <v>62.37</v>
      </c>
      <c r="C17" s="2">
        <v>37.9</v>
      </c>
      <c r="D17" s="2">
        <v>26.85</v>
      </c>
      <c r="E17" s="4">
        <f t="shared" si="0"/>
        <v>26.500655692318247</v>
      </c>
      <c r="F17" s="26">
        <f t="shared" si="1"/>
        <v>0.34934430768175417</v>
      </c>
      <c r="G17" s="3">
        <f t="shared" si="2"/>
        <v>0.34934430768175417</v>
      </c>
      <c r="H17" s="3">
        <f t="shared" si="3"/>
        <v>0.12204144530964413</v>
      </c>
      <c r="I17" s="6">
        <f t="shared" si="4"/>
        <v>1.30109611799536E-2</v>
      </c>
      <c r="J17" s="6">
        <f t="shared" si="5"/>
        <v>1.30109611799536E-2</v>
      </c>
      <c r="K17" s="31" t="s">
        <v>29</v>
      </c>
      <c r="L17" s="60" t="s">
        <v>16</v>
      </c>
      <c r="M17" s="60">
        <v>36.17193597059449</v>
      </c>
      <c r="N17" s="60">
        <v>1.414483657153482</v>
      </c>
      <c r="O17" s="60">
        <v>25.572537220675407</v>
      </c>
      <c r="P17" s="60">
        <v>1.6438654241577365E-42</v>
      </c>
      <c r="Q17" s="60">
        <v>33.360946934764044</v>
      </c>
      <c r="R17" s="60">
        <v>38.982925006424935</v>
      </c>
      <c r="S17" s="60">
        <v>33.360946934764044</v>
      </c>
      <c r="T17" s="60">
        <v>38.982925006424935</v>
      </c>
    </row>
    <row r="18" spans="1:20" x14ac:dyDescent="0.35">
      <c r="A18" s="2">
        <v>1.46</v>
      </c>
      <c r="B18" s="2">
        <v>45.81</v>
      </c>
      <c r="C18" s="2">
        <v>31.3</v>
      </c>
      <c r="D18" s="2">
        <v>21.48</v>
      </c>
      <c r="E18" s="4">
        <f t="shared" si="0"/>
        <v>21.223787969537522</v>
      </c>
      <c r="F18" s="26">
        <f t="shared" si="1"/>
        <v>0.25621203046247842</v>
      </c>
      <c r="G18" s="3">
        <f t="shared" si="2"/>
        <v>0.25621203046247842</v>
      </c>
      <c r="H18" s="3">
        <f t="shared" si="3"/>
        <v>6.5644604553705965E-2</v>
      </c>
      <c r="I18" s="6">
        <f t="shared" si="4"/>
        <v>1.1927934379072552E-2</v>
      </c>
      <c r="J18" s="6">
        <f t="shared" si="5"/>
        <v>1.1927934379072552E-2</v>
      </c>
      <c r="K18" s="31" t="s">
        <v>37</v>
      </c>
      <c r="L18" s="60" t="s">
        <v>0</v>
      </c>
      <c r="M18" s="60">
        <v>-23.132536335206137</v>
      </c>
      <c r="N18" s="60">
        <v>1.0231948738234407</v>
      </c>
      <c r="O18" s="60">
        <v>-22.608143303890142</v>
      </c>
      <c r="P18" s="60">
        <v>2.0347114239270885E-38</v>
      </c>
      <c r="Q18" s="60">
        <v>-25.165921137702671</v>
      </c>
      <c r="R18" s="60">
        <v>-21.099151532709602</v>
      </c>
      <c r="S18" s="60">
        <v>-25.165921137702671</v>
      </c>
      <c r="T18" s="60">
        <v>-21.099151532709602</v>
      </c>
    </row>
    <row r="19" spans="1:20" x14ac:dyDescent="0.35">
      <c r="A19" s="2">
        <v>1.58</v>
      </c>
      <c r="B19" s="2">
        <v>74.39</v>
      </c>
      <c r="C19" s="2">
        <v>40.6</v>
      </c>
      <c r="D19" s="2">
        <v>29.76</v>
      </c>
      <c r="E19" s="4">
        <f t="shared" si="0"/>
        <v>29.888069800521805</v>
      </c>
      <c r="F19" s="26">
        <f t="shared" si="1"/>
        <v>-0.1280698005218035</v>
      </c>
      <c r="G19" s="3">
        <f t="shared" si="2"/>
        <v>0.1280698005218035</v>
      </c>
      <c r="H19" s="3">
        <f t="shared" si="3"/>
        <v>1.640187380569454E-2</v>
      </c>
      <c r="I19" s="6">
        <f t="shared" si="4"/>
        <v>-4.3034207164584504E-3</v>
      </c>
      <c r="J19" s="6">
        <f t="shared" si="5"/>
        <v>4.3034207164584504E-3</v>
      </c>
      <c r="K19" s="31" t="s">
        <v>38</v>
      </c>
      <c r="L19" s="60" t="s">
        <v>1</v>
      </c>
      <c r="M19" s="60">
        <v>0.39059514052783867</v>
      </c>
      <c r="N19" s="60">
        <v>8.9107767101096642E-3</v>
      </c>
      <c r="O19" s="60">
        <v>43.834017306784432</v>
      </c>
      <c r="P19" s="60">
        <v>1.4457196886846058E-61</v>
      </c>
      <c r="Q19" s="60">
        <v>0.3728868442840641</v>
      </c>
      <c r="R19" s="60">
        <v>0.40830343677161324</v>
      </c>
      <c r="S19" s="60">
        <v>0.3728868442840641</v>
      </c>
      <c r="T19" s="60">
        <v>0.40830343677161324</v>
      </c>
    </row>
    <row r="20" spans="1:20" ht="15" thickBot="1" x14ac:dyDescent="0.4">
      <c r="A20" s="2">
        <v>1.52</v>
      </c>
      <c r="B20" s="2">
        <v>55.57</v>
      </c>
      <c r="C20" s="2">
        <v>36.299999999999997</v>
      </c>
      <c r="D20" s="2">
        <v>23.92</v>
      </c>
      <c r="E20" s="4">
        <f t="shared" si="0"/>
        <v>23.796956766849647</v>
      </c>
      <c r="F20" s="26">
        <f t="shared" si="1"/>
        <v>0.12304323315035504</v>
      </c>
      <c r="G20" s="3">
        <f t="shared" si="2"/>
        <v>0.12304323315035504</v>
      </c>
      <c r="H20" s="3">
        <f t="shared" si="3"/>
        <v>1.5139637224092629E-2</v>
      </c>
      <c r="I20" s="6">
        <f t="shared" si="4"/>
        <v>5.1439478741787219E-3</v>
      </c>
      <c r="J20" s="6">
        <f t="shared" si="5"/>
        <v>5.1439478741787219E-3</v>
      </c>
      <c r="K20" s="31" t="s">
        <v>38</v>
      </c>
      <c r="L20" s="61" t="s">
        <v>2</v>
      </c>
      <c r="M20" s="61">
        <v>2.9782481174559054E-2</v>
      </c>
      <c r="N20" s="61">
        <v>1.2309561946761005E-2</v>
      </c>
      <c r="O20" s="61">
        <v>2.4194590598242751</v>
      </c>
      <c r="P20" s="61">
        <v>1.7601590424532691E-2</v>
      </c>
      <c r="Q20" s="61">
        <v>5.3198134772494375E-3</v>
      </c>
      <c r="R20" s="61">
        <v>5.4245148871868668E-2</v>
      </c>
      <c r="S20" s="61">
        <v>5.3198134772494375E-3</v>
      </c>
      <c r="T20" s="61">
        <v>5.4245148871868668E-2</v>
      </c>
    </row>
    <row r="21" spans="1:20" x14ac:dyDescent="0.35">
      <c r="A21" s="2">
        <v>1.5</v>
      </c>
      <c r="B21" s="2">
        <v>46.15</v>
      </c>
      <c r="C21" s="2">
        <v>29.8</v>
      </c>
      <c r="D21" s="2">
        <v>20.55</v>
      </c>
      <c r="E21" s="4">
        <f t="shared" si="0"/>
        <v>20.386615142146901</v>
      </c>
      <c r="F21" s="26">
        <f t="shared" si="1"/>
        <v>0.16338485785309942</v>
      </c>
      <c r="G21" s="3">
        <f t="shared" si="2"/>
        <v>0.16338485785309942</v>
      </c>
      <c r="H21" s="3">
        <f t="shared" si="3"/>
        <v>2.6694611775677501E-2</v>
      </c>
      <c r="I21" s="6">
        <f t="shared" si="4"/>
        <v>7.9506013553819668E-3</v>
      </c>
      <c r="J21" s="6">
        <f t="shared" si="5"/>
        <v>7.9506013553819668E-3</v>
      </c>
    </row>
    <row r="22" spans="1:20" x14ac:dyDescent="0.35">
      <c r="A22" s="2">
        <v>1.49</v>
      </c>
      <c r="B22" s="2">
        <v>47.85</v>
      </c>
      <c r="C22" s="2">
        <v>31.9</v>
      </c>
      <c r="D22" s="2">
        <v>21.67</v>
      </c>
      <c r="E22" s="4">
        <f t="shared" si="0"/>
        <v>21.344495454862866</v>
      </c>
      <c r="F22" s="26">
        <f t="shared" si="1"/>
        <v>0.32550454513713589</v>
      </c>
      <c r="G22" s="3">
        <f t="shared" si="2"/>
        <v>0.32550454513713589</v>
      </c>
      <c r="H22" s="3">
        <f t="shared" si="3"/>
        <v>0.10595320890493373</v>
      </c>
      <c r="I22" s="6">
        <f t="shared" si="4"/>
        <v>1.5020975779286381E-2</v>
      </c>
      <c r="J22" s="6">
        <f t="shared" si="5"/>
        <v>1.5020975779286381E-2</v>
      </c>
    </row>
    <row r="23" spans="1:20" x14ac:dyDescent="0.35">
      <c r="A23" s="2">
        <v>1.48</v>
      </c>
      <c r="B23" s="2">
        <v>42.18</v>
      </c>
      <c r="C23" s="2">
        <v>31.3</v>
      </c>
      <c r="D23" s="2">
        <v>19.27</v>
      </c>
      <c r="E23" s="4">
        <f t="shared" si="0"/>
        <v>19.34327688271734</v>
      </c>
      <c r="F23" s="26">
        <f t="shared" si="1"/>
        <v>-7.3276882717340897E-2</v>
      </c>
      <c r="G23" s="3">
        <f t="shared" si="2"/>
        <v>7.3276882717340897E-2</v>
      </c>
      <c r="H23" s="3">
        <f t="shared" si="3"/>
        <v>5.3695015407709329E-3</v>
      </c>
      <c r="I23" s="6">
        <f t="shared" si="4"/>
        <v>-3.8026405146518371E-3</v>
      </c>
      <c r="J23" s="6">
        <f t="shared" si="5"/>
        <v>3.8026405146518371E-3</v>
      </c>
    </row>
    <row r="24" spans="1:20" x14ac:dyDescent="0.35">
      <c r="A24" s="2">
        <v>1.59</v>
      </c>
      <c r="B24" s="2">
        <v>45.81</v>
      </c>
      <c r="C24" s="2">
        <v>21.6</v>
      </c>
      <c r="D24" s="2">
        <v>18.18</v>
      </c>
      <c r="E24" s="4">
        <f t="shared" si="0"/>
        <v>17.927668178567501</v>
      </c>
      <c r="F24" s="26">
        <f t="shared" si="1"/>
        <v>0.25233182143249877</v>
      </c>
      <c r="G24" s="3">
        <f t="shared" si="2"/>
        <v>0.25233182143249877</v>
      </c>
      <c r="H24" s="3">
        <f t="shared" si="3"/>
        <v>6.3671348107442446E-2</v>
      </c>
      <c r="I24" s="6">
        <f t="shared" si="4"/>
        <v>1.3879638142601692E-2</v>
      </c>
      <c r="J24" s="6">
        <f t="shared" si="5"/>
        <v>1.3879638142601692E-2</v>
      </c>
    </row>
    <row r="25" spans="1:20" x14ac:dyDescent="0.35">
      <c r="A25" s="2">
        <v>1.56</v>
      </c>
      <c r="B25" s="2">
        <v>44.68</v>
      </c>
      <c r="C25" s="2">
        <v>24.6</v>
      </c>
      <c r="D25" s="2">
        <v>18.46</v>
      </c>
      <c r="E25" s="4">
        <f t="shared" si="0"/>
        <v>18.269619203350899</v>
      </c>
      <c r="F25" s="26">
        <f t="shared" si="1"/>
        <v>0.19038079664910157</v>
      </c>
      <c r="G25" s="3">
        <f t="shared" si="2"/>
        <v>0.19038079664910157</v>
      </c>
      <c r="H25" s="3">
        <f t="shared" si="3"/>
        <v>3.6244847732746562E-2</v>
      </c>
      <c r="I25" s="6">
        <f t="shared" si="4"/>
        <v>1.0313152581208102E-2</v>
      </c>
      <c r="J25" s="6">
        <f t="shared" si="5"/>
        <v>1.0313152581208102E-2</v>
      </c>
    </row>
    <row r="26" spans="1:20" x14ac:dyDescent="0.35">
      <c r="A26" s="2">
        <v>1.58</v>
      </c>
      <c r="B26" s="2">
        <v>42.64</v>
      </c>
      <c r="C26" s="2">
        <v>20.100000000000001</v>
      </c>
      <c r="D26" s="2">
        <v>17.05</v>
      </c>
      <c r="E26" s="4">
        <f t="shared" si="0"/>
        <v>16.87613322468447</v>
      </c>
      <c r="F26" s="26">
        <f t="shared" si="1"/>
        <v>0.17386677531553119</v>
      </c>
      <c r="G26" s="3">
        <f t="shared" si="2"/>
        <v>0.17386677531553119</v>
      </c>
      <c r="H26" s="3">
        <f t="shared" si="3"/>
        <v>3.0229655558621404E-2</v>
      </c>
      <c r="I26" s="6">
        <f t="shared" si="4"/>
        <v>1.0197464827890391E-2</v>
      </c>
      <c r="J26" s="6">
        <f t="shared" si="5"/>
        <v>1.0197464827890391E-2</v>
      </c>
    </row>
    <row r="27" spans="1:20" x14ac:dyDescent="0.35">
      <c r="A27" s="2">
        <v>1.57</v>
      </c>
      <c r="B27" s="2">
        <v>43.54</v>
      </c>
      <c r="C27" s="2">
        <v>24.6</v>
      </c>
      <c r="D27" s="2">
        <v>17.7</v>
      </c>
      <c r="E27" s="4">
        <f t="shared" si="0"/>
        <v>17.593015379797098</v>
      </c>
      <c r="F27" s="26">
        <f t="shared" si="1"/>
        <v>0.10698462020290123</v>
      </c>
      <c r="G27" s="3">
        <f t="shared" si="2"/>
        <v>0.10698462020290123</v>
      </c>
      <c r="H27" s="3">
        <f t="shared" si="3"/>
        <v>1.1445708959959021E-2</v>
      </c>
      <c r="I27" s="6">
        <f t="shared" si="4"/>
        <v>6.0443288250226681E-3</v>
      </c>
      <c r="J27" s="6">
        <f t="shared" si="5"/>
        <v>6.0443288250226681E-3</v>
      </c>
    </row>
    <row r="28" spans="1:20" x14ac:dyDescent="0.35">
      <c r="A28" s="2">
        <v>1.5</v>
      </c>
      <c r="B28" s="2">
        <v>37.31</v>
      </c>
      <c r="C28" s="2">
        <v>18.100000000000001</v>
      </c>
      <c r="D28" s="2">
        <v>16.61</v>
      </c>
      <c r="E28" s="4">
        <f t="shared" si="0"/>
        <v>16.585299070138468</v>
      </c>
      <c r="F28" s="26">
        <f t="shared" si="1"/>
        <v>2.4700929861531051E-2</v>
      </c>
      <c r="G28" s="3">
        <f t="shared" si="2"/>
        <v>2.4700929861531051E-2</v>
      </c>
      <c r="H28" s="3">
        <f t="shared" si="3"/>
        <v>6.1013593602427636E-4</v>
      </c>
      <c r="I28" s="6">
        <f t="shared" si="4"/>
        <v>1.4871119723980164E-3</v>
      </c>
      <c r="J28" s="6">
        <f t="shared" si="5"/>
        <v>1.4871119723980164E-3</v>
      </c>
    </row>
    <row r="29" spans="1:20" x14ac:dyDescent="0.35">
      <c r="A29" s="2">
        <v>1.52</v>
      </c>
      <c r="B29" s="2">
        <v>39.35</v>
      </c>
      <c r="C29" s="2">
        <v>22.9</v>
      </c>
      <c r="D29" s="2">
        <v>16.940000000000001</v>
      </c>
      <c r="E29" s="4">
        <f t="shared" si="0"/>
        <v>17.062418339749012</v>
      </c>
      <c r="F29" s="26">
        <f t="shared" si="1"/>
        <v>-0.12241833974901084</v>
      </c>
      <c r="G29" s="3">
        <f t="shared" si="2"/>
        <v>0.12241833974901084</v>
      </c>
      <c r="H29" s="3">
        <f t="shared" si="3"/>
        <v>1.4986249906904248E-2</v>
      </c>
      <c r="I29" s="6">
        <f t="shared" si="4"/>
        <v>-7.2265844007680536E-3</v>
      </c>
      <c r="J29" s="6">
        <f t="shared" si="5"/>
        <v>7.2265844007680536E-3</v>
      </c>
    </row>
    <row r="30" spans="1:20" x14ac:dyDescent="0.35">
      <c r="A30" s="2">
        <v>1.44</v>
      </c>
      <c r="B30" s="2">
        <v>39.01</v>
      </c>
      <c r="C30" s="2">
        <v>26.2</v>
      </c>
      <c r="D30" s="2">
        <v>18.77</v>
      </c>
      <c r="E30" s="4">
        <f t="shared" si="0"/>
        <v>18.87850108666208</v>
      </c>
      <c r="F30" s="26">
        <f t="shared" si="1"/>
        <v>-0.10850108666208058</v>
      </c>
      <c r="G30" s="3">
        <f t="shared" si="2"/>
        <v>0.10850108666208058</v>
      </c>
      <c r="H30" s="3">
        <f t="shared" si="3"/>
        <v>1.177248580685232E-2</v>
      </c>
      <c r="I30" s="6">
        <f t="shared" si="4"/>
        <v>-5.780558692705412E-3</v>
      </c>
      <c r="J30" s="6">
        <f t="shared" si="5"/>
        <v>5.780558692705412E-3</v>
      </c>
    </row>
    <row r="31" spans="1:20" x14ac:dyDescent="0.35">
      <c r="A31" s="2">
        <v>1.49</v>
      </c>
      <c r="B31" s="2">
        <v>40.6</v>
      </c>
      <c r="C31" s="2">
        <v>27.2</v>
      </c>
      <c r="D31" s="2">
        <v>18.39</v>
      </c>
      <c r="E31" s="4">
        <f t="shared" si="0"/>
        <v>18.372703024515609</v>
      </c>
      <c r="F31" s="26">
        <f t="shared" si="1"/>
        <v>1.7296975484391908E-2</v>
      </c>
      <c r="G31" s="3">
        <f t="shared" si="2"/>
        <v>1.7296975484391908E-2</v>
      </c>
      <c r="H31" s="3">
        <f t="shared" si="3"/>
        <v>2.9918536090765466E-4</v>
      </c>
      <c r="I31" s="6">
        <f t="shared" si="4"/>
        <v>9.405641916471945E-4</v>
      </c>
      <c r="J31" s="6">
        <f t="shared" si="5"/>
        <v>9.405641916471945E-4</v>
      </c>
    </row>
    <row r="32" spans="1:20" x14ac:dyDescent="0.35">
      <c r="A32" s="2">
        <v>1.46</v>
      </c>
      <c r="B32" s="2">
        <v>38.1</v>
      </c>
      <c r="C32" s="2">
        <v>17.7</v>
      </c>
      <c r="D32" s="2">
        <v>17.86</v>
      </c>
      <c r="E32" s="4">
        <f t="shared" si="0"/>
        <v>17.807257692093884</v>
      </c>
      <c r="F32" s="26">
        <f t="shared" si="1"/>
        <v>5.2742307906115116E-2</v>
      </c>
      <c r="G32" s="3">
        <f t="shared" si="2"/>
        <v>5.2742307906115116E-2</v>
      </c>
      <c r="H32" s="3">
        <f t="shared" si="3"/>
        <v>2.781751043263453E-3</v>
      </c>
      <c r="I32" s="6">
        <f t="shared" si="4"/>
        <v>2.9530967472628845E-3</v>
      </c>
      <c r="J32" s="6">
        <f t="shared" si="5"/>
        <v>2.9530967472628845E-3</v>
      </c>
    </row>
    <row r="33" spans="1:10" x14ac:dyDescent="0.35">
      <c r="A33" s="2">
        <v>1.5</v>
      </c>
      <c r="B33" s="2">
        <v>40.369999999999997</v>
      </c>
      <c r="C33" s="2">
        <v>20.8</v>
      </c>
      <c r="D33" s="2">
        <v>17.98</v>
      </c>
      <c r="E33" s="4">
        <f t="shared" si="0"/>
        <v>17.860932899324961</v>
      </c>
      <c r="F33" s="26">
        <f t="shared" si="1"/>
        <v>0.11906710067503923</v>
      </c>
      <c r="G33" s="3">
        <f t="shared" si="2"/>
        <v>0.11906710067503923</v>
      </c>
      <c r="H33" s="3">
        <f t="shared" si="3"/>
        <v>1.4176974463159927E-2</v>
      </c>
      <c r="I33" s="6">
        <f t="shared" si="4"/>
        <v>6.6221969229721478E-3</v>
      </c>
      <c r="J33" s="6">
        <f t="shared" si="5"/>
        <v>6.6221969229721478E-3</v>
      </c>
    </row>
    <row r="34" spans="1:10" x14ac:dyDescent="0.35">
      <c r="A34" s="2">
        <v>1.56</v>
      </c>
      <c r="B34" s="2">
        <v>37.19</v>
      </c>
      <c r="C34" s="2">
        <v>17.5</v>
      </c>
      <c r="D34" s="2">
        <v>15.37</v>
      </c>
      <c r="E34" s="4">
        <f t="shared" si="0"/>
        <v>15.132605984458021</v>
      </c>
      <c r="F34" s="26">
        <f t="shared" si="1"/>
        <v>0.23739401554197848</v>
      </c>
      <c r="G34" s="3">
        <f t="shared" si="2"/>
        <v>0.23739401554197848</v>
      </c>
      <c r="H34" s="3">
        <f t="shared" si="3"/>
        <v>5.635591861514512E-2</v>
      </c>
      <c r="I34" s="6">
        <f t="shared" si="4"/>
        <v>1.5445284030057157E-2</v>
      </c>
      <c r="J34" s="6">
        <f t="shared" si="5"/>
        <v>1.5445284030057157E-2</v>
      </c>
    </row>
    <row r="35" spans="1:10" x14ac:dyDescent="0.35">
      <c r="A35" s="2">
        <v>1.53</v>
      </c>
      <c r="B35" s="2">
        <v>44.11</v>
      </c>
      <c r="C35" s="2">
        <v>21.3</v>
      </c>
      <c r="D35" s="2">
        <v>18.84</v>
      </c>
      <c r="E35" s="4">
        <f t="shared" si="0"/>
        <v>18.64267387543017</v>
      </c>
      <c r="F35" s="26">
        <f t="shared" si="1"/>
        <v>0.19732612456983034</v>
      </c>
      <c r="G35" s="3">
        <f t="shared" si="2"/>
        <v>0.19732612456983034</v>
      </c>
      <c r="H35" s="3">
        <f t="shared" si="3"/>
        <v>3.8937599437748202E-2</v>
      </c>
      <c r="I35" s="6">
        <f t="shared" si="4"/>
        <v>1.0473785805192693E-2</v>
      </c>
      <c r="J35" s="6">
        <f t="shared" si="5"/>
        <v>1.0473785805192693E-2</v>
      </c>
    </row>
    <row r="36" spans="1:10" x14ac:dyDescent="0.35">
      <c r="A36" s="2">
        <v>1.45</v>
      </c>
      <c r="B36" s="2">
        <v>33.450000000000003</v>
      </c>
      <c r="C36" s="2">
        <v>18.7</v>
      </c>
      <c r="D36" s="2">
        <v>15.82</v>
      </c>
      <c r="E36" s="4">
        <f t="shared" si="0"/>
        <v>16.252098133166051</v>
      </c>
      <c r="F36" s="26">
        <f t="shared" si="1"/>
        <v>-0.4320981331660505</v>
      </c>
      <c r="G36" s="3">
        <f t="shared" si="2"/>
        <v>0.4320981331660505</v>
      </c>
      <c r="H36" s="3">
        <f t="shared" si="3"/>
        <v>0.1867087966855859</v>
      </c>
      <c r="I36" s="6">
        <f t="shared" si="4"/>
        <v>-2.7313409176109388E-2</v>
      </c>
      <c r="J36" s="6">
        <f t="shared" si="5"/>
        <v>2.7313409176109388E-2</v>
      </c>
    </row>
    <row r="37" spans="1:10" x14ac:dyDescent="0.35">
      <c r="A37" s="2">
        <v>1.63</v>
      </c>
      <c r="B37" s="2">
        <v>47.17</v>
      </c>
      <c r="C37" s="2">
        <v>28.8</v>
      </c>
      <c r="D37" s="2">
        <v>17.71</v>
      </c>
      <c r="E37" s="4">
        <f t="shared" si="0"/>
        <v>17.748009980733936</v>
      </c>
      <c r="F37" s="26">
        <f t="shared" si="1"/>
        <v>-3.8009980733935578E-2</v>
      </c>
      <c r="G37" s="3">
        <f t="shared" si="2"/>
        <v>3.8009980733935578E-2</v>
      </c>
      <c r="H37" s="3">
        <f t="shared" si="3"/>
        <v>1.4447586353941537E-3</v>
      </c>
      <c r="I37" s="6">
        <f t="shared" si="4"/>
        <v>-2.1462439714249339E-3</v>
      </c>
      <c r="J37" s="6">
        <f t="shared" si="5"/>
        <v>2.1462439714249339E-3</v>
      </c>
    </row>
    <row r="38" spans="1:10" x14ac:dyDescent="0.35">
      <c r="A38" s="2">
        <v>1.42</v>
      </c>
      <c r="B38" s="2">
        <v>30.05</v>
      </c>
      <c r="C38" s="2">
        <v>17.100000000000001</v>
      </c>
      <c r="D38" s="2">
        <v>14.99</v>
      </c>
      <c r="E38" s="4">
        <f t="shared" si="0"/>
        <v>15.570398775548288</v>
      </c>
      <c r="F38" s="26">
        <f t="shared" si="1"/>
        <v>-0.58039877554828756</v>
      </c>
      <c r="G38" s="3">
        <f t="shared" si="2"/>
        <v>0.58039877554828756</v>
      </c>
      <c r="H38" s="3">
        <f t="shared" si="3"/>
        <v>0.33686273865795147</v>
      </c>
      <c r="I38" s="6">
        <f t="shared" si="4"/>
        <v>-3.8719064412827721E-2</v>
      </c>
      <c r="J38" s="6">
        <f t="shared" si="5"/>
        <v>3.8719064412827721E-2</v>
      </c>
    </row>
    <row r="39" spans="1:10" x14ac:dyDescent="0.35">
      <c r="A39" s="2">
        <v>1.38</v>
      </c>
      <c r="B39" s="2">
        <v>32.090000000000003</v>
      </c>
      <c r="C39" s="2">
        <v>26.2</v>
      </c>
      <c r="D39" s="2">
        <v>16.75</v>
      </c>
      <c r="E39" s="4">
        <f t="shared" si="0"/>
        <v>17.563534894321812</v>
      </c>
      <c r="F39" s="26">
        <f t="shared" si="1"/>
        <v>-0.81353489432181192</v>
      </c>
      <c r="G39" s="3">
        <f t="shared" si="2"/>
        <v>0.81353489432181192</v>
      </c>
      <c r="H39" s="3">
        <f t="shared" si="3"/>
        <v>0.66183902427920172</v>
      </c>
      <c r="I39" s="6">
        <f t="shared" si="4"/>
        <v>-4.8569247422197724E-2</v>
      </c>
      <c r="J39" s="6">
        <f t="shared" si="5"/>
        <v>4.8569247422197724E-2</v>
      </c>
    </row>
    <row r="40" spans="1:10" x14ac:dyDescent="0.35">
      <c r="A40" s="2">
        <v>1.45</v>
      </c>
      <c r="B40" s="2">
        <v>34.81</v>
      </c>
      <c r="C40" s="2">
        <v>20.399999999999999</v>
      </c>
      <c r="D40" s="2">
        <v>16.46</v>
      </c>
      <c r="E40" s="4">
        <f t="shared" si="0"/>
        <v>16.833937742280664</v>
      </c>
      <c r="F40" s="26">
        <f t="shared" si="1"/>
        <v>-0.37393774228066334</v>
      </c>
      <c r="G40" s="3">
        <f t="shared" si="2"/>
        <v>0.37393774228066334</v>
      </c>
      <c r="H40" s="3">
        <f t="shared" si="3"/>
        <v>0.1398294351019598</v>
      </c>
      <c r="I40" s="6">
        <f t="shared" si="4"/>
        <v>-2.2717967331753543E-2</v>
      </c>
      <c r="J40" s="6">
        <f t="shared" si="5"/>
        <v>2.2717967331753543E-2</v>
      </c>
    </row>
    <row r="41" spans="1:10" x14ac:dyDescent="0.35">
      <c r="A41" s="2">
        <v>1.5</v>
      </c>
      <c r="B41" s="2">
        <v>35.950000000000003</v>
      </c>
      <c r="C41" s="2">
        <v>19.5</v>
      </c>
      <c r="D41" s="2">
        <v>15.87</v>
      </c>
      <c r="E41" s="4">
        <f t="shared" si="0"/>
        <v>16.095785152664988</v>
      </c>
      <c r="F41" s="26">
        <f t="shared" si="1"/>
        <v>-0.22578515266498833</v>
      </c>
      <c r="G41" s="3">
        <f t="shared" si="2"/>
        <v>0.22578515266498833</v>
      </c>
      <c r="H41" s="3">
        <f t="shared" si="3"/>
        <v>5.0978935163952084E-2</v>
      </c>
      <c r="I41" s="6">
        <f t="shared" si="4"/>
        <v>-1.4227167779772423E-2</v>
      </c>
      <c r="J41" s="6">
        <f t="shared" si="5"/>
        <v>1.4227167779772423E-2</v>
      </c>
    </row>
    <row r="42" spans="1:10" x14ac:dyDescent="0.35">
      <c r="A42" s="2">
        <v>1.49</v>
      </c>
      <c r="B42" s="2">
        <v>39.92</v>
      </c>
      <c r="C42" s="2">
        <v>21.7</v>
      </c>
      <c r="D42" s="2">
        <v>18.079999999999998</v>
      </c>
      <c r="E42" s="4">
        <f t="shared" si="0"/>
        <v>17.9432946824966</v>
      </c>
      <c r="F42" s="26">
        <f t="shared" si="1"/>
        <v>0.13670531750339876</v>
      </c>
      <c r="G42" s="3">
        <f t="shared" si="2"/>
        <v>0.13670531750339876</v>
      </c>
      <c r="H42" s="3">
        <f t="shared" si="3"/>
        <v>1.8688343833705063E-2</v>
      </c>
      <c r="I42" s="6">
        <f t="shared" si="4"/>
        <v>7.561134817665861E-3</v>
      </c>
      <c r="J42" s="6">
        <f t="shared" si="5"/>
        <v>7.561134817665861E-3</v>
      </c>
    </row>
    <row r="43" spans="1:10" x14ac:dyDescent="0.35">
      <c r="A43" s="2">
        <v>1.45</v>
      </c>
      <c r="B43" s="2">
        <v>32.659999999999997</v>
      </c>
      <c r="C43" s="2">
        <v>18.100000000000001</v>
      </c>
      <c r="D43" s="2">
        <v>15.58</v>
      </c>
      <c r="E43" s="4">
        <f t="shared" si="0"/>
        <v>15.925658483444323</v>
      </c>
      <c r="F43" s="26">
        <f t="shared" si="1"/>
        <v>-0.34565848344432304</v>
      </c>
      <c r="G43" s="3">
        <f t="shared" si="2"/>
        <v>0.34565848344432304</v>
      </c>
      <c r="H43" s="3">
        <f t="shared" si="3"/>
        <v>0.11947978717702934</v>
      </c>
      <c r="I43" s="6">
        <f t="shared" si="4"/>
        <v>-2.218603873198479E-2</v>
      </c>
      <c r="J43" s="6">
        <f t="shared" si="5"/>
        <v>2.218603873198479E-2</v>
      </c>
    </row>
    <row r="44" spans="1:10" x14ac:dyDescent="0.35">
      <c r="A44" s="2">
        <v>1.33</v>
      </c>
      <c r="B44" s="2">
        <v>30.5</v>
      </c>
      <c r="C44" s="2">
        <v>29.8</v>
      </c>
      <c r="D44" s="2">
        <v>17.149999999999999</v>
      </c>
      <c r="E44" s="4">
        <f t="shared" si="0"/>
        <v>18.206332369871269</v>
      </c>
      <c r="F44" s="26">
        <f t="shared" si="1"/>
        <v>-1.0563323698712708</v>
      </c>
      <c r="G44" s="3">
        <f t="shared" si="2"/>
        <v>1.0563323698712708</v>
      </c>
      <c r="H44" s="3">
        <f t="shared" si="3"/>
        <v>1.1158380756378552</v>
      </c>
      <c r="I44" s="6">
        <f t="shared" si="4"/>
        <v>-6.1593724190744659E-2</v>
      </c>
      <c r="J44" s="6">
        <f t="shared" si="5"/>
        <v>6.1593724190744659E-2</v>
      </c>
    </row>
    <row r="45" spans="1:10" x14ac:dyDescent="0.35">
      <c r="A45" s="2">
        <v>1.37</v>
      </c>
      <c r="B45" s="2">
        <v>29.48</v>
      </c>
      <c r="C45" s="2">
        <v>20.6</v>
      </c>
      <c r="D45" s="2">
        <v>15.82</v>
      </c>
      <c r="E45" s="4">
        <f t="shared" si="0"/>
        <v>16.608625046318679</v>
      </c>
      <c r="F45" s="26">
        <f t="shared" si="1"/>
        <v>-0.78862504631867836</v>
      </c>
      <c r="G45" s="3">
        <f t="shared" si="2"/>
        <v>0.78862504631867836</v>
      </c>
      <c r="H45" s="3">
        <f t="shared" si="3"/>
        <v>0.62192946368113755</v>
      </c>
      <c r="I45" s="6">
        <f t="shared" si="4"/>
        <v>-4.9849876505605455E-2</v>
      </c>
      <c r="J45" s="6">
        <f t="shared" si="5"/>
        <v>4.9849876505605455E-2</v>
      </c>
    </row>
    <row r="46" spans="1:10" x14ac:dyDescent="0.35">
      <c r="A46" s="2">
        <v>1.55</v>
      </c>
      <c r="B46" s="2">
        <v>44.68</v>
      </c>
      <c r="C46" s="2">
        <v>22.9</v>
      </c>
      <c r="D46" s="2">
        <v>18.61</v>
      </c>
      <c r="E46" s="4">
        <f t="shared" si="0"/>
        <v>18.450314348706211</v>
      </c>
      <c r="F46" s="26">
        <f t="shared" si="1"/>
        <v>0.15968565129378831</v>
      </c>
      <c r="G46" s="3">
        <f t="shared" si="2"/>
        <v>0.15968565129378831</v>
      </c>
      <c r="H46" s="3">
        <f t="shared" si="3"/>
        <v>2.5499507229121355E-2</v>
      </c>
      <c r="I46" s="6">
        <f t="shared" si="4"/>
        <v>8.5806368239542356E-3</v>
      </c>
      <c r="J46" s="6">
        <f t="shared" si="5"/>
        <v>8.5806368239542356E-3</v>
      </c>
    </row>
    <row r="47" spans="1:10" x14ac:dyDescent="0.35">
      <c r="A47" s="2">
        <v>1.45</v>
      </c>
      <c r="B47" s="2">
        <v>34.93</v>
      </c>
      <c r="C47" s="2">
        <v>19.3</v>
      </c>
      <c r="D47" s="2">
        <v>16.66</v>
      </c>
      <c r="E47" s="4">
        <f t="shared" si="0"/>
        <v>16.848048429851989</v>
      </c>
      <c r="F47" s="26">
        <f t="shared" si="1"/>
        <v>-0.18804842985198889</v>
      </c>
      <c r="G47" s="3">
        <f t="shared" si="2"/>
        <v>0.18804842985198889</v>
      </c>
      <c r="H47" s="3">
        <f t="shared" si="3"/>
        <v>3.5362211969798385E-2</v>
      </c>
      <c r="I47" s="6">
        <f t="shared" si="4"/>
        <v>-1.1287420759423102E-2</v>
      </c>
      <c r="J47" s="6">
        <f t="shared" si="5"/>
        <v>1.1287420759423102E-2</v>
      </c>
    </row>
    <row r="48" spans="1:10" x14ac:dyDescent="0.35">
      <c r="A48" s="2">
        <v>1.47</v>
      </c>
      <c r="B48" s="2">
        <v>54.54</v>
      </c>
      <c r="C48" s="2">
        <v>38.4</v>
      </c>
      <c r="D48" s="2">
        <v>25.13</v>
      </c>
      <c r="E48" s="4">
        <f t="shared" si="0"/>
        <v>24.613813799332856</v>
      </c>
      <c r="F48" s="26">
        <f t="shared" si="1"/>
        <v>0.51618620066714271</v>
      </c>
      <c r="G48" s="3">
        <f t="shared" si="2"/>
        <v>0.51618620066714271</v>
      </c>
      <c r="H48" s="3">
        <f t="shared" si="3"/>
        <v>0.26644819375917972</v>
      </c>
      <c r="I48" s="6">
        <f t="shared" si="4"/>
        <v>2.0540636715763737E-2</v>
      </c>
      <c r="J48" s="6">
        <f t="shared" si="5"/>
        <v>2.0540636715763737E-2</v>
      </c>
    </row>
    <row r="49" spans="1:10" x14ac:dyDescent="0.35">
      <c r="A49" s="2">
        <v>1.59</v>
      </c>
      <c r="B49" s="2">
        <v>52.5</v>
      </c>
      <c r="C49" s="2">
        <v>27.9</v>
      </c>
      <c r="D49" s="2">
        <v>20.83</v>
      </c>
      <c r="E49" s="4">
        <f t="shared" si="0"/>
        <v>20.72837930009846</v>
      </c>
      <c r="F49" s="26">
        <f t="shared" si="1"/>
        <v>0.1016206999015381</v>
      </c>
      <c r="G49" s="3">
        <f t="shared" si="2"/>
        <v>0.1016206999015381</v>
      </c>
      <c r="H49" s="3">
        <f t="shared" si="3"/>
        <v>1.0326766648478466E-2</v>
      </c>
      <c r="I49" s="6">
        <f t="shared" si="4"/>
        <v>4.8785741671405715E-3</v>
      </c>
      <c r="J49" s="6">
        <f t="shared" si="5"/>
        <v>4.8785741671405715E-3</v>
      </c>
    </row>
    <row r="50" spans="1:10" x14ac:dyDescent="0.35">
      <c r="A50" s="2">
        <v>1.44</v>
      </c>
      <c r="B50" s="2">
        <v>51.03</v>
      </c>
      <c r="C50" s="2">
        <v>36.4</v>
      </c>
      <c r="D50" s="2">
        <v>24.56</v>
      </c>
      <c r="E50" s="4">
        <f t="shared" si="0"/>
        <v>23.877235983787209</v>
      </c>
      <c r="F50" s="26">
        <f t="shared" si="1"/>
        <v>0.68276401621278993</v>
      </c>
      <c r="G50" s="3">
        <f t="shared" si="2"/>
        <v>0.68276401621278993</v>
      </c>
      <c r="H50" s="3">
        <f t="shared" si="3"/>
        <v>0.46616670183501885</v>
      </c>
      <c r="I50" s="6">
        <f t="shared" si="4"/>
        <v>2.7799837793680372E-2</v>
      </c>
      <c r="J50" s="6">
        <f t="shared" si="5"/>
        <v>2.7799837793680372E-2</v>
      </c>
    </row>
    <row r="51" spans="1:10" x14ac:dyDescent="0.35">
      <c r="A51" s="2">
        <v>1.6</v>
      </c>
      <c r="B51" s="2">
        <v>51.71</v>
      </c>
      <c r="C51" s="2">
        <v>25.1</v>
      </c>
      <c r="D51" s="2">
        <v>20.190000000000001</v>
      </c>
      <c r="E51" s="4">
        <f t="shared" si="0"/>
        <v>20.10509282844064</v>
      </c>
      <c r="F51" s="26">
        <f t="shared" si="1"/>
        <v>8.4907171559361672E-2</v>
      </c>
      <c r="G51" s="3">
        <f t="shared" si="2"/>
        <v>8.4907171559361672E-2</v>
      </c>
      <c r="H51" s="3">
        <f t="shared" si="3"/>
        <v>7.2092277822108754E-3</v>
      </c>
      <c r="I51" s="6">
        <f t="shared" si="4"/>
        <v>4.2054072094780421E-3</v>
      </c>
      <c r="J51" s="6">
        <f t="shared" si="5"/>
        <v>4.2054072094780421E-3</v>
      </c>
    </row>
    <row r="52" spans="1:10" x14ac:dyDescent="0.35">
      <c r="A52" s="2">
        <v>1.58</v>
      </c>
      <c r="B52" s="2">
        <v>60.33</v>
      </c>
      <c r="C52" s="2">
        <v>39.700000000000003</v>
      </c>
      <c r="D52" s="2">
        <v>24.13</v>
      </c>
      <c r="E52" s="4">
        <f t="shared" si="0"/>
        <v>24.369497891643288</v>
      </c>
      <c r="F52" s="26">
        <f t="shared" si="1"/>
        <v>-0.23949789164328905</v>
      </c>
      <c r="G52" s="3">
        <f t="shared" si="2"/>
        <v>0.23949789164328905</v>
      </c>
      <c r="H52" s="3">
        <f t="shared" si="3"/>
        <v>5.7359240101580625E-2</v>
      </c>
      <c r="I52" s="6">
        <f t="shared" si="4"/>
        <v>-9.9253166864189408E-3</v>
      </c>
      <c r="J52" s="6">
        <f t="shared" si="5"/>
        <v>9.9253166864189408E-3</v>
      </c>
    </row>
    <row r="53" spans="1:10" x14ac:dyDescent="0.35">
      <c r="A53" s="2">
        <v>1.42</v>
      </c>
      <c r="B53" s="2">
        <v>47.85</v>
      </c>
      <c r="C53" s="2">
        <v>33.6</v>
      </c>
      <c r="D53" s="2">
        <v>23.86</v>
      </c>
      <c r="E53" s="4">
        <f t="shared" si="0"/>
        <v>23.014403216324041</v>
      </c>
      <c r="F53" s="26">
        <f t="shared" si="1"/>
        <v>0.84559678367595836</v>
      </c>
      <c r="G53" s="3">
        <f t="shared" si="2"/>
        <v>0.84559678367595836</v>
      </c>
      <c r="H53" s="3">
        <f t="shared" si="3"/>
        <v>0.71503392056312554</v>
      </c>
      <c r="I53" s="6">
        <f t="shared" si="4"/>
        <v>3.5439932258003286E-2</v>
      </c>
      <c r="J53" s="6">
        <f t="shared" si="5"/>
        <v>3.5439932258003286E-2</v>
      </c>
    </row>
    <row r="54" spans="1:10" x14ac:dyDescent="0.35">
      <c r="A54" s="2">
        <v>1.58</v>
      </c>
      <c r="B54" s="2">
        <v>83.91</v>
      </c>
      <c r="C54" s="2">
        <v>46</v>
      </c>
      <c r="D54" s="2">
        <v>33.57</v>
      </c>
      <c r="E54" s="4">
        <f t="shared" si="0"/>
        <v>33.76736093668945</v>
      </c>
      <c r="F54" s="26">
        <f t="shared" si="1"/>
        <v>-0.19736093668944932</v>
      </c>
      <c r="G54" s="3">
        <f t="shared" si="2"/>
        <v>0.19736093668944932</v>
      </c>
      <c r="H54" s="3">
        <f t="shared" si="3"/>
        <v>3.8951339330936821E-2</v>
      </c>
      <c r="I54" s="6">
        <f t="shared" si="4"/>
        <v>-5.879086585923423E-3</v>
      </c>
      <c r="J54" s="6">
        <f t="shared" si="5"/>
        <v>5.879086585923423E-3</v>
      </c>
    </row>
    <row r="55" spans="1:10" x14ac:dyDescent="0.35">
      <c r="A55" s="2">
        <v>1.55</v>
      </c>
      <c r="B55" s="2">
        <v>69.97</v>
      </c>
      <c r="C55" s="2">
        <v>38.9</v>
      </c>
      <c r="D55" s="2">
        <v>29.14</v>
      </c>
      <c r="E55" s="4">
        <f t="shared" si="0"/>
        <v>28.8049851514482</v>
      </c>
      <c r="F55" s="26">
        <f t="shared" si="1"/>
        <v>0.33501484855180053</v>
      </c>
      <c r="G55" s="3">
        <f t="shared" si="2"/>
        <v>0.33501484855180053</v>
      </c>
      <c r="H55" s="3">
        <f t="shared" si="3"/>
        <v>0.11223494875018585</v>
      </c>
      <c r="I55" s="6">
        <f t="shared" si="4"/>
        <v>1.1496734679196999E-2</v>
      </c>
      <c r="J55" s="6">
        <f t="shared" si="5"/>
        <v>1.1496734679196999E-2</v>
      </c>
    </row>
    <row r="56" spans="1:10" x14ac:dyDescent="0.35">
      <c r="A56" s="2">
        <v>1.64</v>
      </c>
      <c r="B56" s="2">
        <v>77.34</v>
      </c>
      <c r="C56" s="2">
        <v>42.2</v>
      </c>
      <c r="D56" s="2">
        <v>28.59</v>
      </c>
      <c r="E56" s="4">
        <f t="shared" si="0"/>
        <v>29.700025254845862</v>
      </c>
      <c r="F56" s="26">
        <f t="shared" si="1"/>
        <v>-1.110025254845862</v>
      </c>
      <c r="G56" s="3">
        <f t="shared" si="2"/>
        <v>1.110025254845862</v>
      </c>
      <c r="H56" s="3">
        <f t="shared" si="3"/>
        <v>1.2321560663956208</v>
      </c>
      <c r="I56" s="6">
        <f t="shared" si="4"/>
        <v>-3.882564724889339E-2</v>
      </c>
      <c r="J56" s="6">
        <f t="shared" si="5"/>
        <v>3.882564724889339E-2</v>
      </c>
    </row>
    <row r="57" spans="1:10" x14ac:dyDescent="0.35">
      <c r="A57" s="2">
        <v>1.49</v>
      </c>
      <c r="B57" s="2">
        <v>58.29</v>
      </c>
      <c r="C57" s="2">
        <v>36.700000000000003</v>
      </c>
      <c r="D57" s="2">
        <v>26.17</v>
      </c>
      <c r="E57" s="4">
        <f t="shared" si="0"/>
        <v>25.565264631611385</v>
      </c>
      <c r="F57" s="26">
        <f t="shared" si="1"/>
        <v>0.60473536838861719</v>
      </c>
      <c r="G57" s="3">
        <f t="shared" si="2"/>
        <v>0.60473536838861719</v>
      </c>
      <c r="H57" s="3">
        <f t="shared" si="3"/>
        <v>0.36570486578011652</v>
      </c>
      <c r="I57" s="6">
        <f t="shared" si="4"/>
        <v>2.3107962108850483E-2</v>
      </c>
      <c r="J57" s="6">
        <f t="shared" si="5"/>
        <v>2.3107962108850483E-2</v>
      </c>
    </row>
    <row r="58" spans="1:10" x14ac:dyDescent="0.35">
      <c r="A58" s="2">
        <v>1.59</v>
      </c>
      <c r="B58" s="2">
        <v>87.54</v>
      </c>
      <c r="C58" s="2">
        <v>38</v>
      </c>
      <c r="D58" s="2">
        <v>34.46</v>
      </c>
      <c r="E58" s="4">
        <f t="shared" si="0"/>
        <v>34.715636084056982</v>
      </c>
      <c r="F58" s="26">
        <f t="shared" si="1"/>
        <v>-0.25563608405698091</v>
      </c>
      <c r="G58" s="3">
        <f t="shared" si="2"/>
        <v>0.25563608405698091</v>
      </c>
      <c r="H58" s="3">
        <f t="shared" si="3"/>
        <v>6.5349807471987806E-2</v>
      </c>
      <c r="I58" s="6">
        <f t="shared" si="4"/>
        <v>-7.4183425437313088E-3</v>
      </c>
      <c r="J58" s="6">
        <f t="shared" si="5"/>
        <v>7.4183425437313088E-3</v>
      </c>
    </row>
    <row r="59" spans="1:10" x14ac:dyDescent="0.35">
      <c r="A59" s="2">
        <v>1.55</v>
      </c>
      <c r="B59" s="2">
        <v>45.81</v>
      </c>
      <c r="C59" s="2">
        <v>23.3</v>
      </c>
      <c r="D59" s="2">
        <v>19.079999999999998</v>
      </c>
      <c r="E59" s="4">
        <f t="shared" si="0"/>
        <v>18.903599849972494</v>
      </c>
      <c r="F59" s="26">
        <f t="shared" si="1"/>
        <v>0.17640015002750431</v>
      </c>
      <c r="G59" s="3">
        <f t="shared" si="2"/>
        <v>0.17640015002750431</v>
      </c>
      <c r="H59" s="3">
        <f t="shared" si="3"/>
        <v>3.1117012929726028E-2</v>
      </c>
      <c r="I59" s="6">
        <f t="shared" si="4"/>
        <v>9.2452908819446716E-3</v>
      </c>
      <c r="J59" s="6">
        <f t="shared" si="5"/>
        <v>9.2452908819446716E-3</v>
      </c>
    </row>
    <row r="60" spans="1:10" x14ac:dyDescent="0.35">
      <c r="A60" s="2">
        <v>1.42</v>
      </c>
      <c r="B60" s="2">
        <v>47.63</v>
      </c>
      <c r="C60" s="2">
        <v>35.9</v>
      </c>
      <c r="D60" s="2">
        <v>23.54</v>
      </c>
      <c r="E60" s="4">
        <f t="shared" si="0"/>
        <v>22.996971992109401</v>
      </c>
      <c r="F60" s="26">
        <f t="shared" si="1"/>
        <v>0.54302800789059802</v>
      </c>
      <c r="G60" s="3">
        <f t="shared" si="2"/>
        <v>0.54302800789059802</v>
      </c>
      <c r="H60" s="3">
        <f t="shared" si="3"/>
        <v>0.29487941735363138</v>
      </c>
      <c r="I60" s="6">
        <f t="shared" si="4"/>
        <v>2.3068309596032201E-2</v>
      </c>
      <c r="J60" s="6">
        <f t="shared" si="5"/>
        <v>2.3068309596032201E-2</v>
      </c>
    </row>
    <row r="61" spans="1:10" x14ac:dyDescent="0.35">
      <c r="A61" s="2">
        <v>1.62</v>
      </c>
      <c r="B61" s="2">
        <v>53.07</v>
      </c>
      <c r="C61" s="2">
        <v>24.1</v>
      </c>
      <c r="D61" s="2">
        <v>20.239999999999998</v>
      </c>
      <c r="E61" s="4">
        <f t="shared" si="0"/>
        <v>20.143869011679815</v>
      </c>
      <c r="F61" s="26">
        <f t="shared" si="1"/>
        <v>9.6130988320183519E-2</v>
      </c>
      <c r="G61" s="3">
        <f t="shared" si="2"/>
        <v>9.6130988320183519E-2</v>
      </c>
      <c r="H61" s="3">
        <f t="shared" si="3"/>
        <v>9.2411669154152595E-3</v>
      </c>
      <c r="I61" s="6">
        <f t="shared" si="4"/>
        <v>4.7495547589023485E-3</v>
      </c>
      <c r="J61" s="6">
        <f t="shared" si="5"/>
        <v>4.7495547589023485E-3</v>
      </c>
    </row>
    <row r="62" spans="1:10" x14ac:dyDescent="0.35">
      <c r="A62" s="2">
        <v>1.66</v>
      </c>
      <c r="B62" s="2">
        <v>80.739999999999995</v>
      </c>
      <c r="C62" s="2">
        <v>40.799999999999997</v>
      </c>
      <c r="D62" s="2">
        <v>29.17</v>
      </c>
      <c r="E62" s="4">
        <f t="shared" si="0"/>
        <v>30.523702532292006</v>
      </c>
      <c r="F62" s="26">
        <f t="shared" si="1"/>
        <v>-1.3537025322920044</v>
      </c>
      <c r="G62" s="3">
        <f t="shared" si="2"/>
        <v>1.3537025322920044</v>
      </c>
      <c r="H62" s="3">
        <f t="shared" si="3"/>
        <v>1.8325105459337854</v>
      </c>
      <c r="I62" s="6">
        <f t="shared" si="4"/>
        <v>-4.640735455234845E-2</v>
      </c>
      <c r="J62" s="6">
        <f t="shared" si="5"/>
        <v>4.640735455234845E-2</v>
      </c>
    </row>
    <row r="63" spans="1:10" x14ac:dyDescent="0.35">
      <c r="A63" s="2">
        <v>1.47</v>
      </c>
      <c r="B63" s="2">
        <v>45.25</v>
      </c>
      <c r="C63" s="2">
        <v>25.7</v>
      </c>
      <c r="D63" s="2">
        <v>20.85</v>
      </c>
      <c r="E63" s="4">
        <f t="shared" si="0"/>
        <v>20.606947432912335</v>
      </c>
      <c r="F63" s="26">
        <f t="shared" si="1"/>
        <v>0.2430525670876662</v>
      </c>
      <c r="G63" s="3">
        <f t="shared" si="2"/>
        <v>0.2430525670876662</v>
      </c>
      <c r="H63" s="3">
        <f t="shared" si="3"/>
        <v>5.9074550367904481E-2</v>
      </c>
      <c r="I63" s="6">
        <f t="shared" si="4"/>
        <v>1.1657197462238186E-2</v>
      </c>
      <c r="J63" s="6">
        <f t="shared" si="5"/>
        <v>1.1657197462238186E-2</v>
      </c>
    </row>
    <row r="64" spans="1:10" x14ac:dyDescent="0.35">
      <c r="A64" s="2">
        <v>1.49</v>
      </c>
      <c r="B64" s="2">
        <v>50.46</v>
      </c>
      <c r="C64" s="2">
        <v>37.6</v>
      </c>
      <c r="D64" s="2">
        <v>22.66</v>
      </c>
      <c r="E64" s="4">
        <f t="shared" si="0"/>
        <v>22.533708914335513</v>
      </c>
      <c r="F64" s="26">
        <f t="shared" si="1"/>
        <v>0.12629108566448721</v>
      </c>
      <c r="G64" s="3">
        <f t="shared" si="2"/>
        <v>0.12629108566448721</v>
      </c>
      <c r="H64" s="3">
        <f t="shared" si="3"/>
        <v>1.5949438318314847E-2</v>
      </c>
      <c r="I64" s="6">
        <f t="shared" si="4"/>
        <v>5.5733047513012888E-3</v>
      </c>
      <c r="J64" s="6">
        <f t="shared" si="5"/>
        <v>5.5733047513012888E-3</v>
      </c>
    </row>
    <row r="65" spans="1:10" x14ac:dyDescent="0.35">
      <c r="A65" s="2">
        <v>1.65</v>
      </c>
      <c r="B65" s="2">
        <v>81.99</v>
      </c>
      <c r="C65" s="2">
        <v>35.9</v>
      </c>
      <c r="D65" s="2">
        <v>30.08</v>
      </c>
      <c r="E65" s="4">
        <f t="shared" si="0"/>
        <v>31.097337663548533</v>
      </c>
      <c r="F65" s="26">
        <f t="shared" si="1"/>
        <v>-1.0173376635485347</v>
      </c>
      <c r="G65" s="3">
        <f t="shared" si="2"/>
        <v>1.0173376635485347</v>
      </c>
      <c r="H65" s="3">
        <f t="shared" si="3"/>
        <v>1.0349759216743917</v>
      </c>
      <c r="I65" s="6">
        <f t="shared" si="4"/>
        <v>-3.3821065942437993E-2</v>
      </c>
      <c r="J65" s="6">
        <f t="shared" si="5"/>
        <v>3.3821065942437993E-2</v>
      </c>
    </row>
    <row r="66" spans="1:10" x14ac:dyDescent="0.35">
      <c r="A66" s="2">
        <v>1.53</v>
      </c>
      <c r="B66" s="2">
        <v>52.96</v>
      </c>
      <c r="C66" s="2">
        <v>36.299999999999997</v>
      </c>
      <c r="D66" s="2">
        <v>22.61</v>
      </c>
      <c r="E66" s="4">
        <f t="shared" si="0"/>
        <v>22.546178086719927</v>
      </c>
      <c r="F66" s="26">
        <f t="shared" si="1"/>
        <v>6.3821913280072806E-2</v>
      </c>
      <c r="G66" s="3">
        <f t="shared" si="2"/>
        <v>6.3821913280072806E-2</v>
      </c>
      <c r="H66" s="3">
        <f t="shared" si="3"/>
        <v>4.073236614729134E-3</v>
      </c>
      <c r="I66" s="6">
        <f t="shared" si="4"/>
        <v>2.8227294683800448E-3</v>
      </c>
      <c r="J66" s="6">
        <f t="shared" si="5"/>
        <v>2.8227294683800448E-3</v>
      </c>
    </row>
    <row r="67" spans="1:10" x14ac:dyDescent="0.35">
      <c r="A67" s="2">
        <v>1.59</v>
      </c>
      <c r="B67" s="2">
        <v>61.23</v>
      </c>
      <c r="C67" s="2">
        <v>33</v>
      </c>
      <c r="D67" s="2">
        <v>24.3</v>
      </c>
      <c r="E67" s="4">
        <f t="shared" ref="E67:E93" si="6">$M$18*A67+$M$19*B67+$M$20*C67+$M$17</f>
        <v>24.290165530896743</v>
      </c>
      <c r="F67" s="26">
        <f t="shared" ref="F67:F93" si="7">D67-E67</f>
        <v>9.8344691032572484E-3</v>
      </c>
      <c r="G67" s="3">
        <f t="shared" ref="G67:G93" si="8">ABS(F67)</f>
        <v>9.8344691032572484E-3</v>
      </c>
      <c r="H67" s="3">
        <f t="shared" ref="H67:H93" si="9">F67*F67</f>
        <v>9.6716782542921427E-5</v>
      </c>
      <c r="I67" s="6">
        <f t="shared" ref="I67:I93" si="10">F67/D67</f>
        <v>4.0471066268548344E-4</v>
      </c>
      <c r="J67" s="6">
        <f t="shared" ref="J67:J93" si="11">ABS(I67)</f>
        <v>4.0471066268548344E-4</v>
      </c>
    </row>
    <row r="68" spans="1:10" x14ac:dyDescent="0.35">
      <c r="A68" s="2">
        <v>1.53</v>
      </c>
      <c r="B68" s="2">
        <v>73.37</v>
      </c>
      <c r="C68" s="2">
        <v>40.5</v>
      </c>
      <c r="D68" s="2">
        <v>31.33</v>
      </c>
      <c r="E68" s="4">
        <f t="shared" si="6"/>
        <v>30.643311325826264</v>
      </c>
      <c r="F68" s="26">
        <f t="shared" si="7"/>
        <v>0.68668867417373392</v>
      </c>
      <c r="G68" s="3">
        <f t="shared" si="8"/>
        <v>0.68668867417373392</v>
      </c>
      <c r="H68" s="3">
        <f t="shared" si="9"/>
        <v>0.47154133523848052</v>
      </c>
      <c r="I68" s="6">
        <f t="shared" si="10"/>
        <v>2.1917927678702008E-2</v>
      </c>
      <c r="J68" s="6">
        <f t="shared" si="11"/>
        <v>2.1917927678702008E-2</v>
      </c>
    </row>
    <row r="69" spans="1:10" x14ac:dyDescent="0.35">
      <c r="A69" s="2">
        <v>1.57</v>
      </c>
      <c r="B69" s="2">
        <v>59.87</v>
      </c>
      <c r="C69" s="2">
        <v>26.4</v>
      </c>
      <c r="D69" s="2">
        <v>24.14</v>
      </c>
      <c r="E69" s="4">
        <f t="shared" si="6"/>
        <v>24.025042490730911</v>
      </c>
      <c r="F69" s="26">
        <f t="shared" si="7"/>
        <v>0.11495750926908954</v>
      </c>
      <c r="G69" s="3">
        <f t="shared" si="8"/>
        <v>0.11495750926908954</v>
      </c>
      <c r="H69" s="3">
        <f t="shared" si="9"/>
        <v>1.3215228937352807E-2</v>
      </c>
      <c r="I69" s="6">
        <f t="shared" si="10"/>
        <v>4.7621172025306352E-3</v>
      </c>
      <c r="J69" s="6">
        <f t="shared" si="11"/>
        <v>4.7621172025306352E-3</v>
      </c>
    </row>
    <row r="70" spans="1:10" x14ac:dyDescent="0.35">
      <c r="A70" s="2">
        <v>1.43</v>
      </c>
      <c r="B70" s="2">
        <v>47.97</v>
      </c>
      <c r="C70" s="2">
        <v>27.3</v>
      </c>
      <c r="D70" s="2">
        <v>23.5</v>
      </c>
      <c r="E70" s="4">
        <f t="shared" si="6"/>
        <v>22.642319638435595</v>
      </c>
      <c r="F70" s="26">
        <f t="shared" si="7"/>
        <v>0.8576803615644053</v>
      </c>
      <c r="G70" s="3">
        <f t="shared" si="8"/>
        <v>0.8576803615644053</v>
      </c>
      <c r="H70" s="3">
        <f t="shared" si="9"/>
        <v>0.73561560261324899</v>
      </c>
      <c r="I70" s="6">
        <f t="shared" si="10"/>
        <v>3.6497036662315116E-2</v>
      </c>
      <c r="J70" s="6">
        <f t="shared" si="11"/>
        <v>3.6497036662315116E-2</v>
      </c>
    </row>
    <row r="71" spans="1:10" x14ac:dyDescent="0.35">
      <c r="A71" s="2">
        <v>1.61</v>
      </c>
      <c r="B71" s="2">
        <v>63.96</v>
      </c>
      <c r="C71" s="2">
        <v>32.200000000000003</v>
      </c>
      <c r="D71" s="2">
        <v>24.78</v>
      </c>
      <c r="E71" s="4">
        <f t="shared" si="6"/>
        <v>24.870013552893969</v>
      </c>
      <c r="F71" s="26">
        <f t="shared" si="7"/>
        <v>-9.0013552893967841E-2</v>
      </c>
      <c r="G71" s="3">
        <f t="shared" si="8"/>
        <v>9.0013552893967841E-2</v>
      </c>
      <c r="H71" s="3">
        <f t="shared" si="9"/>
        <v>8.1024397045951456E-3</v>
      </c>
      <c r="I71" s="6">
        <f t="shared" si="10"/>
        <v>-3.6325081878114543E-3</v>
      </c>
      <c r="J71" s="6">
        <f t="shared" si="11"/>
        <v>3.6325081878114543E-3</v>
      </c>
    </row>
    <row r="72" spans="1:10" x14ac:dyDescent="0.35">
      <c r="A72" s="2">
        <v>1.55</v>
      </c>
      <c r="B72" s="2">
        <v>46.72</v>
      </c>
      <c r="C72" s="2">
        <v>19.600000000000001</v>
      </c>
      <c r="D72" s="2">
        <v>19.46</v>
      </c>
      <c r="E72" s="4">
        <f t="shared" si="6"/>
        <v>19.148846247506956</v>
      </c>
      <c r="F72" s="26">
        <f t="shared" si="7"/>
        <v>0.31115375249304478</v>
      </c>
      <c r="G72" s="3">
        <f t="shared" si="8"/>
        <v>0.31115375249304478</v>
      </c>
      <c r="H72" s="3">
        <f t="shared" si="9"/>
        <v>9.6816657690502975E-2</v>
      </c>
      <c r="I72" s="6">
        <f t="shared" si="10"/>
        <v>1.5989401464185239E-2</v>
      </c>
      <c r="J72" s="6">
        <f t="shared" si="11"/>
        <v>1.5989401464185239E-2</v>
      </c>
    </row>
    <row r="73" spans="1:10" x14ac:dyDescent="0.35">
      <c r="A73" s="2">
        <v>1.47</v>
      </c>
      <c r="B73" s="2">
        <v>41.28</v>
      </c>
      <c r="C73" s="2">
        <v>24.5</v>
      </c>
      <c r="D73" s="2">
        <v>19.02</v>
      </c>
      <c r="E73" s="4">
        <f t="shared" si="6"/>
        <v>19.020545747607347</v>
      </c>
      <c r="F73" s="26">
        <f t="shared" si="7"/>
        <v>-5.4574760734737993E-4</v>
      </c>
      <c r="G73" s="3">
        <f t="shared" si="8"/>
        <v>5.4574760734737993E-4</v>
      </c>
      <c r="H73" s="3">
        <f t="shared" si="9"/>
        <v>2.9784045092538997E-7</v>
      </c>
      <c r="I73" s="6">
        <f t="shared" si="10"/>
        <v>-2.8693354750125127E-5</v>
      </c>
      <c r="J73" s="6">
        <f t="shared" si="11"/>
        <v>2.8693354750125127E-5</v>
      </c>
    </row>
    <row r="74" spans="1:10" x14ac:dyDescent="0.35">
      <c r="A74" s="2">
        <v>1.5</v>
      </c>
      <c r="B74" s="2">
        <v>45.36</v>
      </c>
      <c r="C74" s="2">
        <v>22.6</v>
      </c>
      <c r="D74" s="2">
        <v>20.2</v>
      </c>
      <c r="E74" s="4">
        <f t="shared" si="6"/>
        <v>19.863611116673084</v>
      </c>
      <c r="F74" s="26">
        <f t="shared" si="7"/>
        <v>0.33638888332691508</v>
      </c>
      <c r="G74" s="3">
        <f t="shared" si="8"/>
        <v>0.33638888332691508</v>
      </c>
      <c r="H74" s="3">
        <f t="shared" si="9"/>
        <v>0.11315748082592889</v>
      </c>
      <c r="I74" s="6">
        <f t="shared" si="10"/>
        <v>1.6652915016183916E-2</v>
      </c>
      <c r="J74" s="6">
        <f t="shared" si="11"/>
        <v>1.6652915016183916E-2</v>
      </c>
    </row>
    <row r="75" spans="1:10" x14ac:dyDescent="0.35">
      <c r="A75" s="2">
        <v>1.66</v>
      </c>
      <c r="B75" s="2">
        <v>57.27</v>
      </c>
      <c r="C75" s="2">
        <v>30.2</v>
      </c>
      <c r="D75" s="2">
        <v>20.69</v>
      </c>
      <c r="E75" s="4">
        <f t="shared" si="6"/>
        <v>21.040740283653307</v>
      </c>
      <c r="F75" s="26">
        <f t="shared" si="7"/>
        <v>-0.35074028365330534</v>
      </c>
      <c r="G75" s="3">
        <f t="shared" si="8"/>
        <v>0.35074028365330534</v>
      </c>
      <c r="H75" s="3">
        <f t="shared" si="9"/>
        <v>0.12301874657720109</v>
      </c>
      <c r="I75" s="6">
        <f t="shared" si="10"/>
        <v>-1.695216450716797E-2</v>
      </c>
      <c r="J75" s="6">
        <f t="shared" si="11"/>
        <v>1.695216450716797E-2</v>
      </c>
    </row>
    <row r="76" spans="1:10" x14ac:dyDescent="0.35">
      <c r="A76" s="2">
        <v>1.42</v>
      </c>
      <c r="B76" s="2">
        <v>38.78</v>
      </c>
      <c r="C76" s="2">
        <v>26.9</v>
      </c>
      <c r="D76" s="2">
        <v>19.170000000000002</v>
      </c>
      <c r="E76" s="4">
        <f t="shared" si="6"/>
        <v>19.272162667867001</v>
      </c>
      <c r="F76" s="26">
        <f t="shared" si="7"/>
        <v>-0.1021626678669989</v>
      </c>
      <c r="G76" s="3">
        <f t="shared" si="8"/>
        <v>0.1021626678669989</v>
      </c>
      <c r="H76" s="3">
        <f t="shared" si="9"/>
        <v>1.0437210705702729E-2</v>
      </c>
      <c r="I76" s="6">
        <f t="shared" si="10"/>
        <v>-5.3292993149190865E-3</v>
      </c>
      <c r="J76" s="6">
        <f t="shared" si="11"/>
        <v>5.3292993149190865E-3</v>
      </c>
    </row>
    <row r="77" spans="1:10" x14ac:dyDescent="0.35">
      <c r="A77" s="2">
        <v>1.5</v>
      </c>
      <c r="B77" s="2">
        <v>46.95</v>
      </c>
      <c r="C77" s="2">
        <v>30.2</v>
      </c>
      <c r="D77" s="2">
        <v>20.73</v>
      </c>
      <c r="E77" s="4">
        <f t="shared" si="6"/>
        <v>20.711004247038993</v>
      </c>
      <c r="F77" s="26">
        <f t="shared" si="7"/>
        <v>1.8995752961007639E-2</v>
      </c>
      <c r="G77" s="3">
        <f t="shared" si="8"/>
        <v>1.8995752961007639E-2</v>
      </c>
      <c r="H77" s="3">
        <f t="shared" si="9"/>
        <v>3.6083863055563049E-4</v>
      </c>
      <c r="I77" s="6">
        <f t="shared" si="10"/>
        <v>9.1634119445285279E-4</v>
      </c>
      <c r="J77" s="6">
        <f t="shared" si="11"/>
        <v>9.1634119445285279E-4</v>
      </c>
    </row>
    <row r="78" spans="1:10" x14ac:dyDescent="0.35">
      <c r="A78" s="2">
        <v>1.35</v>
      </c>
      <c r="B78" s="2">
        <v>29.26</v>
      </c>
      <c r="C78" s="2">
        <v>21</v>
      </c>
      <c r="D78" s="2">
        <v>16.14</v>
      </c>
      <c r="E78" s="4">
        <f t="shared" si="6"/>
        <v>16.997257834576505</v>
      </c>
      <c r="F78" s="26">
        <f t="shared" si="7"/>
        <v>-0.85725783457650451</v>
      </c>
      <c r="G78" s="3">
        <f t="shared" si="8"/>
        <v>0.85725783457650451</v>
      </c>
      <c r="H78" s="3">
        <f t="shared" si="9"/>
        <v>0.73489099494279753</v>
      </c>
      <c r="I78" s="6">
        <f t="shared" si="10"/>
        <v>-5.3113868313290243E-2</v>
      </c>
      <c r="J78" s="6">
        <f t="shared" si="11"/>
        <v>5.3113868313290243E-2</v>
      </c>
    </row>
    <row r="79" spans="1:10" x14ac:dyDescent="0.35">
      <c r="A79" s="2">
        <v>1.42</v>
      </c>
      <c r="B79" s="2">
        <v>35.83</v>
      </c>
      <c r="C79" s="2">
        <v>19.399999999999999</v>
      </c>
      <c r="D79" s="2">
        <v>17.71</v>
      </c>
      <c r="E79" s="4">
        <f t="shared" si="6"/>
        <v>17.896538394500681</v>
      </c>
      <c r="F79" s="26">
        <f t="shared" si="7"/>
        <v>-0.18653839450067977</v>
      </c>
      <c r="G79" s="3">
        <f t="shared" si="8"/>
        <v>0.18653839450067977</v>
      </c>
      <c r="H79" s="3">
        <f t="shared" si="9"/>
        <v>3.4796572622891236E-2</v>
      </c>
      <c r="I79" s="6">
        <f t="shared" si="10"/>
        <v>-1.0532941530247305E-2</v>
      </c>
      <c r="J79" s="6">
        <f t="shared" si="11"/>
        <v>1.0532941530247305E-2</v>
      </c>
    </row>
    <row r="80" spans="1:10" x14ac:dyDescent="0.35">
      <c r="A80" s="2">
        <v>1.47</v>
      </c>
      <c r="B80" s="2">
        <v>34.93</v>
      </c>
      <c r="C80" s="2">
        <v>21.1</v>
      </c>
      <c r="D80" s="2">
        <v>16.09</v>
      </c>
      <c r="E80" s="4">
        <f t="shared" si="6"/>
        <v>16.439006169262068</v>
      </c>
      <c r="F80" s="26">
        <f t="shared" si="7"/>
        <v>-0.34900616926206851</v>
      </c>
      <c r="G80" s="3">
        <f t="shared" si="8"/>
        <v>0.34900616926206851</v>
      </c>
      <c r="H80" s="3">
        <f t="shared" si="9"/>
        <v>0.12180530618298362</v>
      </c>
      <c r="I80" s="6">
        <f t="shared" si="10"/>
        <v>-2.1690874410321224E-2</v>
      </c>
      <c r="J80" s="6">
        <f t="shared" si="11"/>
        <v>2.1690874410321224E-2</v>
      </c>
    </row>
    <row r="81" spans="1:10" x14ac:dyDescent="0.35">
      <c r="A81" s="2">
        <v>1.52</v>
      </c>
      <c r="B81" s="2">
        <v>38.56</v>
      </c>
      <c r="C81" s="2">
        <v>17.3</v>
      </c>
      <c r="D81" s="2">
        <v>16.739999999999998</v>
      </c>
      <c r="E81" s="4">
        <f t="shared" si="6"/>
        <v>16.587066284154492</v>
      </c>
      <c r="F81" s="26">
        <f t="shared" si="7"/>
        <v>0.15293371584550641</v>
      </c>
      <c r="G81" s="3">
        <f t="shared" si="8"/>
        <v>0.15293371584550641</v>
      </c>
      <c r="H81" s="3">
        <f t="shared" si="9"/>
        <v>2.33887214423141E-2</v>
      </c>
      <c r="I81" s="6">
        <f t="shared" si="10"/>
        <v>9.1358253193253545E-3</v>
      </c>
      <c r="J81" s="6">
        <f t="shared" si="11"/>
        <v>9.1358253193253545E-3</v>
      </c>
    </row>
    <row r="82" spans="1:10" x14ac:dyDescent="0.35">
      <c r="A82" s="2">
        <v>1.46</v>
      </c>
      <c r="B82" s="2">
        <v>40.369999999999997</v>
      </c>
      <c r="C82" s="2">
        <v>20.5</v>
      </c>
      <c r="D82" s="2">
        <v>18.93</v>
      </c>
      <c r="E82" s="4">
        <f t="shared" si="6"/>
        <v>18.777299608380837</v>
      </c>
      <c r="F82" s="26">
        <f t="shared" si="7"/>
        <v>0.15270039161916316</v>
      </c>
      <c r="G82" s="3">
        <f t="shared" si="8"/>
        <v>0.15270039161916316</v>
      </c>
      <c r="H82" s="3">
        <f t="shared" si="9"/>
        <v>2.3317409600645794E-2</v>
      </c>
      <c r="I82" s="6">
        <f t="shared" si="10"/>
        <v>8.0665817020160145E-3</v>
      </c>
      <c r="J82" s="6">
        <f t="shared" si="11"/>
        <v>8.0665817020160145E-3</v>
      </c>
    </row>
    <row r="83" spans="1:10" x14ac:dyDescent="0.35">
      <c r="A83" s="2">
        <v>1.46</v>
      </c>
      <c r="B83" s="2">
        <v>36.74</v>
      </c>
      <c r="C83" s="2">
        <v>19.3</v>
      </c>
      <c r="D83" s="2">
        <v>17.22</v>
      </c>
      <c r="E83" s="4">
        <f t="shared" si="6"/>
        <v>17.323700270855316</v>
      </c>
      <c r="F83" s="26">
        <f t="shared" si="7"/>
        <v>-0.10370027085531675</v>
      </c>
      <c r="G83" s="3">
        <f t="shared" si="8"/>
        <v>0.10370027085531675</v>
      </c>
      <c r="H83" s="3">
        <f t="shared" si="9"/>
        <v>1.0753746175466056E-2</v>
      </c>
      <c r="I83" s="6">
        <f t="shared" si="10"/>
        <v>-6.0220830926432491E-3</v>
      </c>
      <c r="J83" s="6">
        <f t="shared" si="11"/>
        <v>6.0220830926432491E-3</v>
      </c>
    </row>
    <row r="84" spans="1:10" x14ac:dyDescent="0.35">
      <c r="A84" s="2">
        <v>1.42</v>
      </c>
      <c r="B84" s="2">
        <v>37.19</v>
      </c>
      <c r="C84" s="2">
        <v>28.7</v>
      </c>
      <c r="D84" s="2">
        <v>18.38</v>
      </c>
      <c r="E84" s="4">
        <f t="shared" si="6"/>
        <v>18.704724860541944</v>
      </c>
      <c r="F84" s="26">
        <f t="shared" si="7"/>
        <v>-0.32472486054194505</v>
      </c>
      <c r="G84" s="3">
        <f t="shared" si="8"/>
        <v>0.32472486054194505</v>
      </c>
      <c r="H84" s="3">
        <f t="shared" si="9"/>
        <v>0.10544623505398566</v>
      </c>
      <c r="I84" s="6">
        <f t="shared" si="10"/>
        <v>-1.766729382709168E-2</v>
      </c>
      <c r="J84" s="6">
        <f t="shared" si="11"/>
        <v>1.766729382709168E-2</v>
      </c>
    </row>
    <row r="85" spans="1:10" x14ac:dyDescent="0.35">
      <c r="A85" s="2">
        <v>1.47</v>
      </c>
      <c r="B85" s="2">
        <v>39.46</v>
      </c>
      <c r="C85" s="2">
        <v>18.3</v>
      </c>
      <c r="D85" s="2">
        <v>18.18</v>
      </c>
      <c r="E85" s="4">
        <f t="shared" si="6"/>
        <v>18.125011208564413</v>
      </c>
      <c r="F85" s="26">
        <f t="shared" si="7"/>
        <v>5.4988791435587103E-2</v>
      </c>
      <c r="G85" s="3">
        <f t="shared" si="8"/>
        <v>5.4988791435587103E-2</v>
      </c>
      <c r="H85" s="3">
        <f t="shared" si="9"/>
        <v>3.0237671835464976E-3</v>
      </c>
      <c r="I85" s="6">
        <f t="shared" si="10"/>
        <v>3.0246859975570466E-3</v>
      </c>
      <c r="J85" s="6">
        <f t="shared" si="11"/>
        <v>3.0246859975570466E-3</v>
      </c>
    </row>
    <row r="86" spans="1:10" x14ac:dyDescent="0.35">
      <c r="A86" s="2">
        <v>1.47</v>
      </c>
      <c r="B86" s="2">
        <v>36.74</v>
      </c>
      <c r="C86" s="2">
        <v>15.6</v>
      </c>
      <c r="D86" s="2">
        <v>17.079999999999998</v>
      </c>
      <c r="E86" s="4">
        <f t="shared" si="6"/>
        <v>16.982179727157384</v>
      </c>
      <c r="F86" s="26">
        <f t="shared" si="7"/>
        <v>9.7820272842614742E-2</v>
      </c>
      <c r="G86" s="3">
        <f t="shared" si="8"/>
        <v>9.7820272842614742E-2</v>
      </c>
      <c r="H86" s="3">
        <f t="shared" si="9"/>
        <v>9.5688057790035905E-3</v>
      </c>
      <c r="I86" s="6">
        <f t="shared" si="10"/>
        <v>5.7271822507385687E-3</v>
      </c>
      <c r="J86" s="6">
        <f t="shared" si="11"/>
        <v>5.7271822507385687E-3</v>
      </c>
    </row>
    <row r="87" spans="1:10" x14ac:dyDescent="0.35">
      <c r="A87" s="2">
        <v>1.59</v>
      </c>
      <c r="B87" s="2">
        <v>44.45</v>
      </c>
      <c r="C87" s="2">
        <v>23.9</v>
      </c>
      <c r="D87" s="2">
        <v>17.64</v>
      </c>
      <c r="E87" s="4">
        <f t="shared" si="6"/>
        <v>17.464958494151123</v>
      </c>
      <c r="F87" s="26">
        <f t="shared" si="7"/>
        <v>0.17504150584887768</v>
      </c>
      <c r="G87" s="3">
        <f t="shared" si="8"/>
        <v>0.17504150584887768</v>
      </c>
      <c r="H87" s="3">
        <f t="shared" si="9"/>
        <v>3.0639528769842678E-2</v>
      </c>
      <c r="I87" s="6">
        <f t="shared" si="10"/>
        <v>9.9229878599137004E-3</v>
      </c>
      <c r="J87" s="6">
        <f t="shared" si="11"/>
        <v>9.9229878599137004E-3</v>
      </c>
    </row>
    <row r="88" spans="1:10" x14ac:dyDescent="0.35">
      <c r="A88" s="2">
        <v>1.49</v>
      </c>
      <c r="B88" s="2">
        <v>41.62</v>
      </c>
      <c r="C88" s="2">
        <v>24.5</v>
      </c>
      <c r="D88" s="2">
        <v>18.690000000000001</v>
      </c>
      <c r="E88" s="4">
        <f t="shared" si="6"/>
        <v>18.690697368682692</v>
      </c>
      <c r="F88" s="26">
        <f t="shared" si="7"/>
        <v>-6.973686826903247E-4</v>
      </c>
      <c r="G88" s="3">
        <f t="shared" si="8"/>
        <v>6.973686826903247E-4</v>
      </c>
      <c r="H88" s="3">
        <f t="shared" si="9"/>
        <v>4.8632307959723878E-7</v>
      </c>
      <c r="I88" s="6">
        <f t="shared" si="10"/>
        <v>-3.7312396077598966E-5</v>
      </c>
      <c r="J88" s="6">
        <f t="shared" si="11"/>
        <v>3.7312396077598966E-5</v>
      </c>
    </row>
    <row r="89" spans="1:10" x14ac:dyDescent="0.35">
      <c r="A89" s="2">
        <v>1.49</v>
      </c>
      <c r="B89" s="2">
        <v>39.01</v>
      </c>
      <c r="C89" s="2">
        <v>23.3</v>
      </c>
      <c r="D89" s="2">
        <v>17.52</v>
      </c>
      <c r="E89" s="4">
        <f t="shared" si="6"/>
        <v>17.635505074495558</v>
      </c>
      <c r="F89" s="26">
        <f t="shared" si="7"/>
        <v>-0.1155050744955588</v>
      </c>
      <c r="G89" s="3">
        <f t="shared" si="8"/>
        <v>0.1155050744955588</v>
      </c>
      <c r="H89" s="3">
        <f t="shared" si="9"/>
        <v>1.3341422234224588E-2</v>
      </c>
      <c r="I89" s="6">
        <f t="shared" si="10"/>
        <v>-6.5927553935821231E-3</v>
      </c>
      <c r="J89" s="6">
        <f t="shared" si="11"/>
        <v>6.5927553935821231E-3</v>
      </c>
    </row>
    <row r="90" spans="1:10" x14ac:dyDescent="0.35">
      <c r="A90" s="2">
        <v>1.6</v>
      </c>
      <c r="B90" s="2">
        <v>41.28</v>
      </c>
      <c r="C90" s="2">
        <v>20.100000000000001</v>
      </c>
      <c r="D90" s="2">
        <v>16.12</v>
      </c>
      <c r="E90" s="4">
        <f t="shared" si="6"/>
        <v>15.882273106862488</v>
      </c>
      <c r="F90" s="26">
        <f t="shared" si="7"/>
        <v>0.23772689313751272</v>
      </c>
      <c r="G90" s="3">
        <f t="shared" si="8"/>
        <v>0.23772689313751272</v>
      </c>
      <c r="H90" s="3">
        <f t="shared" si="9"/>
        <v>5.6514075720814391E-2</v>
      </c>
      <c r="I90" s="6">
        <f t="shared" si="10"/>
        <v>1.4747325877016918E-2</v>
      </c>
      <c r="J90" s="6">
        <f t="shared" si="11"/>
        <v>1.4747325877016918E-2</v>
      </c>
    </row>
    <row r="91" spans="1:10" x14ac:dyDescent="0.35">
      <c r="A91" s="2">
        <v>1.42</v>
      </c>
      <c r="B91" s="2">
        <v>38.1</v>
      </c>
      <c r="C91" s="2">
        <v>30.3</v>
      </c>
      <c r="D91" s="2">
        <v>18.829999999999998</v>
      </c>
      <c r="E91" s="4">
        <f t="shared" si="6"/>
        <v>19.107818408301572</v>
      </c>
      <c r="F91" s="26">
        <f t="shared" si="7"/>
        <v>-0.27781840830157378</v>
      </c>
      <c r="G91" s="3">
        <f t="shared" si="8"/>
        <v>0.27781840830157378</v>
      </c>
      <c r="H91" s="3">
        <f t="shared" si="9"/>
        <v>7.7183067991219961E-2</v>
      </c>
      <c r="I91" s="6">
        <f t="shared" si="10"/>
        <v>-1.4754031242781402E-2</v>
      </c>
      <c r="J91" s="6">
        <f t="shared" si="11"/>
        <v>1.4754031242781402E-2</v>
      </c>
    </row>
    <row r="92" spans="1:10" x14ac:dyDescent="0.35">
      <c r="A92" s="2">
        <v>1.4</v>
      </c>
      <c r="B92" s="2">
        <v>30.16</v>
      </c>
      <c r="C92" s="2">
        <v>20.6</v>
      </c>
      <c r="D92" s="2">
        <v>15.46</v>
      </c>
      <c r="E92" s="4">
        <f t="shared" si="6"/>
        <v>16.180253651821435</v>
      </c>
      <c r="F92" s="26">
        <f t="shared" si="7"/>
        <v>-0.72025365182143375</v>
      </c>
      <c r="G92" s="3">
        <f t="shared" si="8"/>
        <v>0.72025365182143375</v>
      </c>
      <c r="H92" s="3">
        <f t="shared" si="9"/>
        <v>0.51876532296211109</v>
      </c>
      <c r="I92" s="6">
        <f t="shared" si="10"/>
        <v>-4.6588205163094032E-2</v>
      </c>
      <c r="J92" s="6">
        <f t="shared" si="11"/>
        <v>4.6588205163094032E-2</v>
      </c>
    </row>
    <row r="93" spans="1:10" x14ac:dyDescent="0.35">
      <c r="A93" s="2">
        <v>1.45</v>
      </c>
      <c r="B93" s="2">
        <v>38.56</v>
      </c>
      <c r="C93" s="2">
        <v>26</v>
      </c>
      <c r="D93" s="2">
        <v>18.39</v>
      </c>
      <c r="E93" s="4">
        <f t="shared" si="6"/>
        <v>18.465451413837592</v>
      </c>
      <c r="F93" s="26">
        <f t="shared" si="7"/>
        <v>-7.5451413837591019E-2</v>
      </c>
      <c r="G93" s="3">
        <f t="shared" si="8"/>
        <v>7.5451413837591019E-2</v>
      </c>
      <c r="H93" s="3">
        <f t="shared" si="9"/>
        <v>5.6929158500914215E-3</v>
      </c>
      <c r="I93" s="6">
        <f t="shared" si="10"/>
        <v>-4.1028501271120725E-3</v>
      </c>
      <c r="J93" s="6">
        <f t="shared" si="11"/>
        <v>4.1028501271120725E-3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EE1D-0A5A-4FAB-A923-6B3162412402}">
  <dimension ref="A1:R93"/>
  <sheetViews>
    <sheetView topLeftCell="C1" zoomScale="140" zoomScaleNormal="140" workbookViewId="0">
      <selection activeCell="L4" sqref="L4:M7"/>
    </sheetView>
  </sheetViews>
  <sheetFormatPr defaultRowHeight="14.5" x14ac:dyDescent="0.35"/>
  <cols>
    <col min="1" max="1" width="9.54296875" bestFit="1" customWidth="1"/>
    <col min="10" max="10" width="17.26953125" bestFit="1" customWidth="1"/>
    <col min="11" max="11" width="12.1796875" bestFit="1" customWidth="1"/>
    <col min="12" max="12" width="13.6328125" bestFit="1" customWidth="1"/>
    <col min="13" max="13" width="12.1796875" bestFit="1" customWidth="1"/>
    <col min="14" max="14" width="12" bestFit="1" customWidth="1"/>
    <col min="15" max="15" width="12.54296875" bestFit="1" customWidth="1"/>
    <col min="16" max="16" width="12.1796875" bestFit="1" customWidth="1"/>
    <col min="17" max="18" width="0" hidden="1" customWidth="1"/>
  </cols>
  <sheetData>
    <row r="1" spans="1:18" x14ac:dyDescent="0.35">
      <c r="A1" s="11" t="s">
        <v>1</v>
      </c>
      <c r="B1" s="5" t="s">
        <v>3</v>
      </c>
      <c r="C1" s="11" t="s">
        <v>4</v>
      </c>
      <c r="D1" s="11" t="s">
        <v>35</v>
      </c>
      <c r="E1" s="11" t="s">
        <v>44</v>
      </c>
      <c r="F1" s="11" t="s">
        <v>52</v>
      </c>
      <c r="G1" s="11" t="s">
        <v>64</v>
      </c>
      <c r="H1" s="18" t="s">
        <v>41</v>
      </c>
      <c r="J1" t="s">
        <v>5</v>
      </c>
    </row>
    <row r="2" spans="1:18" ht="15" thickBot="1" x14ac:dyDescent="0.4">
      <c r="A2" s="2">
        <v>49.44</v>
      </c>
      <c r="B2" s="2">
        <v>19.309999999999999</v>
      </c>
      <c r="C2" s="4">
        <f>$K$18*A2+$K$17</f>
        <v>21.198725851580811</v>
      </c>
      <c r="D2" s="4">
        <f>B2-C2</f>
        <v>-1.8887258515808121</v>
      </c>
      <c r="E2" s="4">
        <f>ABS(D2)</f>
        <v>1.8887258515808121</v>
      </c>
      <c r="F2" s="4">
        <f>D2*D2</f>
        <v>3.5672853424296638</v>
      </c>
      <c r="G2" s="6">
        <f>D2/B2</f>
        <v>-9.7810763934790892E-2</v>
      </c>
      <c r="H2" s="6">
        <f>ABS(G2)</f>
        <v>9.7810763934790892E-2</v>
      </c>
    </row>
    <row r="3" spans="1:18" x14ac:dyDescent="0.35">
      <c r="A3" s="2">
        <v>62.6</v>
      </c>
      <c r="B3" s="2">
        <v>22.96</v>
      </c>
      <c r="C3" s="4">
        <f t="shared" ref="C3:C66" si="0">$K$18*A3+$K$17</f>
        <v>25.320446783436608</v>
      </c>
      <c r="D3" s="4">
        <f t="shared" ref="D3:D66" si="1">B3-C3</f>
        <v>-2.3604467834366076</v>
      </c>
      <c r="E3" s="4">
        <f t="shared" ref="E3:E66" si="2">ABS(D3)</f>
        <v>2.3604467834366076</v>
      </c>
      <c r="F3" s="4">
        <f t="shared" ref="F3:F66" si="3">D3*D3</f>
        <v>5.5717090174362269</v>
      </c>
      <c r="G3" s="6">
        <f t="shared" ref="G3:G66" si="4">D3/B3</f>
        <v>-0.1028069156549045</v>
      </c>
      <c r="H3" s="6">
        <f t="shared" ref="H3:H66" si="5">ABS(G3)</f>
        <v>0.1028069156549045</v>
      </c>
      <c r="J3" s="66" t="s">
        <v>6</v>
      </c>
      <c r="K3" s="66"/>
    </row>
    <row r="4" spans="1:18" x14ac:dyDescent="0.35">
      <c r="A4" s="2">
        <v>75.75</v>
      </c>
      <c r="B4" s="2">
        <v>27.79</v>
      </c>
      <c r="C4" s="4">
        <f t="shared" si="0"/>
        <v>29.439035708505287</v>
      </c>
      <c r="D4" s="4">
        <f t="shared" si="1"/>
        <v>-1.6490357085052878</v>
      </c>
      <c r="E4" s="4">
        <f t="shared" si="2"/>
        <v>1.6490357085052878</v>
      </c>
      <c r="F4" s="4">
        <f t="shared" si="3"/>
        <v>2.7193187679255364</v>
      </c>
      <c r="G4" s="6">
        <f t="shared" si="4"/>
        <v>-5.9339176268632166E-2</v>
      </c>
      <c r="H4" s="6">
        <f t="shared" si="5"/>
        <v>5.9339176268632166E-2</v>
      </c>
      <c r="J4" s="60" t="s">
        <v>7</v>
      </c>
      <c r="K4" s="60">
        <v>0.94697519779309824</v>
      </c>
      <c r="L4" s="51" t="s">
        <v>31</v>
      </c>
      <c r="M4" s="71">
        <f>AVERAGE(E2:E93)</f>
        <v>1.1170408325183301</v>
      </c>
    </row>
    <row r="5" spans="1:18" x14ac:dyDescent="0.35">
      <c r="A5" s="2">
        <v>48.99</v>
      </c>
      <c r="B5" s="2">
        <v>20.92</v>
      </c>
      <c r="C5" s="4">
        <f t="shared" si="0"/>
        <v>21.057785546160211</v>
      </c>
      <c r="D5" s="4">
        <f t="shared" si="1"/>
        <v>-0.13778554616020955</v>
      </c>
      <c r="E5" s="4">
        <f t="shared" si="2"/>
        <v>0.13778554616020955</v>
      </c>
      <c r="F5" s="4">
        <f t="shared" si="3"/>
        <v>1.8984856730667236E-2</v>
      </c>
      <c r="G5" s="6">
        <f t="shared" si="4"/>
        <v>-6.5863071778302839E-3</v>
      </c>
      <c r="H5" s="6">
        <f t="shared" si="5"/>
        <v>6.5863071778302839E-3</v>
      </c>
      <c r="J5" s="60" t="s">
        <v>8</v>
      </c>
      <c r="K5" s="69">
        <v>0.89676202523527748</v>
      </c>
      <c r="L5" s="51" t="s">
        <v>33</v>
      </c>
      <c r="M5" s="71">
        <f>AVERAGE(F2:F93)</f>
        <v>1.9101986495179903</v>
      </c>
    </row>
    <row r="6" spans="1:18" x14ac:dyDescent="0.35">
      <c r="A6" s="2">
        <v>43.09</v>
      </c>
      <c r="B6" s="2">
        <v>20.38</v>
      </c>
      <c r="C6" s="4">
        <f t="shared" si="0"/>
        <v>19.209901541756778</v>
      </c>
      <c r="D6" s="4">
        <f t="shared" si="1"/>
        <v>1.1700984582432206</v>
      </c>
      <c r="E6" s="4">
        <f t="shared" si="2"/>
        <v>1.1700984582432206</v>
      </c>
      <c r="F6" s="4">
        <f t="shared" si="3"/>
        <v>1.3691304019831618</v>
      </c>
      <c r="G6" s="6">
        <f t="shared" si="4"/>
        <v>5.7414055850992178E-2</v>
      </c>
      <c r="H6" s="6">
        <f t="shared" si="5"/>
        <v>5.7414055850992178E-2</v>
      </c>
      <c r="J6" s="60" t="s">
        <v>9</v>
      </c>
      <c r="K6" s="60">
        <v>0.8956149366267806</v>
      </c>
      <c r="L6" s="51" t="s">
        <v>32</v>
      </c>
      <c r="M6" s="71">
        <f>SQRT(M5)</f>
        <v>1.3820993631132279</v>
      </c>
    </row>
    <row r="7" spans="1:18" x14ac:dyDescent="0.35">
      <c r="A7" s="2">
        <v>52.62</v>
      </c>
      <c r="B7" s="2">
        <v>20.39</v>
      </c>
      <c r="C7" s="4">
        <f t="shared" si="0"/>
        <v>22.194704009886394</v>
      </c>
      <c r="D7" s="4">
        <f t="shared" si="1"/>
        <v>-1.8047040098863931</v>
      </c>
      <c r="E7" s="4">
        <f t="shared" si="2"/>
        <v>1.8047040098863931</v>
      </c>
      <c r="F7" s="4">
        <f t="shared" si="3"/>
        <v>3.2569565633000264</v>
      </c>
      <c r="G7" s="6">
        <f t="shared" si="4"/>
        <v>-8.8509269734496965E-2</v>
      </c>
      <c r="H7" s="6">
        <f t="shared" si="5"/>
        <v>8.8509269734496965E-2</v>
      </c>
      <c r="J7" s="60" t="s">
        <v>10</v>
      </c>
      <c r="K7" s="60">
        <v>1.397371642905411</v>
      </c>
      <c r="L7" s="51" t="s">
        <v>34</v>
      </c>
      <c r="M7" s="73">
        <f>AVERAGE(H2:H93)</f>
        <v>5.3509684509641511E-2</v>
      </c>
    </row>
    <row r="8" spans="1:18" ht="15" thickBot="1" x14ac:dyDescent="0.4">
      <c r="A8" s="2">
        <v>47.97</v>
      </c>
      <c r="B8" s="2">
        <v>19.66</v>
      </c>
      <c r="C8" s="4">
        <f t="shared" si="0"/>
        <v>20.738320853873518</v>
      </c>
      <c r="D8" s="4">
        <f t="shared" si="1"/>
        <v>-1.0783208538735174</v>
      </c>
      <c r="E8" s="4">
        <f t="shared" si="2"/>
        <v>1.0783208538735174</v>
      </c>
      <c r="F8" s="4">
        <f t="shared" si="3"/>
        <v>1.1627758638985117</v>
      </c>
      <c r="G8" s="6">
        <f t="shared" si="4"/>
        <v>-5.4848466626323367E-2</v>
      </c>
      <c r="H8" s="6">
        <f t="shared" si="5"/>
        <v>5.4848466626323367E-2</v>
      </c>
      <c r="J8" s="61" t="s">
        <v>11</v>
      </c>
      <c r="K8" s="61">
        <v>92</v>
      </c>
    </row>
    <row r="9" spans="1:18" x14ac:dyDescent="0.35">
      <c r="A9" s="2">
        <v>45.59</v>
      </c>
      <c r="B9" s="2">
        <v>20.3</v>
      </c>
      <c r="C9" s="4">
        <f t="shared" si="0"/>
        <v>19.992903238537892</v>
      </c>
      <c r="D9" s="4">
        <f t="shared" si="1"/>
        <v>0.30709676146210896</v>
      </c>
      <c r="E9" s="4">
        <f t="shared" si="2"/>
        <v>0.30709676146210896</v>
      </c>
      <c r="F9" s="4">
        <f t="shared" si="3"/>
        <v>9.4308420900515444E-2</v>
      </c>
      <c r="G9" s="6">
        <f t="shared" si="4"/>
        <v>1.5127919283847732E-2</v>
      </c>
      <c r="H9" s="6">
        <f t="shared" si="5"/>
        <v>1.5127919283847732E-2</v>
      </c>
    </row>
    <row r="10" spans="1:18" ht="15" thickBot="1" x14ac:dyDescent="0.4">
      <c r="A10" s="2">
        <v>47.85</v>
      </c>
      <c r="B10" s="2">
        <v>20.6</v>
      </c>
      <c r="C10" s="4">
        <f t="shared" si="0"/>
        <v>20.700736772428023</v>
      </c>
      <c r="D10" s="4">
        <f t="shared" si="1"/>
        <v>-0.10073677242802148</v>
      </c>
      <c r="E10" s="4">
        <f t="shared" si="2"/>
        <v>0.10073677242802148</v>
      </c>
      <c r="F10" s="4">
        <f t="shared" si="3"/>
        <v>1.0147897319214989E-2</v>
      </c>
      <c r="G10" s="6">
        <f t="shared" si="4"/>
        <v>-4.8901345838845379E-3</v>
      </c>
      <c r="H10" s="6">
        <f t="shared" si="5"/>
        <v>4.8901345838845379E-3</v>
      </c>
      <c r="J10" t="s">
        <v>12</v>
      </c>
    </row>
    <row r="11" spans="1:18" x14ac:dyDescent="0.35">
      <c r="A11" s="2">
        <v>44.45</v>
      </c>
      <c r="B11" s="2">
        <v>20.309999999999999</v>
      </c>
      <c r="C11" s="4">
        <f t="shared" si="0"/>
        <v>19.635854464805703</v>
      </c>
      <c r="D11" s="4">
        <f t="shared" si="1"/>
        <v>0.67414553519429532</v>
      </c>
      <c r="E11" s="4">
        <f t="shared" si="2"/>
        <v>0.67414553519429532</v>
      </c>
      <c r="F11" s="4">
        <f t="shared" si="3"/>
        <v>0.45447220262240284</v>
      </c>
      <c r="G11" s="6">
        <f t="shared" si="4"/>
        <v>3.3192788537385297E-2</v>
      </c>
      <c r="H11" s="6">
        <f t="shared" si="5"/>
        <v>3.3192788537385297E-2</v>
      </c>
      <c r="J11" s="62"/>
      <c r="K11" s="62" t="s">
        <v>17</v>
      </c>
      <c r="L11" s="62" t="s">
        <v>18</v>
      </c>
      <c r="M11" s="62" t="s">
        <v>19</v>
      </c>
      <c r="N11" s="62" t="s">
        <v>20</v>
      </c>
      <c r="O11" s="62" t="s">
        <v>21</v>
      </c>
    </row>
    <row r="12" spans="1:18" x14ac:dyDescent="0.35">
      <c r="A12" s="2">
        <v>46.04</v>
      </c>
      <c r="B12" s="2">
        <v>21.21</v>
      </c>
      <c r="C12" s="4">
        <f t="shared" si="0"/>
        <v>20.133843543958491</v>
      </c>
      <c r="D12" s="4">
        <f t="shared" si="1"/>
        <v>1.0761564560415096</v>
      </c>
      <c r="E12" s="4">
        <f t="shared" si="2"/>
        <v>1.0761564560415096</v>
      </c>
      <c r="F12" s="4">
        <f t="shared" si="3"/>
        <v>1.1581127178798214</v>
      </c>
      <c r="G12" s="6">
        <f t="shared" si="4"/>
        <v>5.0738163886916994E-2</v>
      </c>
      <c r="H12" s="6">
        <f t="shared" si="5"/>
        <v>5.0738163886916994E-2</v>
      </c>
      <c r="J12" s="60" t="s">
        <v>13</v>
      </c>
      <c r="K12" s="60">
        <v>1</v>
      </c>
      <c r="L12" s="60">
        <v>1526.5256068530407</v>
      </c>
      <c r="M12" s="60">
        <v>1526.5256068530407</v>
      </c>
      <c r="N12" s="60">
        <v>781.77223502406332</v>
      </c>
      <c r="O12" s="60">
        <v>3.7111498137554025E-46</v>
      </c>
    </row>
    <row r="13" spans="1:18" x14ac:dyDescent="0.35">
      <c r="A13" s="2">
        <v>53.07</v>
      </c>
      <c r="B13" s="2">
        <v>22.11</v>
      </c>
      <c r="C13" s="4">
        <f t="shared" si="0"/>
        <v>22.335644315306993</v>
      </c>
      <c r="D13" s="4">
        <f t="shared" si="1"/>
        <v>-0.2256443153069938</v>
      </c>
      <c r="E13" s="4">
        <f t="shared" si="2"/>
        <v>0.2256443153069938</v>
      </c>
      <c r="F13" s="4">
        <f t="shared" si="3"/>
        <v>5.0915357030362041E-2</v>
      </c>
      <c r="G13" s="6">
        <f t="shared" si="4"/>
        <v>-1.020553212605128E-2</v>
      </c>
      <c r="H13" s="6">
        <f t="shared" si="5"/>
        <v>1.020553212605128E-2</v>
      </c>
      <c r="J13" s="60" t="s">
        <v>14</v>
      </c>
      <c r="K13" s="60">
        <v>90</v>
      </c>
      <c r="L13" s="60">
        <v>175.73827575565511</v>
      </c>
      <c r="M13" s="60">
        <v>1.9526475083961679</v>
      </c>
      <c r="N13" s="60"/>
      <c r="O13" s="60"/>
    </row>
    <row r="14" spans="1:18" ht="15" thickBot="1" x14ac:dyDescent="0.4">
      <c r="A14" s="2">
        <v>65.88</v>
      </c>
      <c r="B14" s="2">
        <v>28.6</v>
      </c>
      <c r="C14" s="4">
        <f t="shared" si="0"/>
        <v>26.347745009613433</v>
      </c>
      <c r="D14" s="4">
        <f t="shared" si="1"/>
        <v>2.2522549903865681</v>
      </c>
      <c r="E14" s="4">
        <f t="shared" si="2"/>
        <v>2.2522549903865681</v>
      </c>
      <c r="F14" s="4">
        <f t="shared" si="3"/>
        <v>5.0726525417212001</v>
      </c>
      <c r="G14" s="6">
        <f t="shared" si="4"/>
        <v>7.8750174489040842E-2</v>
      </c>
      <c r="H14" s="6">
        <f t="shared" si="5"/>
        <v>7.8750174489040842E-2</v>
      </c>
      <c r="J14" s="61" t="s">
        <v>15</v>
      </c>
      <c r="K14" s="61">
        <v>91</v>
      </c>
      <c r="L14" s="61">
        <v>1702.2638826086959</v>
      </c>
      <c r="M14" s="61"/>
      <c r="N14" s="61"/>
      <c r="O14" s="61"/>
    </row>
    <row r="15" spans="1:18" ht="15" thickBot="1" x14ac:dyDescent="0.4">
      <c r="A15" s="2">
        <v>46.04</v>
      </c>
      <c r="B15" s="2">
        <v>19.5</v>
      </c>
      <c r="C15" s="4">
        <f t="shared" si="0"/>
        <v>20.133843543958491</v>
      </c>
      <c r="D15" s="4">
        <f t="shared" si="1"/>
        <v>-0.6338435439584913</v>
      </c>
      <c r="E15" s="4">
        <f t="shared" si="2"/>
        <v>0.6338435439584913</v>
      </c>
      <c r="F15" s="4">
        <f t="shared" si="3"/>
        <v>0.40175763821785987</v>
      </c>
      <c r="G15" s="6">
        <f t="shared" si="4"/>
        <v>-3.2504797126076478E-2</v>
      </c>
      <c r="H15" s="6">
        <f t="shared" si="5"/>
        <v>3.2504797126076478E-2</v>
      </c>
    </row>
    <row r="16" spans="1:18" x14ac:dyDescent="0.35">
      <c r="A16" s="2">
        <v>43.54</v>
      </c>
      <c r="B16" s="2">
        <v>20.41</v>
      </c>
      <c r="C16" s="4">
        <f t="shared" si="0"/>
        <v>19.350841847177378</v>
      </c>
      <c r="D16" s="4">
        <f t="shared" si="1"/>
        <v>1.0591581528226222</v>
      </c>
      <c r="E16" s="4">
        <f t="shared" si="2"/>
        <v>1.0591581528226222</v>
      </c>
      <c r="F16" s="4">
        <f t="shared" si="3"/>
        <v>1.121815992690629</v>
      </c>
      <c r="G16" s="6">
        <f t="shared" si="4"/>
        <v>5.1894079021196575E-2</v>
      </c>
      <c r="H16" s="6">
        <f t="shared" si="5"/>
        <v>5.1894079021196575E-2</v>
      </c>
      <c r="J16" s="62"/>
      <c r="K16" s="62" t="s">
        <v>22</v>
      </c>
      <c r="L16" s="62" t="s">
        <v>10</v>
      </c>
      <c r="M16" s="62" t="s">
        <v>23</v>
      </c>
      <c r="N16" s="62" t="s">
        <v>24</v>
      </c>
      <c r="O16" s="62" t="s">
        <v>25</v>
      </c>
      <c r="P16" s="62" t="s">
        <v>26</v>
      </c>
      <c r="Q16" s="62" t="s">
        <v>27</v>
      </c>
      <c r="R16" s="62" t="s">
        <v>28</v>
      </c>
    </row>
    <row r="17" spans="1:18" x14ac:dyDescent="0.35">
      <c r="A17" s="2">
        <v>62.37</v>
      </c>
      <c r="B17" s="2">
        <v>26.85</v>
      </c>
      <c r="C17" s="4">
        <f t="shared" si="0"/>
        <v>25.248410627332746</v>
      </c>
      <c r="D17" s="4">
        <f t="shared" si="1"/>
        <v>1.6015893726672559</v>
      </c>
      <c r="E17" s="4">
        <f t="shared" si="2"/>
        <v>1.6015893726672559</v>
      </c>
      <c r="F17" s="4">
        <f t="shared" si="3"/>
        <v>2.5650885186406942</v>
      </c>
      <c r="G17" s="6">
        <f t="shared" si="4"/>
        <v>5.9649511086303751E-2</v>
      </c>
      <c r="H17" s="6">
        <f t="shared" si="5"/>
        <v>5.9649511086303751E-2</v>
      </c>
      <c r="I17" t="s">
        <v>29</v>
      </c>
      <c r="J17" s="60" t="s">
        <v>16</v>
      </c>
      <c r="K17" s="60">
        <v>5.7140842960374467</v>
      </c>
      <c r="L17" s="60">
        <v>0.55560797112827143</v>
      </c>
      <c r="M17" s="60">
        <v>10.284381421731357</v>
      </c>
      <c r="N17" s="60">
        <v>7.3428028895365028E-17</v>
      </c>
      <c r="O17" s="60">
        <v>4.6102720851848336</v>
      </c>
      <c r="P17" s="60">
        <v>6.8178965068900599</v>
      </c>
      <c r="Q17" s="60">
        <v>4.6102720851848336</v>
      </c>
      <c r="R17" s="60">
        <v>6.8178965068900599</v>
      </c>
    </row>
    <row r="18" spans="1:18" ht="15" thickBot="1" x14ac:dyDescent="0.4">
      <c r="A18" s="2">
        <v>45.81</v>
      </c>
      <c r="B18" s="2">
        <v>21.48</v>
      </c>
      <c r="C18" s="4">
        <f t="shared" si="0"/>
        <v>20.061807387854632</v>
      </c>
      <c r="D18" s="4">
        <f t="shared" si="1"/>
        <v>1.4181926121453685</v>
      </c>
      <c r="E18" s="4">
        <f t="shared" si="2"/>
        <v>1.4181926121453685</v>
      </c>
      <c r="F18" s="4">
        <f t="shared" si="3"/>
        <v>2.0112702851437034</v>
      </c>
      <c r="G18" s="6">
        <f t="shared" si="4"/>
        <v>6.6023864625017151E-2</v>
      </c>
      <c r="H18" s="6">
        <f t="shared" si="5"/>
        <v>6.6023864625017151E-2</v>
      </c>
      <c r="I18" t="s">
        <v>30</v>
      </c>
      <c r="J18" s="61" t="s">
        <v>1</v>
      </c>
      <c r="K18" s="61">
        <v>0.31320067871244672</v>
      </c>
      <c r="L18" s="61">
        <v>1.12016648195756E-2</v>
      </c>
      <c r="M18" s="61">
        <v>27.960190182186956</v>
      </c>
      <c r="N18" s="67">
        <v>3.7111498137553496E-46</v>
      </c>
      <c r="O18" s="61">
        <v>0.29094661640189878</v>
      </c>
      <c r="P18" s="61">
        <v>0.33545474102299466</v>
      </c>
      <c r="Q18" s="61">
        <v>0.29094661640189878</v>
      </c>
      <c r="R18" s="61">
        <v>0.33545474102299466</v>
      </c>
    </row>
    <row r="19" spans="1:18" x14ac:dyDescent="0.35">
      <c r="A19" s="2">
        <v>74.39</v>
      </c>
      <c r="B19" s="2">
        <v>29.76</v>
      </c>
      <c r="C19" s="4">
        <f t="shared" si="0"/>
        <v>29.013082785456362</v>
      </c>
      <c r="D19" s="4">
        <f t="shared" si="1"/>
        <v>0.74691721454363957</v>
      </c>
      <c r="E19" s="4">
        <f t="shared" si="2"/>
        <v>0.74691721454363957</v>
      </c>
      <c r="F19" s="4">
        <f t="shared" si="3"/>
        <v>0.55788532538162927</v>
      </c>
      <c r="G19" s="6">
        <f t="shared" si="4"/>
        <v>2.5098024682245951E-2</v>
      </c>
      <c r="H19" s="6">
        <f t="shared" si="5"/>
        <v>2.5098024682245951E-2</v>
      </c>
      <c r="N19" s="68" t="s">
        <v>79</v>
      </c>
    </row>
    <row r="20" spans="1:18" x14ac:dyDescent="0.35">
      <c r="A20" s="2">
        <v>55.57</v>
      </c>
      <c r="B20" s="2">
        <v>23.92</v>
      </c>
      <c r="C20" s="4">
        <f t="shared" si="0"/>
        <v>23.118646012088114</v>
      </c>
      <c r="D20" s="4">
        <f t="shared" si="1"/>
        <v>0.80135398791188805</v>
      </c>
      <c r="E20" s="4">
        <f t="shared" si="2"/>
        <v>0.80135398791188805</v>
      </c>
      <c r="F20" s="4">
        <f t="shared" si="3"/>
        <v>0.6421682139422864</v>
      </c>
      <c r="G20" s="6">
        <f t="shared" si="4"/>
        <v>3.3501420899326423E-2</v>
      </c>
      <c r="H20" s="6">
        <f t="shared" si="5"/>
        <v>3.3501420899326423E-2</v>
      </c>
    </row>
    <row r="21" spans="1:18" x14ac:dyDescent="0.35">
      <c r="A21" s="2">
        <v>46.15</v>
      </c>
      <c r="B21" s="2">
        <v>20.55</v>
      </c>
      <c r="C21" s="4">
        <f t="shared" si="0"/>
        <v>20.168295618616863</v>
      </c>
      <c r="D21" s="4">
        <f t="shared" si="1"/>
        <v>0.38170438138313756</v>
      </c>
      <c r="E21" s="4">
        <f t="shared" si="2"/>
        <v>0.38170438138313756</v>
      </c>
      <c r="F21" s="4">
        <f t="shared" si="3"/>
        <v>0.14569823476708374</v>
      </c>
      <c r="G21" s="6">
        <f t="shared" si="4"/>
        <v>1.8574422451734188E-2</v>
      </c>
      <c r="H21" s="6">
        <f t="shared" si="5"/>
        <v>1.8574422451734188E-2</v>
      </c>
    </row>
    <row r="22" spans="1:18" x14ac:dyDescent="0.35">
      <c r="A22" s="2">
        <v>47.85</v>
      </c>
      <c r="B22" s="2">
        <v>21.67</v>
      </c>
      <c r="C22" s="4">
        <f t="shared" si="0"/>
        <v>20.700736772428023</v>
      </c>
      <c r="D22" s="4">
        <f t="shared" si="1"/>
        <v>0.9692632275719788</v>
      </c>
      <c r="E22" s="4">
        <f t="shared" si="2"/>
        <v>0.9692632275719788</v>
      </c>
      <c r="F22" s="4">
        <f t="shared" si="3"/>
        <v>0.9394712043232496</v>
      </c>
      <c r="G22" s="6">
        <f t="shared" si="4"/>
        <v>4.4728344604152225E-2</v>
      </c>
      <c r="H22" s="6">
        <f t="shared" si="5"/>
        <v>4.4728344604152225E-2</v>
      </c>
    </row>
    <row r="23" spans="1:18" x14ac:dyDescent="0.35">
      <c r="A23" s="2">
        <v>42.18</v>
      </c>
      <c r="B23" s="2">
        <v>19.27</v>
      </c>
      <c r="C23" s="4">
        <f t="shared" si="0"/>
        <v>18.924888924128449</v>
      </c>
      <c r="D23" s="4">
        <f t="shared" si="1"/>
        <v>0.3451110758715501</v>
      </c>
      <c r="E23" s="4">
        <f t="shared" si="2"/>
        <v>0.3451110758715501</v>
      </c>
      <c r="F23" s="4">
        <f t="shared" si="3"/>
        <v>0.11910165468921881</v>
      </c>
      <c r="G23" s="6">
        <f t="shared" si="4"/>
        <v>1.7909241093489885E-2</v>
      </c>
      <c r="H23" s="6">
        <f t="shared" si="5"/>
        <v>1.7909241093489885E-2</v>
      </c>
    </row>
    <row r="24" spans="1:18" x14ac:dyDescent="0.35">
      <c r="A24" s="2">
        <v>45.81</v>
      </c>
      <c r="B24" s="2">
        <v>18.18</v>
      </c>
      <c r="C24" s="4">
        <f t="shared" si="0"/>
        <v>20.061807387854632</v>
      </c>
      <c r="D24" s="4">
        <f t="shared" si="1"/>
        <v>-1.8818073878546322</v>
      </c>
      <c r="E24" s="4">
        <f t="shared" si="2"/>
        <v>1.8818073878546322</v>
      </c>
      <c r="F24" s="4">
        <f t="shared" si="3"/>
        <v>3.5411990449842743</v>
      </c>
      <c r="G24" s="6">
        <f t="shared" si="4"/>
        <v>-0.10350975730773554</v>
      </c>
      <c r="H24" s="6">
        <f t="shared" si="5"/>
        <v>0.10350975730773554</v>
      </c>
    </row>
    <row r="25" spans="1:18" x14ac:dyDescent="0.35">
      <c r="A25" s="2">
        <v>44.68</v>
      </c>
      <c r="B25" s="2">
        <v>18.46</v>
      </c>
      <c r="C25" s="4">
        <f t="shared" si="0"/>
        <v>19.707890620909566</v>
      </c>
      <c r="D25" s="4">
        <f t="shared" si="1"/>
        <v>-1.2478906209095655</v>
      </c>
      <c r="E25" s="4">
        <f t="shared" si="2"/>
        <v>1.2478906209095655</v>
      </c>
      <c r="F25" s="4">
        <f t="shared" si="3"/>
        <v>1.5572310017540609</v>
      </c>
      <c r="G25" s="6">
        <f t="shared" si="4"/>
        <v>-6.759970860831882E-2</v>
      </c>
      <c r="H25" s="6">
        <f t="shared" si="5"/>
        <v>6.759970860831882E-2</v>
      </c>
    </row>
    <row r="26" spans="1:18" x14ac:dyDescent="0.35">
      <c r="A26" s="2">
        <v>42.64</v>
      </c>
      <c r="B26" s="2">
        <v>17.05</v>
      </c>
      <c r="C26" s="4">
        <f t="shared" si="0"/>
        <v>19.068961236336175</v>
      </c>
      <c r="D26" s="4">
        <f t="shared" si="1"/>
        <v>-2.0189612363361746</v>
      </c>
      <c r="E26" s="4">
        <f t="shared" si="2"/>
        <v>2.0189612363361746</v>
      </c>
      <c r="F26" s="4">
        <f t="shared" si="3"/>
        <v>4.0762044738280947</v>
      </c>
      <c r="G26" s="6">
        <f t="shared" si="4"/>
        <v>-0.11841414875871992</v>
      </c>
      <c r="H26" s="6">
        <f t="shared" si="5"/>
        <v>0.11841414875871992</v>
      </c>
    </row>
    <row r="27" spans="1:18" x14ac:dyDescent="0.35">
      <c r="A27" s="2">
        <v>43.54</v>
      </c>
      <c r="B27" s="2">
        <v>17.7</v>
      </c>
      <c r="C27" s="4">
        <f t="shared" si="0"/>
        <v>19.350841847177378</v>
      </c>
      <c r="D27" s="4">
        <f t="shared" si="1"/>
        <v>-1.6508418471773787</v>
      </c>
      <c r="E27" s="4">
        <f t="shared" si="2"/>
        <v>1.6508418471773787</v>
      </c>
      <c r="F27" s="4">
        <f t="shared" si="3"/>
        <v>2.72527880439202</v>
      </c>
      <c r="G27" s="6">
        <f t="shared" si="4"/>
        <v>-9.3267900970473383E-2</v>
      </c>
      <c r="H27" s="6">
        <f t="shared" si="5"/>
        <v>9.3267900970473383E-2</v>
      </c>
    </row>
    <row r="28" spans="1:18" x14ac:dyDescent="0.35">
      <c r="A28" s="2">
        <v>37.31</v>
      </c>
      <c r="B28" s="2">
        <v>16.61</v>
      </c>
      <c r="C28" s="4">
        <f t="shared" si="0"/>
        <v>17.399601618798833</v>
      </c>
      <c r="D28" s="4">
        <f t="shared" si="1"/>
        <v>-0.78960161879883373</v>
      </c>
      <c r="E28" s="4">
        <f t="shared" si="2"/>
        <v>0.78960161879883373</v>
      </c>
      <c r="F28" s="4">
        <f t="shared" si="3"/>
        <v>0.62347071640973872</v>
      </c>
      <c r="G28" s="6">
        <f t="shared" si="4"/>
        <v>-4.7537725394270543E-2</v>
      </c>
      <c r="H28" s="6">
        <f t="shared" si="5"/>
        <v>4.7537725394270543E-2</v>
      </c>
    </row>
    <row r="29" spans="1:18" x14ac:dyDescent="0.35">
      <c r="A29" s="2">
        <v>39.35</v>
      </c>
      <c r="B29" s="2">
        <v>16.940000000000001</v>
      </c>
      <c r="C29" s="4">
        <f t="shared" si="0"/>
        <v>18.038531003372228</v>
      </c>
      <c r="D29" s="4">
        <f t="shared" si="1"/>
        <v>-1.0985310033722264</v>
      </c>
      <c r="E29" s="4">
        <f t="shared" si="2"/>
        <v>1.0985310033722264</v>
      </c>
      <c r="F29" s="4">
        <f t="shared" si="3"/>
        <v>1.2067703653699906</v>
      </c>
      <c r="G29" s="6">
        <f t="shared" si="4"/>
        <v>-6.4848347306506862E-2</v>
      </c>
      <c r="H29" s="6">
        <f t="shared" si="5"/>
        <v>6.4848347306506862E-2</v>
      </c>
    </row>
    <row r="30" spans="1:18" x14ac:dyDescent="0.35">
      <c r="A30" s="2">
        <v>39.01</v>
      </c>
      <c r="B30" s="2">
        <v>18.77</v>
      </c>
      <c r="C30" s="4">
        <f t="shared" si="0"/>
        <v>17.932042772609993</v>
      </c>
      <c r="D30" s="4">
        <f t="shared" si="1"/>
        <v>0.83795722739000666</v>
      </c>
      <c r="E30" s="4">
        <f t="shared" si="2"/>
        <v>0.83795722739000666</v>
      </c>
      <c r="F30" s="4">
        <f t="shared" si="3"/>
        <v>0.70217231493514731</v>
      </c>
      <c r="G30" s="6">
        <f t="shared" si="4"/>
        <v>4.4643432466169773E-2</v>
      </c>
      <c r="H30" s="6">
        <f t="shared" si="5"/>
        <v>4.4643432466169773E-2</v>
      </c>
    </row>
    <row r="31" spans="1:18" x14ac:dyDescent="0.35">
      <c r="A31" s="2">
        <v>40.6</v>
      </c>
      <c r="B31" s="2">
        <v>18.39</v>
      </c>
      <c r="C31" s="4">
        <f t="shared" si="0"/>
        <v>18.430031851762784</v>
      </c>
      <c r="D31" s="4">
        <f t="shared" si="1"/>
        <v>-4.0031851762783788E-2</v>
      </c>
      <c r="E31" s="4">
        <f t="shared" si="2"/>
        <v>4.0031851762783788E-2</v>
      </c>
      <c r="F31" s="4">
        <f t="shared" si="3"/>
        <v>1.6025491555574955E-3</v>
      </c>
      <c r="G31" s="6">
        <f t="shared" si="4"/>
        <v>-2.1768271757903091E-3</v>
      </c>
      <c r="H31" s="6">
        <f t="shared" si="5"/>
        <v>2.1768271757903091E-3</v>
      </c>
    </row>
    <row r="32" spans="1:18" x14ac:dyDescent="0.35">
      <c r="A32" s="2">
        <v>38.1</v>
      </c>
      <c r="B32" s="2">
        <v>17.86</v>
      </c>
      <c r="C32" s="4">
        <f t="shared" si="0"/>
        <v>17.647030154981667</v>
      </c>
      <c r="D32" s="4">
        <f t="shared" si="1"/>
        <v>0.21296984501833194</v>
      </c>
      <c r="E32" s="4">
        <f t="shared" si="2"/>
        <v>0.21296984501833194</v>
      </c>
      <c r="F32" s="4">
        <f t="shared" si="3"/>
        <v>4.5356154887132322E-2</v>
      </c>
      <c r="G32" s="6">
        <f t="shared" si="4"/>
        <v>1.1924403416479951E-2</v>
      </c>
      <c r="H32" s="6">
        <f t="shared" si="5"/>
        <v>1.1924403416479951E-2</v>
      </c>
    </row>
    <row r="33" spans="1:8" x14ac:dyDescent="0.35">
      <c r="A33" s="2">
        <v>40.369999999999997</v>
      </c>
      <c r="B33" s="2">
        <v>17.98</v>
      </c>
      <c r="C33" s="4">
        <f t="shared" si="0"/>
        <v>18.357995695658921</v>
      </c>
      <c r="D33" s="4">
        <f t="shared" si="1"/>
        <v>-0.37799569565892099</v>
      </c>
      <c r="E33" s="4">
        <f t="shared" si="2"/>
        <v>0.37799569565892099</v>
      </c>
      <c r="F33" s="4">
        <f t="shared" si="3"/>
        <v>0.14288074593667163</v>
      </c>
      <c r="G33" s="6">
        <f t="shared" si="4"/>
        <v>-2.1023119892042325E-2</v>
      </c>
      <c r="H33" s="6">
        <f t="shared" si="5"/>
        <v>2.1023119892042325E-2</v>
      </c>
    </row>
    <row r="34" spans="1:8" x14ac:dyDescent="0.35">
      <c r="A34" s="2">
        <v>37.19</v>
      </c>
      <c r="B34" s="2">
        <v>15.37</v>
      </c>
      <c r="C34" s="4">
        <f t="shared" si="0"/>
        <v>17.362017537353339</v>
      </c>
      <c r="D34" s="4">
        <f t="shared" si="1"/>
        <v>-1.9920175373533393</v>
      </c>
      <c r="E34" s="4">
        <f t="shared" si="2"/>
        <v>1.9920175373533393</v>
      </c>
      <c r="F34" s="4">
        <f t="shared" si="3"/>
        <v>3.9681338691232626</v>
      </c>
      <c r="G34" s="6">
        <f t="shared" si="4"/>
        <v>-0.12960426397874686</v>
      </c>
      <c r="H34" s="6">
        <f t="shared" si="5"/>
        <v>0.12960426397874686</v>
      </c>
    </row>
    <row r="35" spans="1:8" x14ac:dyDescent="0.35">
      <c r="A35" s="2">
        <v>44.11</v>
      </c>
      <c r="B35" s="2">
        <v>18.84</v>
      </c>
      <c r="C35" s="4">
        <f t="shared" si="0"/>
        <v>19.529366234043472</v>
      </c>
      <c r="D35" s="4">
        <f t="shared" si="1"/>
        <v>-0.6893662340434723</v>
      </c>
      <c r="E35" s="4">
        <f t="shared" si="2"/>
        <v>0.6893662340434723</v>
      </c>
      <c r="F35" s="4">
        <f t="shared" si="3"/>
        <v>0.47522580463927944</v>
      </c>
      <c r="G35" s="6">
        <f t="shared" si="4"/>
        <v>-3.6590564439674754E-2</v>
      </c>
      <c r="H35" s="6">
        <f t="shared" si="5"/>
        <v>3.6590564439674754E-2</v>
      </c>
    </row>
    <row r="36" spans="1:8" x14ac:dyDescent="0.35">
      <c r="A36" s="2">
        <v>33.450000000000003</v>
      </c>
      <c r="B36" s="2">
        <v>15.82</v>
      </c>
      <c r="C36" s="4">
        <f t="shared" si="0"/>
        <v>16.190646998968791</v>
      </c>
      <c r="D36" s="4">
        <f t="shared" si="1"/>
        <v>-0.37064699896879105</v>
      </c>
      <c r="E36" s="4">
        <f t="shared" si="2"/>
        <v>0.37064699896879105</v>
      </c>
      <c r="F36" s="4">
        <f t="shared" si="3"/>
        <v>0.137379197844571</v>
      </c>
      <c r="G36" s="6">
        <f t="shared" si="4"/>
        <v>-2.3429013841263658E-2</v>
      </c>
      <c r="H36" s="6">
        <f t="shared" si="5"/>
        <v>2.3429013841263658E-2</v>
      </c>
    </row>
    <row r="37" spans="1:8" x14ac:dyDescent="0.35">
      <c r="A37" s="2">
        <v>47.17</v>
      </c>
      <c r="B37" s="2">
        <v>17.71</v>
      </c>
      <c r="C37" s="4">
        <f t="shared" si="0"/>
        <v>20.48776031090356</v>
      </c>
      <c r="D37" s="4">
        <f t="shared" si="1"/>
        <v>-2.7777603109035596</v>
      </c>
      <c r="E37" s="4">
        <f t="shared" si="2"/>
        <v>2.7777603109035596</v>
      </c>
      <c r="F37" s="4">
        <f t="shared" si="3"/>
        <v>7.7159523448310399</v>
      </c>
      <c r="G37" s="6">
        <f t="shared" si="4"/>
        <v>-0.15684699666310331</v>
      </c>
      <c r="H37" s="6">
        <f t="shared" si="5"/>
        <v>0.15684699666310331</v>
      </c>
    </row>
    <row r="38" spans="1:8" x14ac:dyDescent="0.35">
      <c r="A38" s="2">
        <v>30.05</v>
      </c>
      <c r="B38" s="2">
        <v>14.99</v>
      </c>
      <c r="C38" s="4">
        <f t="shared" si="0"/>
        <v>15.125764691346472</v>
      </c>
      <c r="D38" s="4">
        <f t="shared" si="1"/>
        <v>-0.13576469134647162</v>
      </c>
      <c r="E38" s="4">
        <f t="shared" si="2"/>
        <v>0.13576469134647162</v>
      </c>
      <c r="F38" s="4">
        <f t="shared" si="3"/>
        <v>1.8432051416402705E-2</v>
      </c>
      <c r="G38" s="6">
        <f t="shared" si="4"/>
        <v>-9.0570174347212561E-3</v>
      </c>
      <c r="H38" s="6">
        <f t="shared" si="5"/>
        <v>9.0570174347212561E-3</v>
      </c>
    </row>
    <row r="39" spans="1:8" x14ac:dyDescent="0.35">
      <c r="A39" s="2">
        <v>32.090000000000003</v>
      </c>
      <c r="B39" s="2">
        <v>16.75</v>
      </c>
      <c r="C39" s="4">
        <f t="shared" si="0"/>
        <v>15.764694075919863</v>
      </c>
      <c r="D39" s="4">
        <f t="shared" si="1"/>
        <v>0.98530592408013717</v>
      </c>
      <c r="E39" s="4">
        <f t="shared" si="2"/>
        <v>0.98530592408013717</v>
      </c>
      <c r="F39" s="4">
        <f t="shared" si="3"/>
        <v>0.970827764027413</v>
      </c>
      <c r="G39" s="6">
        <f t="shared" si="4"/>
        <v>5.8824234273441023E-2</v>
      </c>
      <c r="H39" s="6">
        <f t="shared" si="5"/>
        <v>5.8824234273441023E-2</v>
      </c>
    </row>
    <row r="40" spans="1:8" x14ac:dyDescent="0.35">
      <c r="A40" s="2">
        <v>34.81</v>
      </c>
      <c r="B40" s="2">
        <v>16.46</v>
      </c>
      <c r="C40" s="4">
        <f t="shared" si="0"/>
        <v>16.61659992201772</v>
      </c>
      <c r="D40" s="4">
        <f t="shared" si="1"/>
        <v>-0.156599922017719</v>
      </c>
      <c r="E40" s="4">
        <f t="shared" si="2"/>
        <v>0.156599922017719</v>
      </c>
      <c r="F40" s="4">
        <f t="shared" si="3"/>
        <v>2.4523535575955671E-2</v>
      </c>
      <c r="G40" s="6">
        <f t="shared" si="4"/>
        <v>-9.5139685308456255E-3</v>
      </c>
      <c r="H40" s="6">
        <f t="shared" si="5"/>
        <v>9.5139685308456255E-3</v>
      </c>
    </row>
    <row r="41" spans="1:8" x14ac:dyDescent="0.35">
      <c r="A41" s="2">
        <v>35.950000000000003</v>
      </c>
      <c r="B41" s="2">
        <v>15.87</v>
      </c>
      <c r="C41" s="4">
        <f t="shared" si="0"/>
        <v>16.973648695749908</v>
      </c>
      <c r="D41" s="4">
        <f t="shared" si="1"/>
        <v>-1.103648695749909</v>
      </c>
      <c r="E41" s="4">
        <f t="shared" si="2"/>
        <v>1.103648695749909</v>
      </c>
      <c r="F41" s="4">
        <f t="shared" si="3"/>
        <v>1.2180404436304753</v>
      </c>
      <c r="G41" s="6">
        <f t="shared" si="4"/>
        <v>-6.954308101763762E-2</v>
      </c>
      <c r="H41" s="6">
        <f t="shared" si="5"/>
        <v>6.954308101763762E-2</v>
      </c>
    </row>
    <row r="42" spans="1:8" x14ac:dyDescent="0.35">
      <c r="A42" s="2">
        <v>39.92</v>
      </c>
      <c r="B42" s="2">
        <v>18.079999999999998</v>
      </c>
      <c r="C42" s="4">
        <f t="shared" si="0"/>
        <v>18.217055390238322</v>
      </c>
      <c r="D42" s="4">
        <f t="shared" si="1"/>
        <v>-0.13705539023832358</v>
      </c>
      <c r="E42" s="4">
        <f t="shared" si="2"/>
        <v>0.13705539023832358</v>
      </c>
      <c r="F42" s="4">
        <f t="shared" si="3"/>
        <v>1.8784179993379162E-2</v>
      </c>
      <c r="G42" s="6">
        <f t="shared" si="4"/>
        <v>-7.5804972476948892E-3</v>
      </c>
      <c r="H42" s="6">
        <f t="shared" si="5"/>
        <v>7.5804972476948892E-3</v>
      </c>
    </row>
    <row r="43" spans="1:8" x14ac:dyDescent="0.35">
      <c r="A43" s="2">
        <v>32.659999999999997</v>
      </c>
      <c r="B43" s="2">
        <v>15.58</v>
      </c>
      <c r="C43" s="4">
        <f t="shared" si="0"/>
        <v>15.943218462785955</v>
      </c>
      <c r="D43" s="4">
        <f t="shared" si="1"/>
        <v>-0.36321846278595515</v>
      </c>
      <c r="E43" s="4">
        <f t="shared" si="2"/>
        <v>0.36321846278595515</v>
      </c>
      <c r="F43" s="4">
        <f t="shared" si="3"/>
        <v>0.1319276517085923</v>
      </c>
      <c r="G43" s="6">
        <f t="shared" si="4"/>
        <v>-2.3313123413732678E-2</v>
      </c>
      <c r="H43" s="6">
        <f t="shared" si="5"/>
        <v>2.3313123413732678E-2</v>
      </c>
    </row>
    <row r="44" spans="1:8" x14ac:dyDescent="0.35">
      <c r="A44" s="2">
        <v>30.5</v>
      </c>
      <c r="B44" s="2">
        <v>17.149999999999999</v>
      </c>
      <c r="C44" s="4">
        <f t="shared" si="0"/>
        <v>15.266704996767071</v>
      </c>
      <c r="D44" s="4">
        <f t="shared" si="1"/>
        <v>1.8832950032329272</v>
      </c>
      <c r="E44" s="4">
        <f t="shared" si="2"/>
        <v>1.8832950032329272</v>
      </c>
      <c r="F44" s="4">
        <f t="shared" si="3"/>
        <v>3.5468000692021113</v>
      </c>
      <c r="G44" s="6">
        <f t="shared" si="4"/>
        <v>0.10981311972203658</v>
      </c>
      <c r="H44" s="6">
        <f t="shared" si="5"/>
        <v>0.10981311972203658</v>
      </c>
    </row>
    <row r="45" spans="1:8" x14ac:dyDescent="0.35">
      <c r="A45" s="2">
        <v>29.48</v>
      </c>
      <c r="B45" s="2">
        <v>15.82</v>
      </c>
      <c r="C45" s="4">
        <f t="shared" si="0"/>
        <v>14.947240304480376</v>
      </c>
      <c r="D45" s="4">
        <f t="shared" si="1"/>
        <v>0.8727596955196244</v>
      </c>
      <c r="E45" s="4">
        <f t="shared" si="2"/>
        <v>0.8727596955196244</v>
      </c>
      <c r="F45" s="4">
        <f t="shared" si="3"/>
        <v>0.76170948612350753</v>
      </c>
      <c r="G45" s="6">
        <f t="shared" si="4"/>
        <v>5.5168122346373222E-2</v>
      </c>
      <c r="H45" s="6">
        <f t="shared" si="5"/>
        <v>5.5168122346373222E-2</v>
      </c>
    </row>
    <row r="46" spans="1:8" x14ac:dyDescent="0.35">
      <c r="A46" s="2">
        <v>44.68</v>
      </c>
      <c r="B46" s="2">
        <v>18.61</v>
      </c>
      <c r="C46" s="4">
        <f t="shared" si="0"/>
        <v>19.707890620909566</v>
      </c>
      <c r="D46" s="4">
        <f t="shared" si="1"/>
        <v>-1.0978906209095669</v>
      </c>
      <c r="E46" s="4">
        <f t="shared" si="2"/>
        <v>1.0978906209095669</v>
      </c>
      <c r="F46" s="4">
        <f t="shared" si="3"/>
        <v>1.2053638154811943</v>
      </c>
      <c r="G46" s="6">
        <f t="shared" si="4"/>
        <v>-5.8994659909165338E-2</v>
      </c>
      <c r="H46" s="6">
        <f t="shared" si="5"/>
        <v>5.8994659909165338E-2</v>
      </c>
    </row>
    <row r="47" spans="1:8" x14ac:dyDescent="0.35">
      <c r="A47" s="2">
        <v>34.93</v>
      </c>
      <c r="B47" s="2">
        <v>16.66</v>
      </c>
      <c r="C47" s="4">
        <f t="shared" si="0"/>
        <v>16.654184003463211</v>
      </c>
      <c r="D47" s="4">
        <f t="shared" si="1"/>
        <v>5.8159965367892141E-3</v>
      </c>
      <c r="E47" s="4">
        <f t="shared" si="2"/>
        <v>5.8159965367892141E-3</v>
      </c>
      <c r="F47" s="4">
        <f t="shared" si="3"/>
        <v>3.3825815715944134E-5</v>
      </c>
      <c r="G47" s="6">
        <f t="shared" si="4"/>
        <v>3.4909943198014492E-4</v>
      </c>
      <c r="H47" s="6">
        <f t="shared" si="5"/>
        <v>3.4909943198014492E-4</v>
      </c>
    </row>
    <row r="48" spans="1:8" x14ac:dyDescent="0.35">
      <c r="A48" s="2">
        <v>54.54</v>
      </c>
      <c r="B48" s="2">
        <v>25.13</v>
      </c>
      <c r="C48" s="4">
        <f t="shared" si="0"/>
        <v>22.796049313014294</v>
      </c>
      <c r="D48" s="4">
        <f t="shared" si="1"/>
        <v>2.3339506869857054</v>
      </c>
      <c r="E48" s="4">
        <f t="shared" si="2"/>
        <v>2.3339506869857054</v>
      </c>
      <c r="F48" s="4">
        <f t="shared" si="3"/>
        <v>5.4473258092810459</v>
      </c>
      <c r="G48" s="6">
        <f t="shared" si="4"/>
        <v>9.2875077078619403E-2</v>
      </c>
      <c r="H48" s="6">
        <f t="shared" si="5"/>
        <v>9.2875077078619403E-2</v>
      </c>
    </row>
    <row r="49" spans="1:8" x14ac:dyDescent="0.35">
      <c r="A49" s="2">
        <v>52.5</v>
      </c>
      <c r="B49" s="2">
        <v>20.83</v>
      </c>
      <c r="C49" s="4">
        <f t="shared" si="0"/>
        <v>22.157119928440899</v>
      </c>
      <c r="D49" s="4">
        <f t="shared" si="1"/>
        <v>-1.3271199284409008</v>
      </c>
      <c r="E49" s="4">
        <f t="shared" si="2"/>
        <v>1.3271199284409008</v>
      </c>
      <c r="F49" s="4">
        <f t="shared" si="3"/>
        <v>1.7612473044649815</v>
      </c>
      <c r="G49" s="6">
        <f t="shared" si="4"/>
        <v>-6.3711950477239598E-2</v>
      </c>
      <c r="H49" s="6">
        <f t="shared" si="5"/>
        <v>6.3711950477239598E-2</v>
      </c>
    </row>
    <row r="50" spans="1:8" x14ac:dyDescent="0.35">
      <c r="A50" s="2">
        <v>51.03</v>
      </c>
      <c r="B50" s="2">
        <v>24.56</v>
      </c>
      <c r="C50" s="4">
        <f t="shared" si="0"/>
        <v>21.696714930733606</v>
      </c>
      <c r="D50" s="4">
        <f t="shared" si="1"/>
        <v>2.8632850692663929</v>
      </c>
      <c r="E50" s="4">
        <f t="shared" si="2"/>
        <v>2.8632850692663929</v>
      </c>
      <c r="F50" s="4">
        <f t="shared" si="3"/>
        <v>8.1984013878838518</v>
      </c>
      <c r="G50" s="6">
        <f t="shared" si="4"/>
        <v>0.11658326829260558</v>
      </c>
      <c r="H50" s="6">
        <f t="shared" si="5"/>
        <v>0.11658326829260558</v>
      </c>
    </row>
    <row r="51" spans="1:8" x14ac:dyDescent="0.35">
      <c r="A51" s="2">
        <v>51.71</v>
      </c>
      <c r="B51" s="2">
        <v>20.190000000000001</v>
      </c>
      <c r="C51" s="4">
        <f t="shared" si="0"/>
        <v>21.909691392258068</v>
      </c>
      <c r="D51" s="4">
        <f t="shared" si="1"/>
        <v>-1.719691392258067</v>
      </c>
      <c r="E51" s="4">
        <f t="shared" si="2"/>
        <v>1.719691392258067</v>
      </c>
      <c r="F51" s="4">
        <f t="shared" si="3"/>
        <v>2.9573384846064887</v>
      </c>
      <c r="G51" s="6">
        <f t="shared" si="4"/>
        <v>-8.5175403281726944E-2</v>
      </c>
      <c r="H51" s="6">
        <f t="shared" si="5"/>
        <v>8.5175403281726944E-2</v>
      </c>
    </row>
    <row r="52" spans="1:8" x14ac:dyDescent="0.35">
      <c r="A52" s="2">
        <v>60.33</v>
      </c>
      <c r="B52" s="2">
        <v>24.13</v>
      </c>
      <c r="C52" s="4">
        <f t="shared" si="0"/>
        <v>24.609481242759358</v>
      </c>
      <c r="D52" s="4">
        <f t="shared" si="1"/>
        <v>-0.47948124275935911</v>
      </c>
      <c r="E52" s="4">
        <f t="shared" si="2"/>
        <v>0.47948124275935911</v>
      </c>
      <c r="F52" s="4">
        <f t="shared" si="3"/>
        <v>0.22990226215805945</v>
      </c>
      <c r="G52" s="6">
        <f t="shared" si="4"/>
        <v>-1.9870751875646877E-2</v>
      </c>
      <c r="H52" s="6">
        <f t="shared" si="5"/>
        <v>1.9870751875646877E-2</v>
      </c>
    </row>
    <row r="53" spans="1:8" x14ac:dyDescent="0.35">
      <c r="A53" s="2">
        <v>47.85</v>
      </c>
      <c r="B53" s="2">
        <v>23.86</v>
      </c>
      <c r="C53" s="4">
        <f t="shared" si="0"/>
        <v>20.700736772428023</v>
      </c>
      <c r="D53" s="4">
        <f t="shared" si="1"/>
        <v>3.1592632275719765</v>
      </c>
      <c r="E53" s="4">
        <f t="shared" si="2"/>
        <v>3.1592632275719765</v>
      </c>
      <c r="F53" s="4">
        <f t="shared" si="3"/>
        <v>9.9809441410885018</v>
      </c>
      <c r="G53" s="6">
        <f t="shared" si="4"/>
        <v>0.1324083498563276</v>
      </c>
      <c r="H53" s="6">
        <f t="shared" si="5"/>
        <v>0.1324083498563276</v>
      </c>
    </row>
    <row r="54" spans="1:8" x14ac:dyDescent="0.35">
      <c r="A54" s="2">
        <v>83.91</v>
      </c>
      <c r="B54" s="2">
        <v>33.57</v>
      </c>
      <c r="C54" s="4">
        <f t="shared" si="0"/>
        <v>31.994753246798851</v>
      </c>
      <c r="D54" s="4">
        <f t="shared" si="1"/>
        <v>1.5752467532011494</v>
      </c>
      <c r="E54" s="4">
        <f t="shared" si="2"/>
        <v>1.5752467532011494</v>
      </c>
      <c r="F54" s="4">
        <f t="shared" si="3"/>
        <v>2.4814023334707627</v>
      </c>
      <c r="G54" s="6">
        <f t="shared" si="4"/>
        <v>4.6924240488565666E-2</v>
      </c>
      <c r="H54" s="6">
        <f t="shared" si="5"/>
        <v>4.6924240488565666E-2</v>
      </c>
    </row>
    <row r="55" spans="1:8" x14ac:dyDescent="0.35">
      <c r="A55" s="2">
        <v>69.97</v>
      </c>
      <c r="B55" s="2">
        <v>29.14</v>
      </c>
      <c r="C55" s="4">
        <f t="shared" si="0"/>
        <v>27.628735785547342</v>
      </c>
      <c r="D55" s="4">
        <f t="shared" si="1"/>
        <v>1.5112642144526589</v>
      </c>
      <c r="E55" s="4">
        <f t="shared" si="2"/>
        <v>1.5112642144526589</v>
      </c>
      <c r="F55" s="4">
        <f t="shared" si="3"/>
        <v>2.2839195258852123</v>
      </c>
      <c r="G55" s="6">
        <f t="shared" si="4"/>
        <v>5.1862189926309504E-2</v>
      </c>
      <c r="H55" s="6">
        <f t="shared" si="5"/>
        <v>5.1862189926309504E-2</v>
      </c>
    </row>
    <row r="56" spans="1:8" x14ac:dyDescent="0.35">
      <c r="A56" s="2">
        <v>77.34</v>
      </c>
      <c r="B56" s="2">
        <v>28.59</v>
      </c>
      <c r="C56" s="4">
        <f t="shared" si="0"/>
        <v>29.937024787658075</v>
      </c>
      <c r="D56" s="4">
        <f t="shared" si="1"/>
        <v>-1.347024787658075</v>
      </c>
      <c r="E56" s="4">
        <f t="shared" si="2"/>
        <v>1.347024787658075</v>
      </c>
      <c r="F56" s="4">
        <f t="shared" si="3"/>
        <v>1.8144757785652821</v>
      </c>
      <c r="G56" s="6">
        <f t="shared" si="4"/>
        <v>-4.7115242660303425E-2</v>
      </c>
      <c r="H56" s="6">
        <f t="shared" si="5"/>
        <v>4.7115242660303425E-2</v>
      </c>
    </row>
    <row r="57" spans="1:8" x14ac:dyDescent="0.35">
      <c r="A57" s="2">
        <v>58.29</v>
      </c>
      <c r="B57" s="2">
        <v>26.17</v>
      </c>
      <c r="C57" s="4">
        <f t="shared" si="0"/>
        <v>23.970551858185964</v>
      </c>
      <c r="D57" s="4">
        <f t="shared" si="1"/>
        <v>2.1994481418140381</v>
      </c>
      <c r="E57" s="4">
        <f t="shared" si="2"/>
        <v>2.1994481418140381</v>
      </c>
      <c r="F57" s="4">
        <f t="shared" si="3"/>
        <v>4.8375721285292252</v>
      </c>
      <c r="G57" s="6">
        <f t="shared" si="4"/>
        <v>8.4044636676119139E-2</v>
      </c>
      <c r="H57" s="6">
        <f t="shared" si="5"/>
        <v>8.4044636676119139E-2</v>
      </c>
    </row>
    <row r="58" spans="1:8" x14ac:dyDescent="0.35">
      <c r="A58" s="2">
        <v>87.54</v>
      </c>
      <c r="B58" s="2">
        <v>34.46</v>
      </c>
      <c r="C58" s="4">
        <f t="shared" si="0"/>
        <v>33.131671710525033</v>
      </c>
      <c r="D58" s="4">
        <f t="shared" si="1"/>
        <v>1.3283282894749675</v>
      </c>
      <c r="E58" s="4">
        <f t="shared" si="2"/>
        <v>1.3283282894749675</v>
      </c>
      <c r="F58" s="4">
        <f t="shared" si="3"/>
        <v>1.764456044619493</v>
      </c>
      <c r="G58" s="6">
        <f t="shared" si="4"/>
        <v>3.8546961389290986E-2</v>
      </c>
      <c r="H58" s="6">
        <f t="shared" si="5"/>
        <v>3.8546961389290986E-2</v>
      </c>
    </row>
    <row r="59" spans="1:8" x14ac:dyDescent="0.35">
      <c r="A59" s="2">
        <v>45.81</v>
      </c>
      <c r="B59" s="2">
        <v>19.079999999999998</v>
      </c>
      <c r="C59" s="4">
        <f t="shared" si="0"/>
        <v>20.061807387854632</v>
      </c>
      <c r="D59" s="4">
        <f t="shared" si="1"/>
        <v>-0.98180738785463362</v>
      </c>
      <c r="E59" s="4">
        <f t="shared" si="2"/>
        <v>0.98180738785463362</v>
      </c>
      <c r="F59" s="4">
        <f t="shared" si="3"/>
        <v>0.96394574684593892</v>
      </c>
      <c r="G59" s="6">
        <f t="shared" si="4"/>
        <v>-5.1457410264917909E-2</v>
      </c>
      <c r="H59" s="6">
        <f t="shared" si="5"/>
        <v>5.1457410264917909E-2</v>
      </c>
    </row>
    <row r="60" spans="1:8" x14ac:dyDescent="0.35">
      <c r="A60" s="2">
        <v>47.63</v>
      </c>
      <c r="B60" s="2">
        <v>23.54</v>
      </c>
      <c r="C60" s="4">
        <f t="shared" si="0"/>
        <v>20.631832623111286</v>
      </c>
      <c r="D60" s="4">
        <f t="shared" si="1"/>
        <v>2.9081673768887129</v>
      </c>
      <c r="E60" s="4">
        <f t="shared" si="2"/>
        <v>2.9081673768887129</v>
      </c>
      <c r="F60" s="4">
        <f t="shared" si="3"/>
        <v>8.4574374919997766</v>
      </c>
      <c r="G60" s="6">
        <f t="shared" si="4"/>
        <v>0.12354151983384506</v>
      </c>
      <c r="H60" s="6">
        <f t="shared" si="5"/>
        <v>0.12354151983384506</v>
      </c>
    </row>
    <row r="61" spans="1:8" x14ac:dyDescent="0.35">
      <c r="A61" s="2">
        <v>53.07</v>
      </c>
      <c r="B61" s="2">
        <v>20.239999999999998</v>
      </c>
      <c r="C61" s="4">
        <f t="shared" si="0"/>
        <v>22.335644315306993</v>
      </c>
      <c r="D61" s="4">
        <f t="shared" si="1"/>
        <v>-2.0956443153069948</v>
      </c>
      <c r="E61" s="4">
        <f t="shared" si="2"/>
        <v>2.0956443153069948</v>
      </c>
      <c r="F61" s="4">
        <f t="shared" si="3"/>
        <v>4.391725096278523</v>
      </c>
      <c r="G61" s="6">
        <f t="shared" si="4"/>
        <v>-0.10353973889856695</v>
      </c>
      <c r="H61" s="6">
        <f t="shared" si="5"/>
        <v>0.10353973889856695</v>
      </c>
    </row>
    <row r="62" spans="1:8" x14ac:dyDescent="0.35">
      <c r="A62" s="2">
        <v>80.739999999999995</v>
      </c>
      <c r="B62" s="2">
        <v>29.17</v>
      </c>
      <c r="C62" s="4">
        <f t="shared" si="0"/>
        <v>31.001907095280394</v>
      </c>
      <c r="D62" s="4">
        <f t="shared" si="1"/>
        <v>-1.8319070952803926</v>
      </c>
      <c r="E62" s="4">
        <f t="shared" si="2"/>
        <v>1.8319070952803926</v>
      </c>
      <c r="F62" s="4">
        <f t="shared" si="3"/>
        <v>3.3558836057386454</v>
      </c>
      <c r="G62" s="6">
        <f t="shared" si="4"/>
        <v>-6.280106600207036E-2</v>
      </c>
      <c r="H62" s="6">
        <f t="shared" si="5"/>
        <v>6.280106600207036E-2</v>
      </c>
    </row>
    <row r="63" spans="1:8" x14ac:dyDescent="0.35">
      <c r="A63" s="2">
        <v>45.25</v>
      </c>
      <c r="B63" s="2">
        <v>20.85</v>
      </c>
      <c r="C63" s="4">
        <f t="shared" si="0"/>
        <v>19.886415007775661</v>
      </c>
      <c r="D63" s="4">
        <f t="shared" si="1"/>
        <v>0.96358499222434091</v>
      </c>
      <c r="E63" s="4">
        <f t="shared" si="2"/>
        <v>0.96358499222434091</v>
      </c>
      <c r="F63" s="4">
        <f t="shared" si="3"/>
        <v>0.92849603723998309</v>
      </c>
      <c r="G63" s="6">
        <f t="shared" si="4"/>
        <v>4.6215107540735774E-2</v>
      </c>
      <c r="H63" s="6">
        <f t="shared" si="5"/>
        <v>4.6215107540735774E-2</v>
      </c>
    </row>
    <row r="64" spans="1:8" x14ac:dyDescent="0.35">
      <c r="A64" s="2">
        <v>50.46</v>
      </c>
      <c r="B64" s="2">
        <v>22.66</v>
      </c>
      <c r="C64" s="4">
        <f t="shared" si="0"/>
        <v>21.518190543867508</v>
      </c>
      <c r="D64" s="4">
        <f t="shared" si="1"/>
        <v>1.1418094561324921</v>
      </c>
      <c r="E64" s="4">
        <f t="shared" si="2"/>
        <v>1.1418094561324921</v>
      </c>
      <c r="F64" s="4">
        <f t="shared" si="3"/>
        <v>1.3037288341135773</v>
      </c>
      <c r="G64" s="6">
        <f t="shared" si="4"/>
        <v>5.038876681961571E-2</v>
      </c>
      <c r="H64" s="6">
        <f t="shared" si="5"/>
        <v>5.038876681961571E-2</v>
      </c>
    </row>
    <row r="65" spans="1:8" x14ac:dyDescent="0.35">
      <c r="A65" s="2">
        <v>81.99</v>
      </c>
      <c r="B65" s="2">
        <v>30.08</v>
      </c>
      <c r="C65" s="4">
        <f t="shared" si="0"/>
        <v>31.393407943670951</v>
      </c>
      <c r="D65" s="4">
        <f t="shared" si="1"/>
        <v>-1.3134079436709527</v>
      </c>
      <c r="E65" s="4">
        <f t="shared" si="2"/>
        <v>1.3134079436709527</v>
      </c>
      <c r="F65" s="4">
        <f t="shared" si="3"/>
        <v>1.7250404264979604</v>
      </c>
      <c r="G65" s="6">
        <f t="shared" si="4"/>
        <v>-4.3663827914592848E-2</v>
      </c>
      <c r="H65" s="6">
        <f t="shared" si="5"/>
        <v>4.3663827914592848E-2</v>
      </c>
    </row>
    <row r="66" spans="1:8" x14ac:dyDescent="0.35">
      <c r="A66" s="2">
        <v>52.96</v>
      </c>
      <c r="B66" s="2">
        <v>22.61</v>
      </c>
      <c r="C66" s="4">
        <f t="shared" si="0"/>
        <v>22.301192240648625</v>
      </c>
      <c r="D66" s="4">
        <f t="shared" si="1"/>
        <v>0.3088077593513745</v>
      </c>
      <c r="E66" s="4">
        <f t="shared" si="2"/>
        <v>0.3088077593513745</v>
      </c>
      <c r="F66" s="4">
        <f t="shared" si="3"/>
        <v>9.536223223561642E-2</v>
      </c>
      <c r="G66" s="6">
        <f t="shared" si="4"/>
        <v>1.365801677803514E-2</v>
      </c>
      <c r="H66" s="6">
        <f t="shared" si="5"/>
        <v>1.365801677803514E-2</v>
      </c>
    </row>
    <row r="67" spans="1:8" x14ac:dyDescent="0.35">
      <c r="A67" s="2">
        <v>61.23</v>
      </c>
      <c r="B67" s="2">
        <v>24.3</v>
      </c>
      <c r="C67" s="4">
        <f t="shared" ref="C67:C93" si="6">$K$18*A67+$K$17</f>
        <v>24.891361853600557</v>
      </c>
      <c r="D67" s="4">
        <f t="shared" ref="D67:D93" si="7">B67-C67</f>
        <v>-0.59136185360055649</v>
      </c>
      <c r="E67" s="4">
        <f t="shared" ref="E67:E93" si="8">ABS(D67)</f>
        <v>0.59136185360055649</v>
      </c>
      <c r="F67" s="4">
        <f t="shared" ref="F67:F93" si="9">D67*D67</f>
        <v>0.34970884189388601</v>
      </c>
      <c r="G67" s="6">
        <f t="shared" ref="G67:G93" si="10">D67/B67</f>
        <v>-2.4335878748994094E-2</v>
      </c>
      <c r="H67" s="6">
        <f t="shared" ref="H67:H93" si="11">ABS(G67)</f>
        <v>2.4335878748994094E-2</v>
      </c>
    </row>
    <row r="68" spans="1:8" x14ac:dyDescent="0.35">
      <c r="A68" s="2">
        <v>73.37</v>
      </c>
      <c r="B68" s="2">
        <v>31.33</v>
      </c>
      <c r="C68" s="4">
        <f t="shared" si="6"/>
        <v>28.693618093169661</v>
      </c>
      <c r="D68" s="4">
        <f t="shared" si="7"/>
        <v>2.6363819068303371</v>
      </c>
      <c r="E68" s="4">
        <f t="shared" si="8"/>
        <v>2.6363819068303371</v>
      </c>
      <c r="F68" s="4">
        <f t="shared" si="9"/>
        <v>6.9505095586623646</v>
      </c>
      <c r="G68" s="6">
        <f t="shared" si="10"/>
        <v>8.4148800090339523E-2</v>
      </c>
      <c r="H68" s="6">
        <f t="shared" si="11"/>
        <v>8.4148800090339523E-2</v>
      </c>
    </row>
    <row r="69" spans="1:8" x14ac:dyDescent="0.35">
      <c r="A69" s="2">
        <v>59.87</v>
      </c>
      <c r="B69" s="2">
        <v>24.14</v>
      </c>
      <c r="C69" s="4">
        <f t="shared" si="6"/>
        <v>24.465408930551632</v>
      </c>
      <c r="D69" s="4">
        <f t="shared" si="7"/>
        <v>-0.32540893055163167</v>
      </c>
      <c r="E69" s="4">
        <f t="shared" si="8"/>
        <v>0.32540893055163167</v>
      </c>
      <c r="F69" s="4">
        <f t="shared" si="9"/>
        <v>0.10589097208275665</v>
      </c>
      <c r="G69" s="6">
        <f t="shared" si="10"/>
        <v>-1.3480071688137186E-2</v>
      </c>
      <c r="H69" s="6">
        <f t="shared" si="11"/>
        <v>1.3480071688137186E-2</v>
      </c>
    </row>
    <row r="70" spans="1:8" x14ac:dyDescent="0.35">
      <c r="A70" s="2">
        <v>47.97</v>
      </c>
      <c r="B70" s="2">
        <v>23.5</v>
      </c>
      <c r="C70" s="4">
        <f t="shared" si="6"/>
        <v>20.738320853873518</v>
      </c>
      <c r="D70" s="4">
        <f t="shared" si="7"/>
        <v>2.7616791461264825</v>
      </c>
      <c r="E70" s="4">
        <f t="shared" si="8"/>
        <v>2.7616791461264825</v>
      </c>
      <c r="F70" s="4">
        <f t="shared" si="9"/>
        <v>7.6268717061498972</v>
      </c>
      <c r="G70" s="6">
        <f t="shared" si="10"/>
        <v>0.11751826153729712</v>
      </c>
      <c r="H70" s="6">
        <f t="shared" si="11"/>
        <v>0.11751826153729712</v>
      </c>
    </row>
    <row r="71" spans="1:8" x14ac:dyDescent="0.35">
      <c r="A71" s="2">
        <v>63.96</v>
      </c>
      <c r="B71" s="2">
        <v>24.78</v>
      </c>
      <c r="C71" s="4">
        <f t="shared" si="6"/>
        <v>25.746399706485541</v>
      </c>
      <c r="D71" s="4">
        <f t="shared" si="7"/>
        <v>-0.96639970648553941</v>
      </c>
      <c r="E71" s="4">
        <f t="shared" si="8"/>
        <v>0.96639970648553941</v>
      </c>
      <c r="F71" s="4">
        <f t="shared" si="9"/>
        <v>0.93392839269533667</v>
      </c>
      <c r="G71" s="6">
        <f t="shared" si="10"/>
        <v>-3.8999181052685204E-2</v>
      </c>
      <c r="H71" s="6">
        <f t="shared" si="11"/>
        <v>3.8999181052685204E-2</v>
      </c>
    </row>
    <row r="72" spans="1:8" x14ac:dyDescent="0.35">
      <c r="A72" s="2">
        <v>46.72</v>
      </c>
      <c r="B72" s="2">
        <v>19.46</v>
      </c>
      <c r="C72" s="4">
        <f t="shared" si="6"/>
        <v>20.346820005482957</v>
      </c>
      <c r="D72" s="4">
        <f t="shared" si="7"/>
        <v>-0.88682000548295647</v>
      </c>
      <c r="E72" s="4">
        <f t="shared" si="8"/>
        <v>0.88682000548295647</v>
      </c>
      <c r="F72" s="4">
        <f t="shared" si="9"/>
        <v>0.78644972212479092</v>
      </c>
      <c r="G72" s="6">
        <f t="shared" si="10"/>
        <v>-4.5571428853183785E-2</v>
      </c>
      <c r="H72" s="6">
        <f t="shared" si="11"/>
        <v>4.5571428853183785E-2</v>
      </c>
    </row>
    <row r="73" spans="1:8" x14ac:dyDescent="0.35">
      <c r="A73" s="2">
        <v>41.28</v>
      </c>
      <c r="B73" s="2">
        <v>19.02</v>
      </c>
      <c r="C73" s="4">
        <f t="shared" si="6"/>
        <v>18.643008313287247</v>
      </c>
      <c r="D73" s="4">
        <f t="shared" si="7"/>
        <v>0.37699168671275274</v>
      </c>
      <c r="E73" s="4">
        <f t="shared" si="8"/>
        <v>0.37699168671275274</v>
      </c>
      <c r="F73" s="4">
        <f t="shared" si="9"/>
        <v>0.14212273185052632</v>
      </c>
      <c r="G73" s="6">
        <f t="shared" si="10"/>
        <v>1.9820803717810344E-2</v>
      </c>
      <c r="H73" s="6">
        <f t="shared" si="11"/>
        <v>1.9820803717810344E-2</v>
      </c>
    </row>
    <row r="74" spans="1:8" x14ac:dyDescent="0.35">
      <c r="A74" s="2">
        <v>45.36</v>
      </c>
      <c r="B74" s="2">
        <v>20.2</v>
      </c>
      <c r="C74" s="4">
        <f t="shared" si="6"/>
        <v>19.920867082434029</v>
      </c>
      <c r="D74" s="4">
        <f t="shared" si="7"/>
        <v>0.27913291756597047</v>
      </c>
      <c r="E74" s="4">
        <f t="shared" si="8"/>
        <v>0.27913291756597047</v>
      </c>
      <c r="F74" s="4">
        <f t="shared" si="9"/>
        <v>7.7915185668890871E-2</v>
      </c>
      <c r="G74" s="6">
        <f t="shared" si="10"/>
        <v>1.3818461265642103E-2</v>
      </c>
      <c r="H74" s="6">
        <f t="shared" si="11"/>
        <v>1.3818461265642103E-2</v>
      </c>
    </row>
    <row r="75" spans="1:8" x14ac:dyDescent="0.35">
      <c r="A75" s="2">
        <v>57.27</v>
      </c>
      <c r="B75" s="2">
        <v>20.69</v>
      </c>
      <c r="C75" s="4">
        <f t="shared" si="6"/>
        <v>23.65108716589927</v>
      </c>
      <c r="D75" s="4">
        <f t="shared" si="7"/>
        <v>-2.9610871658992686</v>
      </c>
      <c r="E75" s="4">
        <f t="shared" si="8"/>
        <v>2.9610871658992686</v>
      </c>
      <c r="F75" s="4">
        <f t="shared" si="9"/>
        <v>8.7680372040533623</v>
      </c>
      <c r="G75" s="6">
        <f t="shared" si="10"/>
        <v>-0.14311682773800233</v>
      </c>
      <c r="H75" s="6">
        <f t="shared" si="11"/>
        <v>0.14311682773800233</v>
      </c>
    </row>
    <row r="76" spans="1:8" x14ac:dyDescent="0.35">
      <c r="A76" s="2">
        <v>38.78</v>
      </c>
      <c r="B76" s="2">
        <v>19.170000000000002</v>
      </c>
      <c r="C76" s="4">
        <f t="shared" si="6"/>
        <v>17.860006616506134</v>
      </c>
      <c r="D76" s="4">
        <f t="shared" si="7"/>
        <v>1.3099933834938682</v>
      </c>
      <c r="E76" s="4">
        <f t="shared" si="8"/>
        <v>1.3099933834938682</v>
      </c>
      <c r="F76" s="4">
        <f t="shared" si="9"/>
        <v>1.7160826647977128</v>
      </c>
      <c r="G76" s="6">
        <f t="shared" si="10"/>
        <v>6.833559642638852E-2</v>
      </c>
      <c r="H76" s="6">
        <f t="shared" si="11"/>
        <v>6.833559642638852E-2</v>
      </c>
    </row>
    <row r="77" spans="1:8" x14ac:dyDescent="0.35">
      <c r="A77" s="2">
        <v>46.95</v>
      </c>
      <c r="B77" s="2">
        <v>20.73</v>
      </c>
      <c r="C77" s="4">
        <f t="shared" si="6"/>
        <v>20.418856161586824</v>
      </c>
      <c r="D77" s="4">
        <f t="shared" si="7"/>
        <v>0.31114383841317661</v>
      </c>
      <c r="E77" s="4">
        <f t="shared" si="8"/>
        <v>0.31114383841317661</v>
      </c>
      <c r="F77" s="4">
        <f t="shared" si="9"/>
        <v>9.6810488182484958E-2</v>
      </c>
      <c r="G77" s="6">
        <f t="shared" si="10"/>
        <v>1.5009350622922172E-2</v>
      </c>
      <c r="H77" s="6">
        <f t="shared" si="11"/>
        <v>1.5009350622922172E-2</v>
      </c>
    </row>
    <row r="78" spans="1:8" x14ac:dyDescent="0.35">
      <c r="A78" s="2">
        <v>29.26</v>
      </c>
      <c r="B78" s="2">
        <v>16.14</v>
      </c>
      <c r="C78" s="4">
        <f t="shared" si="6"/>
        <v>14.878336155163637</v>
      </c>
      <c r="D78" s="4">
        <f t="shared" si="7"/>
        <v>1.2616638448363631</v>
      </c>
      <c r="E78" s="4">
        <f t="shared" si="8"/>
        <v>1.2616638448363631</v>
      </c>
      <c r="F78" s="4">
        <f t="shared" si="9"/>
        <v>1.5917956573672745</v>
      </c>
      <c r="G78" s="6">
        <f t="shared" si="10"/>
        <v>7.8170002777965486E-2</v>
      </c>
      <c r="H78" s="6">
        <f t="shared" si="11"/>
        <v>7.8170002777965486E-2</v>
      </c>
    </row>
    <row r="79" spans="1:8" x14ac:dyDescent="0.35">
      <c r="A79" s="2">
        <v>35.83</v>
      </c>
      <c r="B79" s="2">
        <v>17.71</v>
      </c>
      <c r="C79" s="4">
        <f t="shared" si="6"/>
        <v>16.936064614304414</v>
      </c>
      <c r="D79" s="4">
        <f t="shared" si="7"/>
        <v>0.77393538569558729</v>
      </c>
      <c r="E79" s="4">
        <f t="shared" si="8"/>
        <v>0.77393538569558729</v>
      </c>
      <c r="F79" s="4">
        <f t="shared" si="9"/>
        <v>0.59897598123177742</v>
      </c>
      <c r="G79" s="6">
        <f t="shared" si="10"/>
        <v>4.370047350059781E-2</v>
      </c>
      <c r="H79" s="6">
        <f t="shared" si="11"/>
        <v>4.370047350059781E-2</v>
      </c>
    </row>
    <row r="80" spans="1:8" x14ac:dyDescent="0.35">
      <c r="A80" s="2">
        <v>34.93</v>
      </c>
      <c r="B80" s="2">
        <v>16.09</v>
      </c>
      <c r="C80" s="4">
        <f t="shared" si="6"/>
        <v>16.654184003463211</v>
      </c>
      <c r="D80" s="4">
        <f t="shared" si="7"/>
        <v>-0.56418400346321107</v>
      </c>
      <c r="E80" s="4">
        <f t="shared" si="8"/>
        <v>0.56418400346321107</v>
      </c>
      <c r="F80" s="4">
        <f t="shared" si="9"/>
        <v>0.31830358976377654</v>
      </c>
      <c r="G80" s="6">
        <f t="shared" si="10"/>
        <v>-3.5064263732952836E-2</v>
      </c>
      <c r="H80" s="6">
        <f t="shared" si="11"/>
        <v>3.5064263732952836E-2</v>
      </c>
    </row>
    <row r="81" spans="1:8" x14ac:dyDescent="0.35">
      <c r="A81" s="2">
        <v>38.56</v>
      </c>
      <c r="B81" s="2">
        <v>16.739999999999998</v>
      </c>
      <c r="C81" s="4">
        <f t="shared" si="6"/>
        <v>17.791102467189393</v>
      </c>
      <c r="D81" s="4">
        <f t="shared" si="7"/>
        <v>-1.0511024671893949</v>
      </c>
      <c r="E81" s="4">
        <f t="shared" si="8"/>
        <v>1.0511024671893949</v>
      </c>
      <c r="F81" s="4">
        <f t="shared" si="9"/>
        <v>1.1048163965316331</v>
      </c>
      <c r="G81" s="6">
        <f t="shared" si="10"/>
        <v>-6.2789872591959076E-2</v>
      </c>
      <c r="H81" s="6">
        <f t="shared" si="11"/>
        <v>6.2789872591959076E-2</v>
      </c>
    </row>
    <row r="82" spans="1:8" x14ac:dyDescent="0.35">
      <c r="A82" s="2">
        <v>40.369999999999997</v>
      </c>
      <c r="B82" s="2">
        <v>18.93</v>
      </c>
      <c r="C82" s="4">
        <f t="shared" si="6"/>
        <v>18.357995695658921</v>
      </c>
      <c r="D82" s="4">
        <f t="shared" si="7"/>
        <v>0.5720043043410783</v>
      </c>
      <c r="E82" s="4">
        <f t="shared" si="8"/>
        <v>0.5720043043410783</v>
      </c>
      <c r="F82" s="4">
        <f t="shared" si="9"/>
        <v>0.3271889241847209</v>
      </c>
      <c r="G82" s="6">
        <f t="shared" si="10"/>
        <v>3.0216814809354373E-2</v>
      </c>
      <c r="H82" s="6">
        <f t="shared" si="11"/>
        <v>3.0216814809354373E-2</v>
      </c>
    </row>
    <row r="83" spans="1:8" x14ac:dyDescent="0.35">
      <c r="A83" s="2">
        <v>36.74</v>
      </c>
      <c r="B83" s="2">
        <v>17.22</v>
      </c>
      <c r="C83" s="4">
        <f t="shared" si="6"/>
        <v>17.221077231932739</v>
      </c>
      <c r="D83" s="4">
        <f t="shared" si="7"/>
        <v>-1.0772319327401192E-3</v>
      </c>
      <c r="E83" s="4">
        <f t="shared" si="8"/>
        <v>1.0772319327401192E-3</v>
      </c>
      <c r="F83" s="4">
        <f t="shared" si="9"/>
        <v>1.1604286369150127E-6</v>
      </c>
      <c r="G83" s="6">
        <f t="shared" si="10"/>
        <v>-6.2557022807207855E-5</v>
      </c>
      <c r="H83" s="6">
        <f t="shared" si="11"/>
        <v>6.2557022807207855E-5</v>
      </c>
    </row>
    <row r="84" spans="1:8" x14ac:dyDescent="0.35">
      <c r="A84" s="2">
        <v>37.19</v>
      </c>
      <c r="B84" s="2">
        <v>18.38</v>
      </c>
      <c r="C84" s="4">
        <f t="shared" si="6"/>
        <v>17.362017537353339</v>
      </c>
      <c r="D84" s="4">
        <f t="shared" si="7"/>
        <v>1.0179824626466605</v>
      </c>
      <c r="E84" s="4">
        <f t="shared" si="8"/>
        <v>1.0179824626466605</v>
      </c>
      <c r="F84" s="4">
        <f t="shared" si="9"/>
        <v>1.0362882942561595</v>
      </c>
      <c r="G84" s="6">
        <f t="shared" si="10"/>
        <v>5.5385335290895565E-2</v>
      </c>
      <c r="H84" s="6">
        <f t="shared" si="11"/>
        <v>5.5385335290895565E-2</v>
      </c>
    </row>
    <row r="85" spans="1:8" x14ac:dyDescent="0.35">
      <c r="A85" s="2">
        <v>39.46</v>
      </c>
      <c r="B85" s="2">
        <v>18.18</v>
      </c>
      <c r="C85" s="4">
        <f t="shared" si="6"/>
        <v>18.072983078030596</v>
      </c>
      <c r="D85" s="4">
        <f t="shared" si="7"/>
        <v>0.10701692196940371</v>
      </c>
      <c r="E85" s="4">
        <f t="shared" si="8"/>
        <v>0.10701692196940371</v>
      </c>
      <c r="F85" s="4">
        <f t="shared" si="9"/>
        <v>1.1452621587805443E-2</v>
      </c>
      <c r="G85" s="6">
        <f t="shared" si="10"/>
        <v>5.8865193602532298E-3</v>
      </c>
      <c r="H85" s="6">
        <f t="shared" si="11"/>
        <v>5.8865193602532298E-3</v>
      </c>
    </row>
    <row r="86" spans="1:8" x14ac:dyDescent="0.35">
      <c r="A86" s="2">
        <v>36.74</v>
      </c>
      <c r="B86" s="2">
        <v>17.079999999999998</v>
      </c>
      <c r="C86" s="4">
        <f t="shared" si="6"/>
        <v>17.221077231932739</v>
      </c>
      <c r="D86" s="4">
        <f t="shared" si="7"/>
        <v>-0.14107723193274069</v>
      </c>
      <c r="E86" s="4">
        <f t="shared" si="8"/>
        <v>0.14107723193274069</v>
      </c>
      <c r="F86" s="4">
        <f t="shared" si="9"/>
        <v>1.9902785369804308E-2</v>
      </c>
      <c r="G86" s="6">
        <f t="shared" si="10"/>
        <v>-8.2597910967646786E-3</v>
      </c>
      <c r="H86" s="6">
        <f t="shared" si="11"/>
        <v>8.2597910967646786E-3</v>
      </c>
    </row>
    <row r="87" spans="1:8" x14ac:dyDescent="0.35">
      <c r="A87" s="2">
        <v>44.45</v>
      </c>
      <c r="B87" s="2">
        <v>17.64</v>
      </c>
      <c r="C87" s="4">
        <f t="shared" si="6"/>
        <v>19.635854464805703</v>
      </c>
      <c r="D87" s="4">
        <f t="shared" si="7"/>
        <v>-1.9958544648057028</v>
      </c>
      <c r="E87" s="4">
        <f t="shared" si="8"/>
        <v>1.9958544648057028</v>
      </c>
      <c r="F87" s="4">
        <f t="shared" si="9"/>
        <v>3.9834350446848585</v>
      </c>
      <c r="G87" s="6">
        <f t="shared" si="10"/>
        <v>-0.11314367714318042</v>
      </c>
      <c r="H87" s="6">
        <f t="shared" si="11"/>
        <v>0.11314367714318042</v>
      </c>
    </row>
    <row r="88" spans="1:8" x14ac:dyDescent="0.35">
      <c r="A88" s="2">
        <v>41.62</v>
      </c>
      <c r="B88" s="2">
        <v>18.690000000000001</v>
      </c>
      <c r="C88" s="4">
        <f t="shared" si="6"/>
        <v>18.749496544049478</v>
      </c>
      <c r="D88" s="4">
        <f t="shared" si="7"/>
        <v>-5.9496544049476796E-2</v>
      </c>
      <c r="E88" s="4">
        <f t="shared" si="8"/>
        <v>5.9496544049476796E-2</v>
      </c>
      <c r="F88" s="4">
        <f t="shared" si="9"/>
        <v>3.5398387538313329E-3</v>
      </c>
      <c r="G88" s="6">
        <f t="shared" si="10"/>
        <v>-3.1833356901806737E-3</v>
      </c>
      <c r="H88" s="6">
        <f t="shared" si="11"/>
        <v>3.1833356901806737E-3</v>
      </c>
    </row>
    <row r="89" spans="1:8" x14ac:dyDescent="0.35">
      <c r="A89" s="2">
        <v>39.01</v>
      </c>
      <c r="B89" s="2">
        <v>17.52</v>
      </c>
      <c r="C89" s="4">
        <f t="shared" si="6"/>
        <v>17.932042772609993</v>
      </c>
      <c r="D89" s="4">
        <f t="shared" si="7"/>
        <v>-0.41204277260999334</v>
      </c>
      <c r="E89" s="4">
        <f t="shared" si="8"/>
        <v>0.41204277260999334</v>
      </c>
      <c r="F89" s="4">
        <f t="shared" si="9"/>
        <v>0.16977924646013068</v>
      </c>
      <c r="G89" s="6">
        <f t="shared" si="10"/>
        <v>-2.3518423094177704E-2</v>
      </c>
      <c r="H89" s="6">
        <f t="shared" si="11"/>
        <v>2.3518423094177704E-2</v>
      </c>
    </row>
    <row r="90" spans="1:8" x14ac:dyDescent="0.35">
      <c r="A90" s="2">
        <v>41.28</v>
      </c>
      <c r="B90" s="2">
        <v>16.12</v>
      </c>
      <c r="C90" s="4">
        <f t="shared" si="6"/>
        <v>18.643008313287247</v>
      </c>
      <c r="D90" s="4">
        <f t="shared" si="7"/>
        <v>-2.5230083132872458</v>
      </c>
      <c r="E90" s="4">
        <f t="shared" si="8"/>
        <v>2.5230083132872458</v>
      </c>
      <c r="F90" s="4">
        <f t="shared" si="9"/>
        <v>6.3655709489165533</v>
      </c>
      <c r="G90" s="6">
        <f t="shared" si="10"/>
        <v>-0.1565141633552882</v>
      </c>
      <c r="H90" s="6">
        <f t="shared" si="11"/>
        <v>0.1565141633552882</v>
      </c>
    </row>
    <row r="91" spans="1:8" x14ac:dyDescent="0.35">
      <c r="A91" s="2">
        <v>38.1</v>
      </c>
      <c r="B91" s="2">
        <v>18.829999999999998</v>
      </c>
      <c r="C91" s="4">
        <f t="shared" si="6"/>
        <v>17.647030154981667</v>
      </c>
      <c r="D91" s="4">
        <f t="shared" si="7"/>
        <v>1.1829698450183308</v>
      </c>
      <c r="E91" s="4">
        <f t="shared" si="8"/>
        <v>1.1829698450183308</v>
      </c>
      <c r="F91" s="4">
        <f t="shared" si="9"/>
        <v>1.3994176542226935</v>
      </c>
      <c r="G91" s="6">
        <f t="shared" si="10"/>
        <v>6.2823677377500317E-2</v>
      </c>
      <c r="H91" s="6">
        <f t="shared" si="11"/>
        <v>6.2823677377500317E-2</v>
      </c>
    </row>
    <row r="92" spans="1:8" x14ac:dyDescent="0.35">
      <c r="A92" s="2">
        <v>30.16</v>
      </c>
      <c r="B92" s="2">
        <v>15.46</v>
      </c>
      <c r="C92" s="4">
        <f t="shared" si="6"/>
        <v>15.16021676600484</v>
      </c>
      <c r="D92" s="4">
        <f t="shared" si="7"/>
        <v>0.29978323399516071</v>
      </c>
      <c r="E92" s="4">
        <f t="shared" si="8"/>
        <v>0.29978323399516071</v>
      </c>
      <c r="F92" s="4">
        <f t="shared" si="9"/>
        <v>8.9869987384597283E-2</v>
      </c>
      <c r="G92" s="6">
        <f t="shared" si="10"/>
        <v>1.9390894825042734E-2</v>
      </c>
      <c r="H92" s="6">
        <f t="shared" si="11"/>
        <v>1.9390894825042734E-2</v>
      </c>
    </row>
    <row r="93" spans="1:8" x14ac:dyDescent="0.35">
      <c r="A93" s="2">
        <v>38.56</v>
      </c>
      <c r="B93" s="2">
        <v>18.39</v>
      </c>
      <c r="C93" s="4">
        <f t="shared" si="6"/>
        <v>17.791102467189393</v>
      </c>
      <c r="D93" s="4">
        <f t="shared" si="7"/>
        <v>0.5988975328106072</v>
      </c>
      <c r="E93" s="4">
        <f t="shared" si="8"/>
        <v>0.5988975328106072</v>
      </c>
      <c r="F93" s="4">
        <f t="shared" si="9"/>
        <v>0.35867825480663235</v>
      </c>
      <c r="G93" s="6">
        <f t="shared" si="10"/>
        <v>3.2566478129994955E-2</v>
      </c>
      <c r="H93" s="6">
        <f t="shared" si="11"/>
        <v>3.2566478129994955E-2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C713-2A75-447B-AB79-D8CB3B5865A4}">
  <dimension ref="A1:T93"/>
  <sheetViews>
    <sheetView topLeftCell="C1" zoomScaleNormal="100" workbookViewId="0">
      <selection activeCell="M10" sqref="M10"/>
    </sheetView>
  </sheetViews>
  <sheetFormatPr defaultRowHeight="14.5" x14ac:dyDescent="0.35"/>
  <cols>
    <col min="12" max="12" width="17.36328125" bestFit="1" customWidth="1"/>
    <col min="13" max="13" width="13" bestFit="1" customWidth="1"/>
  </cols>
  <sheetData>
    <row r="1" spans="1:20" x14ac:dyDescent="0.35">
      <c r="A1" s="11" t="s">
        <v>0</v>
      </c>
      <c r="B1" s="11" t="s">
        <v>1</v>
      </c>
      <c r="C1" s="11" t="s">
        <v>2</v>
      </c>
      <c r="D1" s="5" t="s">
        <v>3</v>
      </c>
      <c r="E1" s="11" t="s">
        <v>4</v>
      </c>
      <c r="F1" s="18" t="s">
        <v>35</v>
      </c>
      <c r="G1" s="18" t="s">
        <v>46</v>
      </c>
      <c r="H1" s="11" t="s">
        <v>52</v>
      </c>
      <c r="I1" s="11" t="s">
        <v>64</v>
      </c>
      <c r="J1" s="11" t="s">
        <v>41</v>
      </c>
      <c r="L1" t="s">
        <v>5</v>
      </c>
    </row>
    <row r="2" spans="1:20" ht="15" thickBot="1" x14ac:dyDescent="0.4">
      <c r="A2" s="2">
        <v>1.6</v>
      </c>
      <c r="B2" s="2">
        <v>49.44</v>
      </c>
      <c r="C2" s="2">
        <v>23.9</v>
      </c>
      <c r="D2" s="2">
        <v>19.309999999999999</v>
      </c>
      <c r="E2" s="4">
        <f>$M$17+$M$18*A2+$M$19*B2+$M$20*C2</f>
        <v>19.182702882032974</v>
      </c>
      <c r="F2" s="4">
        <f>D2-E2</f>
        <v>0.12729711796702503</v>
      </c>
      <c r="G2" s="3">
        <f>ABS(F2)</f>
        <v>0.12729711796702503</v>
      </c>
      <c r="H2" s="20">
        <f>F2*F2</f>
        <v>1.6204556242710687E-2</v>
      </c>
      <c r="I2" s="55">
        <f>F2/D2</f>
        <v>6.5922898998977235E-3</v>
      </c>
      <c r="J2" s="55">
        <f>ABS(I2)</f>
        <v>6.5922898998977235E-3</v>
      </c>
    </row>
    <row r="3" spans="1:20" x14ac:dyDescent="0.35">
      <c r="A3" s="2">
        <v>1.65</v>
      </c>
      <c r="B3" s="2">
        <v>62.6</v>
      </c>
      <c r="C3" s="2">
        <v>28.8</v>
      </c>
      <c r="D3" s="2">
        <v>22.96</v>
      </c>
      <c r="E3" s="4">
        <f t="shared" ref="E3:E66" si="0">$M$17+$M$18*A3+$M$19*B3+$M$20*C3</f>
        <v>23.31224227237437</v>
      </c>
      <c r="F3" s="4">
        <f t="shared" ref="F3:F66" si="1">D3-E3</f>
        <v>-0.35224227237436878</v>
      </c>
      <c r="G3" s="3">
        <f t="shared" ref="G3:G66" si="2">ABS(F3)</f>
        <v>0.35224227237436878</v>
      </c>
      <c r="H3" s="20">
        <f t="shared" ref="H3:H66" si="3">F3*F3</f>
        <v>0.124074618447459</v>
      </c>
      <c r="I3" s="55">
        <f t="shared" ref="I3:I66" si="4">F3/D3</f>
        <v>-1.5341562385643239E-2</v>
      </c>
      <c r="J3" s="55">
        <f t="shared" ref="J3:J66" si="5">ABS(I3)</f>
        <v>1.5341562385643239E-2</v>
      </c>
      <c r="L3" s="66" t="s">
        <v>6</v>
      </c>
      <c r="M3" s="66"/>
      <c r="O3" s="70" t="s">
        <v>43</v>
      </c>
      <c r="P3" s="76" t="s">
        <v>42</v>
      </c>
    </row>
    <row r="4" spans="1:20" x14ac:dyDescent="0.35">
      <c r="A4" s="2">
        <v>1.65</v>
      </c>
      <c r="B4" s="2">
        <v>75.75</v>
      </c>
      <c r="C4" s="2">
        <v>32.4</v>
      </c>
      <c r="D4" s="2">
        <v>27.79</v>
      </c>
      <c r="E4" s="4">
        <f t="shared" si="0"/>
        <v>28.55578530254386</v>
      </c>
      <c r="F4" s="4">
        <f t="shared" si="1"/>
        <v>-0.76578530254386123</v>
      </c>
      <c r="G4" s="3">
        <f t="shared" si="2"/>
        <v>0.76578530254386123</v>
      </c>
      <c r="H4" s="20">
        <f t="shared" si="3"/>
        <v>0.58642712959219312</v>
      </c>
      <c r="I4" s="55">
        <f t="shared" si="4"/>
        <v>-2.7556146187256613E-2</v>
      </c>
      <c r="J4" s="55">
        <f t="shared" si="5"/>
        <v>2.7556146187256613E-2</v>
      </c>
      <c r="L4" s="60" t="s">
        <v>7</v>
      </c>
      <c r="M4" s="60">
        <v>0.99527351501434291</v>
      </c>
      <c r="N4" s="51" t="s">
        <v>31</v>
      </c>
      <c r="O4" s="72">
        <v>1.1170408325183301</v>
      </c>
      <c r="P4" s="77">
        <f>AVERAGE((G2:G93))</f>
        <v>0.30697171205962925</v>
      </c>
    </row>
    <row r="5" spans="1:20" x14ac:dyDescent="0.35">
      <c r="A5" s="2">
        <v>1.53</v>
      </c>
      <c r="B5" s="2">
        <v>48.99</v>
      </c>
      <c r="C5" s="2">
        <v>25.8</v>
      </c>
      <c r="D5" s="2">
        <v>20.92</v>
      </c>
      <c r="E5" s="4">
        <f t="shared" si="0"/>
        <v>20.682799326491541</v>
      </c>
      <c r="F5" s="4">
        <f t="shared" si="1"/>
        <v>0.23720067350846108</v>
      </c>
      <c r="G5" s="3">
        <f t="shared" si="2"/>
        <v>0.23720067350846108</v>
      </c>
      <c r="H5" s="20">
        <f t="shared" si="3"/>
        <v>5.6264159512867548E-2</v>
      </c>
      <c r="I5" s="55">
        <f t="shared" si="4"/>
        <v>1.1338464316848044E-2</v>
      </c>
      <c r="J5" s="55">
        <f t="shared" si="5"/>
        <v>1.1338464316848044E-2</v>
      </c>
      <c r="L5" s="60" t="s">
        <v>8</v>
      </c>
      <c r="M5" s="60">
        <v>0.99056936968900544</v>
      </c>
      <c r="N5" s="51" t="s">
        <v>33</v>
      </c>
      <c r="O5" s="72">
        <v>1.9101986495179903</v>
      </c>
      <c r="P5" s="77">
        <f>AVERAGE(H2:H93)</f>
        <v>0.17449371052870541</v>
      </c>
    </row>
    <row r="6" spans="1:20" x14ac:dyDescent="0.35">
      <c r="A6" s="2">
        <v>1.45</v>
      </c>
      <c r="B6" s="2">
        <v>43.09</v>
      </c>
      <c r="C6" s="2">
        <v>22.5</v>
      </c>
      <c r="D6" s="2">
        <v>20.38</v>
      </c>
      <c r="E6" s="4">
        <f t="shared" si="0"/>
        <v>20.130608716317745</v>
      </c>
      <c r="F6" s="4">
        <f t="shared" si="1"/>
        <v>0.24939128368225383</v>
      </c>
      <c r="G6" s="3">
        <f t="shared" si="2"/>
        <v>0.24939128368225383</v>
      </c>
      <c r="H6" s="20">
        <f t="shared" si="3"/>
        <v>6.2196012376682402E-2</v>
      </c>
      <c r="I6" s="55">
        <f t="shared" si="4"/>
        <v>1.2237060043290178E-2</v>
      </c>
      <c r="J6" s="55">
        <f t="shared" si="5"/>
        <v>1.2237060043290178E-2</v>
      </c>
      <c r="L6" s="74" t="s">
        <v>9</v>
      </c>
      <c r="M6" s="74">
        <v>0.99024787092840327</v>
      </c>
      <c r="N6" s="51" t="s">
        <v>32</v>
      </c>
      <c r="O6" s="72">
        <v>1.3820993631132279</v>
      </c>
      <c r="P6" s="77">
        <f>SQRT(P5)</f>
        <v>0.41772444329809744</v>
      </c>
    </row>
    <row r="7" spans="1:20" x14ac:dyDescent="0.35">
      <c r="A7" s="2">
        <v>1.61</v>
      </c>
      <c r="B7" s="2">
        <v>52.62</v>
      </c>
      <c r="C7" s="2">
        <v>22.1</v>
      </c>
      <c r="D7" s="2">
        <v>20.39</v>
      </c>
      <c r="E7" s="4">
        <f t="shared" si="0"/>
        <v>20.139861599445233</v>
      </c>
      <c r="F7" s="4">
        <f t="shared" si="1"/>
        <v>0.25013840055476777</v>
      </c>
      <c r="G7" s="3">
        <f t="shared" si="2"/>
        <v>0.25013840055476777</v>
      </c>
      <c r="H7" s="20">
        <f t="shared" si="3"/>
        <v>6.256921943209745E-2</v>
      </c>
      <c r="I7" s="55">
        <f t="shared" si="4"/>
        <v>1.2267699880076888E-2</v>
      </c>
      <c r="J7" s="55">
        <f t="shared" si="5"/>
        <v>1.2267699880076888E-2</v>
      </c>
      <c r="L7" s="60" t="s">
        <v>10</v>
      </c>
      <c r="M7" s="60">
        <v>0.42711268164907523</v>
      </c>
      <c r="N7" s="51" t="s">
        <v>34</v>
      </c>
      <c r="O7" s="75">
        <v>5.3509684509641511E-2</v>
      </c>
      <c r="P7" s="78">
        <f>AVERAGE(J2:J93)</f>
        <v>1.4748026205074391E-2</v>
      </c>
    </row>
    <row r="8" spans="1:20" ht="15" thickBot="1" x14ac:dyDescent="0.4">
      <c r="A8" s="2">
        <v>1.56</v>
      </c>
      <c r="B8" s="2">
        <v>47.97</v>
      </c>
      <c r="C8" s="2">
        <v>19.600000000000001</v>
      </c>
      <c r="D8" s="2">
        <v>19.66</v>
      </c>
      <c r="E8" s="4">
        <f t="shared" si="0"/>
        <v>19.405764809814691</v>
      </c>
      <c r="F8" s="4">
        <f t="shared" si="1"/>
        <v>0.25423519018530882</v>
      </c>
      <c r="G8" s="3">
        <f t="shared" si="2"/>
        <v>0.25423519018530882</v>
      </c>
      <c r="H8" s="20">
        <f t="shared" si="3"/>
        <v>6.4635531928560142E-2</v>
      </c>
      <c r="I8" s="55">
        <f t="shared" si="4"/>
        <v>1.2931596652355484E-2</v>
      </c>
      <c r="J8" s="55">
        <f t="shared" si="5"/>
        <v>1.2931596652355484E-2</v>
      </c>
      <c r="L8" s="61" t="s">
        <v>11</v>
      </c>
      <c r="M8" s="61">
        <v>92</v>
      </c>
    </row>
    <row r="9" spans="1:20" x14ac:dyDescent="0.35">
      <c r="A9" s="2">
        <v>1.5</v>
      </c>
      <c r="B9" s="2">
        <v>45.59</v>
      </c>
      <c r="C9" s="2">
        <v>25.3</v>
      </c>
      <c r="D9" s="2">
        <v>20.3</v>
      </c>
      <c r="E9" s="4">
        <f t="shared" si="0"/>
        <v>20.033860698165796</v>
      </c>
      <c r="F9" s="4">
        <f t="shared" si="1"/>
        <v>0.26613930183420464</v>
      </c>
      <c r="G9" s="3">
        <f t="shared" si="2"/>
        <v>0.26613930183420464</v>
      </c>
      <c r="H9" s="20">
        <f t="shared" si="3"/>
        <v>7.083012798079788E-2</v>
      </c>
      <c r="I9" s="55">
        <f t="shared" si="4"/>
        <v>1.3110310435182494E-2</v>
      </c>
      <c r="J9" s="55">
        <f t="shared" si="5"/>
        <v>1.3110310435182494E-2</v>
      </c>
    </row>
    <row r="10" spans="1:20" ht="15" thickBot="1" x14ac:dyDescent="0.4">
      <c r="A10" s="2">
        <v>1.52</v>
      </c>
      <c r="B10" s="2">
        <v>47.85</v>
      </c>
      <c r="C10" s="2">
        <v>22.8</v>
      </c>
      <c r="D10" s="2">
        <v>20.6</v>
      </c>
      <c r="E10" s="4">
        <f t="shared" si="0"/>
        <v>20.379498786118187</v>
      </c>
      <c r="F10" s="4">
        <f t="shared" si="1"/>
        <v>0.2205012138818141</v>
      </c>
      <c r="G10" s="3">
        <f t="shared" si="2"/>
        <v>0.2205012138818141</v>
      </c>
      <c r="H10" s="20">
        <f t="shared" si="3"/>
        <v>4.8620785323353524E-2</v>
      </c>
      <c r="I10" s="55">
        <f t="shared" si="4"/>
        <v>1.0703942421447286E-2</v>
      </c>
      <c r="J10" s="55">
        <f t="shared" si="5"/>
        <v>1.0703942421447286E-2</v>
      </c>
      <c r="L10" t="s">
        <v>12</v>
      </c>
    </row>
    <row r="11" spans="1:20" x14ac:dyDescent="0.35">
      <c r="A11" s="2">
        <v>1.48</v>
      </c>
      <c r="B11" s="2">
        <v>44.45</v>
      </c>
      <c r="C11" s="2">
        <v>26.4</v>
      </c>
      <c r="D11" s="2">
        <v>20.309999999999999</v>
      </c>
      <c r="E11" s="4">
        <f t="shared" si="0"/>
        <v>20.083993693960192</v>
      </c>
      <c r="F11" s="4">
        <f t="shared" si="1"/>
        <v>0.22600630603980676</v>
      </c>
      <c r="G11" s="3">
        <f t="shared" si="2"/>
        <v>0.22600630603980676</v>
      </c>
      <c r="H11" s="20">
        <f t="shared" si="3"/>
        <v>5.1078850369758795E-2</v>
      </c>
      <c r="I11" s="55">
        <f t="shared" si="4"/>
        <v>1.1127833876898413E-2</v>
      </c>
      <c r="J11" s="55">
        <f t="shared" si="5"/>
        <v>1.1127833876898413E-2</v>
      </c>
      <c r="L11" s="62"/>
      <c r="M11" s="62" t="s">
        <v>17</v>
      </c>
      <c r="N11" s="62" t="s">
        <v>18</v>
      </c>
      <c r="O11" s="62" t="s">
        <v>19</v>
      </c>
      <c r="P11" s="62" t="s">
        <v>20</v>
      </c>
      <c r="Q11" s="62" t="s">
        <v>21</v>
      </c>
    </row>
    <row r="12" spans="1:20" x14ac:dyDescent="0.35">
      <c r="A12" s="2">
        <v>1.47</v>
      </c>
      <c r="B12" s="2">
        <v>46.04</v>
      </c>
      <c r="C12" s="2">
        <v>33.700000000000003</v>
      </c>
      <c r="D12" s="2">
        <v>21.21</v>
      </c>
      <c r="E12" s="4">
        <f t="shared" si="0"/>
        <v>21.153777443325801</v>
      </c>
      <c r="F12" s="4">
        <f t="shared" si="1"/>
        <v>5.6222556674200064E-2</v>
      </c>
      <c r="G12" s="3">
        <f t="shared" si="2"/>
        <v>5.6222556674200064E-2</v>
      </c>
      <c r="H12" s="20">
        <f t="shared" si="3"/>
        <v>3.1609758789836379E-3</v>
      </c>
      <c r="I12" s="55">
        <f t="shared" si="4"/>
        <v>2.6507570332013229E-3</v>
      </c>
      <c r="J12" s="55">
        <f t="shared" si="5"/>
        <v>2.6507570332013229E-3</v>
      </c>
      <c r="L12" s="60" t="s">
        <v>13</v>
      </c>
      <c r="M12" s="60">
        <v>3</v>
      </c>
      <c r="N12" s="60">
        <v>1686.2104612400551</v>
      </c>
      <c r="O12" s="60">
        <v>562.07015374668504</v>
      </c>
      <c r="P12" s="60">
        <v>3081.0985642181481</v>
      </c>
      <c r="Q12" s="60">
        <v>5.6968534645697302E-89</v>
      </c>
    </row>
    <row r="13" spans="1:20" x14ac:dyDescent="0.35">
      <c r="A13" s="2">
        <v>1.55</v>
      </c>
      <c r="B13" s="2">
        <v>53.07</v>
      </c>
      <c r="C13" s="2">
        <v>27.9</v>
      </c>
      <c r="D13" s="2">
        <v>22.11</v>
      </c>
      <c r="E13" s="4">
        <f t="shared" si="0"/>
        <v>21.876319983607573</v>
      </c>
      <c r="F13" s="4">
        <f t="shared" si="1"/>
        <v>0.23368001639242664</v>
      </c>
      <c r="G13" s="3">
        <f t="shared" si="2"/>
        <v>0.23368001639242664</v>
      </c>
      <c r="H13" s="20">
        <f t="shared" si="3"/>
        <v>5.460635006116478E-2</v>
      </c>
      <c r="I13" s="55">
        <f t="shared" si="4"/>
        <v>1.0568974056645258E-2</v>
      </c>
      <c r="J13" s="55">
        <f t="shared" si="5"/>
        <v>1.0568974056645258E-2</v>
      </c>
      <c r="L13" s="60" t="s">
        <v>14</v>
      </c>
      <c r="M13" s="60">
        <v>88</v>
      </c>
      <c r="N13" s="60">
        <v>16.053421368640858</v>
      </c>
      <c r="O13" s="60">
        <v>0.1824252428254643</v>
      </c>
      <c r="P13" s="60"/>
      <c r="Q13" s="60"/>
    </row>
    <row r="14" spans="1:20" ht="15" thickBot="1" x14ac:dyDescent="0.4">
      <c r="A14" s="2">
        <v>1.52</v>
      </c>
      <c r="B14" s="2">
        <v>65.88</v>
      </c>
      <c r="C14" s="2">
        <v>33.5</v>
      </c>
      <c r="D14" s="2">
        <v>28.6</v>
      </c>
      <c r="E14" s="4">
        <f t="shared" si="0"/>
        <v>27.7406017184029</v>
      </c>
      <c r="F14" s="4">
        <f t="shared" si="1"/>
        <v>0.85939828159710174</v>
      </c>
      <c r="G14" s="3">
        <f t="shared" si="2"/>
        <v>0.85939828159710174</v>
      </c>
      <c r="H14" s="20">
        <f t="shared" si="3"/>
        <v>0.73856540641205137</v>
      </c>
      <c r="I14" s="55">
        <f t="shared" si="4"/>
        <v>3.0048890964933624E-2</v>
      </c>
      <c r="J14" s="55">
        <f t="shared" si="5"/>
        <v>3.0048890964933624E-2</v>
      </c>
      <c r="L14" s="61" t="s">
        <v>15</v>
      </c>
      <c r="M14" s="61">
        <v>91</v>
      </c>
      <c r="N14" s="61">
        <v>1702.2638826086959</v>
      </c>
      <c r="O14" s="61"/>
      <c r="P14" s="61"/>
      <c r="Q14" s="61"/>
    </row>
    <row r="15" spans="1:20" ht="15" thickBot="1" x14ac:dyDescent="0.4">
      <c r="A15" s="2">
        <v>1.54</v>
      </c>
      <c r="B15" s="2">
        <v>46.04</v>
      </c>
      <c r="C15" s="2">
        <v>23.4</v>
      </c>
      <c r="D15" s="2">
        <v>19.5</v>
      </c>
      <c r="E15" s="4">
        <f t="shared" si="0"/>
        <v>19.227740343763415</v>
      </c>
      <c r="F15" s="4">
        <f t="shared" si="1"/>
        <v>0.2722596562365851</v>
      </c>
      <c r="G15" s="3">
        <f t="shared" si="2"/>
        <v>0.2722596562365851</v>
      </c>
      <c r="H15" s="20">
        <f t="shared" si="3"/>
        <v>7.4125320414063486E-2</v>
      </c>
      <c r="I15" s="55">
        <f t="shared" si="4"/>
        <v>1.396203365315821E-2</v>
      </c>
      <c r="J15" s="55">
        <f t="shared" si="5"/>
        <v>1.396203365315821E-2</v>
      </c>
    </row>
    <row r="16" spans="1:20" x14ac:dyDescent="0.35">
      <c r="A16" s="2">
        <v>1.46</v>
      </c>
      <c r="B16" s="2">
        <v>43.54</v>
      </c>
      <c r="C16" s="2">
        <v>21.8</v>
      </c>
      <c r="D16" s="2">
        <v>20.41</v>
      </c>
      <c r="E16" s="4">
        <f t="shared" si="0"/>
        <v>20.054203429381012</v>
      </c>
      <c r="F16" s="4">
        <f t="shared" si="1"/>
        <v>0.35579657061898828</v>
      </c>
      <c r="G16" s="3">
        <f t="shared" si="2"/>
        <v>0.35579657061898828</v>
      </c>
      <c r="H16" s="20">
        <f t="shared" si="3"/>
        <v>0.12659119966423271</v>
      </c>
      <c r="I16" s="55">
        <f t="shared" si="4"/>
        <v>1.7432463038656948E-2</v>
      </c>
      <c r="J16" s="55">
        <f t="shared" si="5"/>
        <v>1.7432463038656948E-2</v>
      </c>
      <c r="L16" s="62"/>
      <c r="M16" s="62" t="s">
        <v>22</v>
      </c>
      <c r="N16" s="62" t="s">
        <v>10</v>
      </c>
      <c r="O16" s="62" t="s">
        <v>23</v>
      </c>
      <c r="P16" s="62" t="s">
        <v>24</v>
      </c>
      <c r="Q16" s="62" t="s">
        <v>25</v>
      </c>
      <c r="R16" s="62" t="s">
        <v>26</v>
      </c>
      <c r="S16" s="62" t="s">
        <v>27</v>
      </c>
      <c r="T16" s="62" t="s">
        <v>28</v>
      </c>
    </row>
    <row r="17" spans="1:20" x14ac:dyDescent="0.35">
      <c r="A17" s="2">
        <v>1.52</v>
      </c>
      <c r="B17" s="2">
        <v>62.37</v>
      </c>
      <c r="C17" s="2">
        <v>37.9</v>
      </c>
      <c r="D17" s="2">
        <v>26.85</v>
      </c>
      <c r="E17" s="4">
        <f t="shared" si="0"/>
        <v>26.500655692318247</v>
      </c>
      <c r="F17" s="4">
        <f t="shared" si="1"/>
        <v>0.34934430768175417</v>
      </c>
      <c r="G17" s="3">
        <f t="shared" si="2"/>
        <v>0.34934430768175417</v>
      </c>
      <c r="H17" s="20">
        <f t="shared" si="3"/>
        <v>0.12204144530964413</v>
      </c>
      <c r="I17" s="55">
        <f t="shared" si="4"/>
        <v>1.30109611799536E-2</v>
      </c>
      <c r="J17" s="55">
        <f t="shared" si="5"/>
        <v>1.30109611799536E-2</v>
      </c>
      <c r="K17" s="13" t="s">
        <v>29</v>
      </c>
      <c r="L17" s="60" t="s">
        <v>16</v>
      </c>
      <c r="M17" s="60">
        <v>36.17193597059449</v>
      </c>
      <c r="N17" s="60">
        <v>1.414483657153482</v>
      </c>
      <c r="O17" s="60">
        <v>25.572537220675407</v>
      </c>
      <c r="P17" s="60">
        <v>1.6438654241577365E-42</v>
      </c>
      <c r="Q17" s="60">
        <v>33.360946934764044</v>
      </c>
      <c r="R17" s="60">
        <v>38.982925006424935</v>
      </c>
      <c r="S17" s="60">
        <v>33.360946934764044</v>
      </c>
      <c r="T17" s="60">
        <v>38.982925006424935</v>
      </c>
    </row>
    <row r="18" spans="1:20" x14ac:dyDescent="0.35">
      <c r="A18" s="2">
        <v>1.46</v>
      </c>
      <c r="B18" s="2">
        <v>45.81</v>
      </c>
      <c r="C18" s="2">
        <v>31.3</v>
      </c>
      <c r="D18" s="2">
        <v>21.48</v>
      </c>
      <c r="E18" s="4">
        <f t="shared" si="0"/>
        <v>21.223787969537522</v>
      </c>
      <c r="F18" s="4">
        <f t="shared" si="1"/>
        <v>0.25621203046247842</v>
      </c>
      <c r="G18" s="3">
        <f t="shared" si="2"/>
        <v>0.25621203046247842</v>
      </c>
      <c r="H18" s="20">
        <f t="shared" si="3"/>
        <v>6.5644604553705965E-2</v>
      </c>
      <c r="I18" s="55">
        <f t="shared" si="4"/>
        <v>1.1927934379072552E-2</v>
      </c>
      <c r="J18" s="55">
        <f t="shared" si="5"/>
        <v>1.1927934379072552E-2</v>
      </c>
      <c r="K18" s="13" t="s">
        <v>37</v>
      </c>
      <c r="L18" s="60" t="s">
        <v>0</v>
      </c>
      <c r="M18" s="60">
        <v>-23.132536335206137</v>
      </c>
      <c r="N18" s="60">
        <v>1.0231948738234407</v>
      </c>
      <c r="O18" s="60">
        <v>-22.608143303890142</v>
      </c>
      <c r="P18" s="74">
        <v>2.0347114239270885E-38</v>
      </c>
      <c r="Q18" s="60">
        <v>-25.165921137702671</v>
      </c>
      <c r="R18" s="60">
        <v>-21.099151532709602</v>
      </c>
      <c r="S18" s="60">
        <v>-25.165921137702671</v>
      </c>
      <c r="T18" s="60">
        <v>-21.099151532709602</v>
      </c>
    </row>
    <row r="19" spans="1:20" x14ac:dyDescent="0.35">
      <c r="A19" s="2">
        <v>1.58</v>
      </c>
      <c r="B19" s="2">
        <v>74.39</v>
      </c>
      <c r="C19" s="2">
        <v>40.6</v>
      </c>
      <c r="D19" s="2">
        <v>29.76</v>
      </c>
      <c r="E19" s="4">
        <f t="shared" si="0"/>
        <v>29.888069800521805</v>
      </c>
      <c r="F19" s="4">
        <f t="shared" si="1"/>
        <v>-0.1280698005218035</v>
      </c>
      <c r="G19" s="3">
        <f t="shared" si="2"/>
        <v>0.1280698005218035</v>
      </c>
      <c r="H19" s="20">
        <f t="shared" si="3"/>
        <v>1.640187380569454E-2</v>
      </c>
      <c r="I19" s="55">
        <f t="shared" si="4"/>
        <v>-4.3034207164584504E-3</v>
      </c>
      <c r="J19" s="55">
        <f t="shared" si="5"/>
        <v>4.3034207164584504E-3</v>
      </c>
      <c r="K19" s="13" t="s">
        <v>38</v>
      </c>
      <c r="L19" s="60" t="s">
        <v>1</v>
      </c>
      <c r="M19" s="60">
        <v>0.39059514052783867</v>
      </c>
      <c r="N19" s="60">
        <v>8.9107767101096642E-3</v>
      </c>
      <c r="O19" s="60">
        <v>43.834017306784432</v>
      </c>
      <c r="P19" s="74">
        <v>1.4457196886846058E-61</v>
      </c>
      <c r="Q19" s="60">
        <v>0.3728868442840641</v>
      </c>
      <c r="R19" s="60">
        <v>0.40830343677161324</v>
      </c>
      <c r="S19" s="60">
        <v>0.3728868442840641</v>
      </c>
      <c r="T19" s="60">
        <v>0.40830343677161324</v>
      </c>
    </row>
    <row r="20" spans="1:20" ht="15" thickBot="1" x14ac:dyDescent="0.4">
      <c r="A20" s="2">
        <v>1.52</v>
      </c>
      <c r="B20" s="2">
        <v>55.57</v>
      </c>
      <c r="C20" s="2">
        <v>36.299999999999997</v>
      </c>
      <c r="D20" s="2">
        <v>23.92</v>
      </c>
      <c r="E20" s="4">
        <f t="shared" si="0"/>
        <v>23.796956766849647</v>
      </c>
      <c r="F20" s="4">
        <f t="shared" si="1"/>
        <v>0.12304323315035504</v>
      </c>
      <c r="G20" s="3">
        <f t="shared" si="2"/>
        <v>0.12304323315035504</v>
      </c>
      <c r="H20" s="20">
        <f t="shared" si="3"/>
        <v>1.5139637224092629E-2</v>
      </c>
      <c r="I20" s="55">
        <f t="shared" si="4"/>
        <v>5.1439478741787219E-3</v>
      </c>
      <c r="J20" s="55">
        <f t="shared" si="5"/>
        <v>5.1439478741787219E-3</v>
      </c>
      <c r="K20" s="13" t="s">
        <v>39</v>
      </c>
      <c r="L20" s="61" t="s">
        <v>2</v>
      </c>
      <c r="M20" s="61">
        <v>2.9782481174559054E-2</v>
      </c>
      <c r="N20" s="61">
        <v>1.2309561946761005E-2</v>
      </c>
      <c r="O20" s="61">
        <v>2.4194590598242751</v>
      </c>
      <c r="P20" s="67">
        <v>1.7601590424532691E-2</v>
      </c>
      <c r="Q20" s="61">
        <v>5.3198134772494375E-3</v>
      </c>
      <c r="R20" s="61">
        <v>5.4245148871868668E-2</v>
      </c>
      <c r="S20" s="61">
        <v>5.3198134772494375E-3</v>
      </c>
      <c r="T20" s="61">
        <v>5.4245148871868668E-2</v>
      </c>
    </row>
    <row r="21" spans="1:20" x14ac:dyDescent="0.35">
      <c r="A21" s="2">
        <v>1.5</v>
      </c>
      <c r="B21" s="2">
        <v>46.15</v>
      </c>
      <c r="C21" s="2">
        <v>29.8</v>
      </c>
      <c r="D21" s="2">
        <v>20.55</v>
      </c>
      <c r="E21" s="4">
        <f t="shared" si="0"/>
        <v>20.386615142146901</v>
      </c>
      <c r="F21" s="4">
        <f t="shared" si="1"/>
        <v>0.16338485785309942</v>
      </c>
      <c r="G21" s="3">
        <f t="shared" si="2"/>
        <v>0.16338485785309942</v>
      </c>
      <c r="H21" s="20">
        <f t="shared" si="3"/>
        <v>2.6694611775677501E-2</v>
      </c>
      <c r="I21" s="55">
        <f t="shared" si="4"/>
        <v>7.9506013553819668E-3</v>
      </c>
      <c r="J21" s="55">
        <f t="shared" si="5"/>
        <v>7.9506013553819668E-3</v>
      </c>
      <c r="P21" t="s">
        <v>79</v>
      </c>
    </row>
    <row r="22" spans="1:20" x14ac:dyDescent="0.35">
      <c r="A22" s="2">
        <v>1.49</v>
      </c>
      <c r="B22" s="2">
        <v>47.85</v>
      </c>
      <c r="C22" s="2">
        <v>31.9</v>
      </c>
      <c r="D22" s="2">
        <v>21.67</v>
      </c>
      <c r="E22" s="4">
        <f t="shared" si="0"/>
        <v>21.344495454862862</v>
      </c>
      <c r="F22" s="4">
        <f t="shared" si="1"/>
        <v>0.32550454513713944</v>
      </c>
      <c r="G22" s="3">
        <f t="shared" si="2"/>
        <v>0.32550454513713944</v>
      </c>
      <c r="H22" s="20">
        <f t="shared" si="3"/>
        <v>0.10595320890493605</v>
      </c>
      <c r="I22" s="55">
        <f t="shared" si="4"/>
        <v>1.5020975779286544E-2</v>
      </c>
      <c r="J22" s="55">
        <f t="shared" si="5"/>
        <v>1.5020975779286544E-2</v>
      </c>
    </row>
    <row r="23" spans="1:20" x14ac:dyDescent="0.35">
      <c r="A23" s="2">
        <v>1.48</v>
      </c>
      <c r="B23" s="2">
        <v>42.18</v>
      </c>
      <c r="C23" s="2">
        <v>31.3</v>
      </c>
      <c r="D23" s="2">
        <v>19.27</v>
      </c>
      <c r="E23" s="4">
        <f t="shared" si="0"/>
        <v>19.34327688271734</v>
      </c>
      <c r="F23" s="4">
        <f t="shared" si="1"/>
        <v>-7.3276882717340897E-2</v>
      </c>
      <c r="G23" s="3">
        <f t="shared" si="2"/>
        <v>7.3276882717340897E-2</v>
      </c>
      <c r="H23" s="20">
        <f t="shared" si="3"/>
        <v>5.3695015407709329E-3</v>
      </c>
      <c r="I23" s="55">
        <f t="shared" si="4"/>
        <v>-3.8026405146518371E-3</v>
      </c>
      <c r="J23" s="55">
        <f t="shared" si="5"/>
        <v>3.8026405146518371E-3</v>
      </c>
    </row>
    <row r="24" spans="1:20" x14ac:dyDescent="0.35">
      <c r="A24" s="2">
        <v>1.59</v>
      </c>
      <c r="B24" s="2">
        <v>45.81</v>
      </c>
      <c r="C24" s="2">
        <v>21.6</v>
      </c>
      <c r="D24" s="2">
        <v>18.18</v>
      </c>
      <c r="E24" s="4">
        <f t="shared" si="0"/>
        <v>17.927668178567501</v>
      </c>
      <c r="F24" s="4">
        <f t="shared" si="1"/>
        <v>0.25233182143249877</v>
      </c>
      <c r="G24" s="3">
        <f t="shared" si="2"/>
        <v>0.25233182143249877</v>
      </c>
      <c r="H24" s="20">
        <f t="shared" si="3"/>
        <v>6.3671348107442446E-2</v>
      </c>
      <c r="I24" s="55">
        <f t="shared" si="4"/>
        <v>1.3879638142601692E-2</v>
      </c>
      <c r="J24" s="55">
        <f t="shared" si="5"/>
        <v>1.3879638142601692E-2</v>
      </c>
    </row>
    <row r="25" spans="1:20" x14ac:dyDescent="0.35">
      <c r="A25" s="2">
        <v>1.56</v>
      </c>
      <c r="B25" s="2">
        <v>44.68</v>
      </c>
      <c r="C25" s="2">
        <v>24.6</v>
      </c>
      <c r="D25" s="2">
        <v>18.46</v>
      </c>
      <c r="E25" s="4">
        <f t="shared" si="0"/>
        <v>18.269619203350899</v>
      </c>
      <c r="F25" s="4">
        <f t="shared" si="1"/>
        <v>0.19038079664910157</v>
      </c>
      <c r="G25" s="3">
        <f t="shared" si="2"/>
        <v>0.19038079664910157</v>
      </c>
      <c r="H25" s="20">
        <f t="shared" si="3"/>
        <v>3.6244847732746562E-2</v>
      </c>
      <c r="I25" s="55">
        <f t="shared" si="4"/>
        <v>1.0313152581208102E-2</v>
      </c>
      <c r="J25" s="55">
        <f t="shared" si="5"/>
        <v>1.0313152581208102E-2</v>
      </c>
    </row>
    <row r="26" spans="1:20" x14ac:dyDescent="0.35">
      <c r="A26" s="2">
        <v>1.58</v>
      </c>
      <c r="B26" s="2">
        <v>42.64</v>
      </c>
      <c r="C26" s="2">
        <v>20.100000000000001</v>
      </c>
      <c r="D26" s="2">
        <v>17.05</v>
      </c>
      <c r="E26" s="4">
        <f t="shared" si="0"/>
        <v>16.87613322468447</v>
      </c>
      <c r="F26" s="4">
        <f t="shared" si="1"/>
        <v>0.17386677531553119</v>
      </c>
      <c r="G26" s="3">
        <f t="shared" si="2"/>
        <v>0.17386677531553119</v>
      </c>
      <c r="H26" s="20">
        <f t="shared" si="3"/>
        <v>3.0229655558621404E-2</v>
      </c>
      <c r="I26" s="55">
        <f t="shared" si="4"/>
        <v>1.0197464827890391E-2</v>
      </c>
      <c r="J26" s="55">
        <f t="shared" si="5"/>
        <v>1.0197464827890391E-2</v>
      </c>
    </row>
    <row r="27" spans="1:20" x14ac:dyDescent="0.35">
      <c r="A27" s="2">
        <v>1.57</v>
      </c>
      <c r="B27" s="2">
        <v>43.54</v>
      </c>
      <c r="C27" s="2">
        <v>24.6</v>
      </c>
      <c r="D27" s="2">
        <v>17.7</v>
      </c>
      <c r="E27" s="4">
        <f t="shared" si="0"/>
        <v>17.593015379797098</v>
      </c>
      <c r="F27" s="4">
        <f t="shared" si="1"/>
        <v>0.10698462020290123</v>
      </c>
      <c r="G27" s="3">
        <f t="shared" si="2"/>
        <v>0.10698462020290123</v>
      </c>
      <c r="H27" s="20">
        <f t="shared" si="3"/>
        <v>1.1445708959959021E-2</v>
      </c>
      <c r="I27" s="55">
        <f t="shared" si="4"/>
        <v>6.0443288250226681E-3</v>
      </c>
      <c r="J27" s="55">
        <f t="shared" si="5"/>
        <v>6.0443288250226681E-3</v>
      </c>
    </row>
    <row r="28" spans="1:20" x14ac:dyDescent="0.35">
      <c r="A28" s="2">
        <v>1.5</v>
      </c>
      <c r="B28" s="2">
        <v>37.31</v>
      </c>
      <c r="C28" s="2">
        <v>18.100000000000001</v>
      </c>
      <c r="D28" s="2">
        <v>16.61</v>
      </c>
      <c r="E28" s="4">
        <f t="shared" si="0"/>
        <v>16.585299070138468</v>
      </c>
      <c r="F28" s="4">
        <f t="shared" si="1"/>
        <v>2.4700929861531051E-2</v>
      </c>
      <c r="G28" s="3">
        <f t="shared" si="2"/>
        <v>2.4700929861531051E-2</v>
      </c>
      <c r="H28" s="20">
        <f t="shared" si="3"/>
        <v>6.1013593602427636E-4</v>
      </c>
      <c r="I28" s="55">
        <f t="shared" si="4"/>
        <v>1.4871119723980164E-3</v>
      </c>
      <c r="J28" s="55">
        <f t="shared" si="5"/>
        <v>1.4871119723980164E-3</v>
      </c>
    </row>
    <row r="29" spans="1:20" x14ac:dyDescent="0.35">
      <c r="A29" s="2">
        <v>1.52</v>
      </c>
      <c r="B29" s="2">
        <v>39.35</v>
      </c>
      <c r="C29" s="2">
        <v>22.9</v>
      </c>
      <c r="D29" s="2">
        <v>16.940000000000001</v>
      </c>
      <c r="E29" s="4">
        <f t="shared" si="0"/>
        <v>17.062418339749012</v>
      </c>
      <c r="F29" s="4">
        <f t="shared" si="1"/>
        <v>-0.12241833974901084</v>
      </c>
      <c r="G29" s="3">
        <f t="shared" si="2"/>
        <v>0.12241833974901084</v>
      </c>
      <c r="H29" s="20">
        <f t="shared" si="3"/>
        <v>1.4986249906904248E-2</v>
      </c>
      <c r="I29" s="55">
        <f t="shared" si="4"/>
        <v>-7.2265844007680536E-3</v>
      </c>
      <c r="J29" s="55">
        <f t="shared" si="5"/>
        <v>7.2265844007680536E-3</v>
      </c>
    </row>
    <row r="30" spans="1:20" x14ac:dyDescent="0.35">
      <c r="A30" s="2">
        <v>1.44</v>
      </c>
      <c r="B30" s="2">
        <v>39.01</v>
      </c>
      <c r="C30" s="2">
        <v>26.2</v>
      </c>
      <c r="D30" s="2">
        <v>18.77</v>
      </c>
      <c r="E30" s="4">
        <f t="shared" si="0"/>
        <v>18.87850108666208</v>
      </c>
      <c r="F30" s="4">
        <f t="shared" si="1"/>
        <v>-0.10850108666208058</v>
      </c>
      <c r="G30" s="3">
        <f t="shared" si="2"/>
        <v>0.10850108666208058</v>
      </c>
      <c r="H30" s="20">
        <f t="shared" si="3"/>
        <v>1.177248580685232E-2</v>
      </c>
      <c r="I30" s="55">
        <f t="shared" si="4"/>
        <v>-5.780558692705412E-3</v>
      </c>
      <c r="J30" s="55">
        <f t="shared" si="5"/>
        <v>5.780558692705412E-3</v>
      </c>
    </row>
    <row r="31" spans="1:20" x14ac:dyDescent="0.35">
      <c r="A31" s="2">
        <v>1.49</v>
      </c>
      <c r="B31" s="2">
        <v>40.6</v>
      </c>
      <c r="C31" s="2">
        <v>27.2</v>
      </c>
      <c r="D31" s="2">
        <v>18.39</v>
      </c>
      <c r="E31" s="4">
        <f t="shared" si="0"/>
        <v>18.372703024515609</v>
      </c>
      <c r="F31" s="4">
        <f t="shared" si="1"/>
        <v>1.7296975484391908E-2</v>
      </c>
      <c r="G31" s="3">
        <f t="shared" si="2"/>
        <v>1.7296975484391908E-2</v>
      </c>
      <c r="H31" s="20">
        <f t="shared" si="3"/>
        <v>2.9918536090765466E-4</v>
      </c>
      <c r="I31" s="55">
        <f t="shared" si="4"/>
        <v>9.405641916471945E-4</v>
      </c>
      <c r="J31" s="55">
        <f t="shared" si="5"/>
        <v>9.405641916471945E-4</v>
      </c>
    </row>
    <row r="32" spans="1:20" x14ac:dyDescent="0.35">
      <c r="A32" s="2">
        <v>1.46</v>
      </c>
      <c r="B32" s="2">
        <v>38.1</v>
      </c>
      <c r="C32" s="2">
        <v>17.7</v>
      </c>
      <c r="D32" s="2">
        <v>17.86</v>
      </c>
      <c r="E32" s="4">
        <f t="shared" si="0"/>
        <v>17.807257692093884</v>
      </c>
      <c r="F32" s="4">
        <f t="shared" si="1"/>
        <v>5.2742307906115116E-2</v>
      </c>
      <c r="G32" s="3">
        <f t="shared" si="2"/>
        <v>5.2742307906115116E-2</v>
      </c>
      <c r="H32" s="20">
        <f t="shared" si="3"/>
        <v>2.781751043263453E-3</v>
      </c>
      <c r="I32" s="55">
        <f t="shared" si="4"/>
        <v>2.9530967472628845E-3</v>
      </c>
      <c r="J32" s="55">
        <f t="shared" si="5"/>
        <v>2.9530967472628845E-3</v>
      </c>
    </row>
    <row r="33" spans="1:10" x14ac:dyDescent="0.35">
      <c r="A33" s="2">
        <v>1.5</v>
      </c>
      <c r="B33" s="2">
        <v>40.369999999999997</v>
      </c>
      <c r="C33" s="2">
        <v>20.8</v>
      </c>
      <c r="D33" s="2">
        <v>17.98</v>
      </c>
      <c r="E33" s="4">
        <f t="shared" si="0"/>
        <v>17.860932899324961</v>
      </c>
      <c r="F33" s="4">
        <f t="shared" si="1"/>
        <v>0.11906710067503923</v>
      </c>
      <c r="G33" s="3">
        <f t="shared" si="2"/>
        <v>0.11906710067503923</v>
      </c>
      <c r="H33" s="20">
        <f t="shared" si="3"/>
        <v>1.4176974463159927E-2</v>
      </c>
      <c r="I33" s="55">
        <f t="shared" si="4"/>
        <v>6.6221969229721478E-3</v>
      </c>
      <c r="J33" s="55">
        <f t="shared" si="5"/>
        <v>6.6221969229721478E-3</v>
      </c>
    </row>
    <row r="34" spans="1:10" x14ac:dyDescent="0.35">
      <c r="A34" s="2">
        <v>1.56</v>
      </c>
      <c r="B34" s="2">
        <v>37.19</v>
      </c>
      <c r="C34" s="2">
        <v>17.5</v>
      </c>
      <c r="D34" s="2">
        <v>15.37</v>
      </c>
      <c r="E34" s="4">
        <f t="shared" si="0"/>
        <v>15.132605984458019</v>
      </c>
      <c r="F34" s="4">
        <f t="shared" si="1"/>
        <v>0.23739401554198025</v>
      </c>
      <c r="G34" s="3">
        <f t="shared" si="2"/>
        <v>0.23739401554198025</v>
      </c>
      <c r="H34" s="20">
        <f t="shared" si="3"/>
        <v>5.635591861514596E-2</v>
      </c>
      <c r="I34" s="55">
        <f t="shared" si="4"/>
        <v>1.5445284030057271E-2</v>
      </c>
      <c r="J34" s="55">
        <f t="shared" si="5"/>
        <v>1.5445284030057271E-2</v>
      </c>
    </row>
    <row r="35" spans="1:10" x14ac:dyDescent="0.35">
      <c r="A35" s="2">
        <v>1.53</v>
      </c>
      <c r="B35" s="2">
        <v>44.11</v>
      </c>
      <c r="C35" s="2">
        <v>21.3</v>
      </c>
      <c r="D35" s="2">
        <v>18.84</v>
      </c>
      <c r="E35" s="4">
        <f t="shared" si="0"/>
        <v>18.64267387543017</v>
      </c>
      <c r="F35" s="4">
        <f t="shared" si="1"/>
        <v>0.19732612456983034</v>
      </c>
      <c r="G35" s="3">
        <f t="shared" si="2"/>
        <v>0.19732612456983034</v>
      </c>
      <c r="H35" s="20">
        <f t="shared" si="3"/>
        <v>3.8937599437748202E-2</v>
      </c>
      <c r="I35" s="55">
        <f t="shared" si="4"/>
        <v>1.0473785805192693E-2</v>
      </c>
      <c r="J35" s="55">
        <f t="shared" si="5"/>
        <v>1.0473785805192693E-2</v>
      </c>
    </row>
    <row r="36" spans="1:10" x14ac:dyDescent="0.35">
      <c r="A36" s="2">
        <v>1.45</v>
      </c>
      <c r="B36" s="2">
        <v>33.450000000000003</v>
      </c>
      <c r="C36" s="2">
        <v>18.7</v>
      </c>
      <c r="D36" s="2">
        <v>15.82</v>
      </c>
      <c r="E36" s="4">
        <f t="shared" si="0"/>
        <v>16.252098133166054</v>
      </c>
      <c r="F36" s="4">
        <f t="shared" si="1"/>
        <v>-0.43209813316605405</v>
      </c>
      <c r="G36" s="3">
        <f t="shared" si="2"/>
        <v>0.43209813316605405</v>
      </c>
      <c r="H36" s="20">
        <f t="shared" si="3"/>
        <v>0.18670879668558898</v>
      </c>
      <c r="I36" s="55">
        <f t="shared" si="4"/>
        <v>-2.731340917610961E-2</v>
      </c>
      <c r="J36" s="55">
        <f t="shared" si="5"/>
        <v>2.731340917610961E-2</v>
      </c>
    </row>
    <row r="37" spans="1:10" x14ac:dyDescent="0.35">
      <c r="A37" s="2">
        <v>1.63</v>
      </c>
      <c r="B37" s="2">
        <v>47.17</v>
      </c>
      <c r="C37" s="2">
        <v>28.8</v>
      </c>
      <c r="D37" s="2">
        <v>17.71</v>
      </c>
      <c r="E37" s="4">
        <f t="shared" si="0"/>
        <v>17.748009980733936</v>
      </c>
      <c r="F37" s="4">
        <f t="shared" si="1"/>
        <v>-3.8009980733935578E-2</v>
      </c>
      <c r="G37" s="3">
        <f t="shared" si="2"/>
        <v>3.8009980733935578E-2</v>
      </c>
      <c r="H37" s="20">
        <f t="shared" si="3"/>
        <v>1.4447586353941537E-3</v>
      </c>
      <c r="I37" s="55">
        <f t="shared" si="4"/>
        <v>-2.1462439714249339E-3</v>
      </c>
      <c r="J37" s="55">
        <f t="shared" si="5"/>
        <v>2.1462439714249339E-3</v>
      </c>
    </row>
    <row r="38" spans="1:10" x14ac:dyDescent="0.35">
      <c r="A38" s="2">
        <v>1.42</v>
      </c>
      <c r="B38" s="2">
        <v>30.05</v>
      </c>
      <c r="C38" s="2">
        <v>17.100000000000001</v>
      </c>
      <c r="D38" s="2">
        <v>14.99</v>
      </c>
      <c r="E38" s="4">
        <f t="shared" si="0"/>
        <v>15.57039877554829</v>
      </c>
      <c r="F38" s="4">
        <f t="shared" si="1"/>
        <v>-0.58039877554828934</v>
      </c>
      <c r="G38" s="3">
        <f t="shared" si="2"/>
        <v>0.58039877554828934</v>
      </c>
      <c r="H38" s="20">
        <f t="shared" si="3"/>
        <v>0.33686273865795352</v>
      </c>
      <c r="I38" s="55">
        <f t="shared" si="4"/>
        <v>-3.8719064412827839E-2</v>
      </c>
      <c r="J38" s="55">
        <f t="shared" si="5"/>
        <v>3.8719064412827839E-2</v>
      </c>
    </row>
    <row r="39" spans="1:10" x14ac:dyDescent="0.35">
      <c r="A39" s="2">
        <v>1.38</v>
      </c>
      <c r="B39" s="2">
        <v>32.090000000000003</v>
      </c>
      <c r="C39" s="2">
        <v>26.2</v>
      </c>
      <c r="D39" s="2">
        <v>16.75</v>
      </c>
      <c r="E39" s="4">
        <f t="shared" si="0"/>
        <v>17.563534894321812</v>
      </c>
      <c r="F39" s="4">
        <f t="shared" si="1"/>
        <v>-0.81353489432181192</v>
      </c>
      <c r="G39" s="3">
        <f t="shared" si="2"/>
        <v>0.81353489432181192</v>
      </c>
      <c r="H39" s="20">
        <f t="shared" si="3"/>
        <v>0.66183902427920172</v>
      </c>
      <c r="I39" s="55">
        <f t="shared" si="4"/>
        <v>-4.8569247422197724E-2</v>
      </c>
      <c r="J39" s="55">
        <f t="shared" si="5"/>
        <v>4.8569247422197724E-2</v>
      </c>
    </row>
    <row r="40" spans="1:10" x14ac:dyDescent="0.35">
      <c r="A40" s="2">
        <v>1.45</v>
      </c>
      <c r="B40" s="2">
        <v>34.81</v>
      </c>
      <c r="C40" s="2">
        <v>20.399999999999999</v>
      </c>
      <c r="D40" s="2">
        <v>16.46</v>
      </c>
      <c r="E40" s="4">
        <f t="shared" si="0"/>
        <v>16.833937742280664</v>
      </c>
      <c r="F40" s="4">
        <f t="shared" si="1"/>
        <v>-0.37393774228066334</v>
      </c>
      <c r="G40" s="3">
        <f t="shared" si="2"/>
        <v>0.37393774228066334</v>
      </c>
      <c r="H40" s="20">
        <f t="shared" si="3"/>
        <v>0.1398294351019598</v>
      </c>
      <c r="I40" s="55">
        <f t="shared" si="4"/>
        <v>-2.2717967331753543E-2</v>
      </c>
      <c r="J40" s="55">
        <f t="shared" si="5"/>
        <v>2.2717967331753543E-2</v>
      </c>
    </row>
    <row r="41" spans="1:10" x14ac:dyDescent="0.35">
      <c r="A41" s="2">
        <v>1.5</v>
      </c>
      <c r="B41" s="2">
        <v>35.950000000000003</v>
      </c>
      <c r="C41" s="2">
        <v>19.5</v>
      </c>
      <c r="D41" s="2">
        <v>15.87</v>
      </c>
      <c r="E41" s="4">
        <f t="shared" si="0"/>
        <v>16.095785152664988</v>
      </c>
      <c r="F41" s="4">
        <f t="shared" si="1"/>
        <v>-0.22578515266498833</v>
      </c>
      <c r="G41" s="3">
        <f t="shared" si="2"/>
        <v>0.22578515266498833</v>
      </c>
      <c r="H41" s="20">
        <f t="shared" si="3"/>
        <v>5.0978935163952084E-2</v>
      </c>
      <c r="I41" s="55">
        <f t="shared" si="4"/>
        <v>-1.4227167779772423E-2</v>
      </c>
      <c r="J41" s="55">
        <f t="shared" si="5"/>
        <v>1.4227167779772423E-2</v>
      </c>
    </row>
    <row r="42" spans="1:10" x14ac:dyDescent="0.35">
      <c r="A42" s="2">
        <v>1.49</v>
      </c>
      <c r="B42" s="2">
        <v>39.92</v>
      </c>
      <c r="C42" s="2">
        <v>21.7</v>
      </c>
      <c r="D42" s="2">
        <v>18.079999999999998</v>
      </c>
      <c r="E42" s="4">
        <f t="shared" si="0"/>
        <v>17.9432946824966</v>
      </c>
      <c r="F42" s="4">
        <f t="shared" si="1"/>
        <v>0.13670531750339876</v>
      </c>
      <c r="G42" s="3">
        <f t="shared" si="2"/>
        <v>0.13670531750339876</v>
      </c>
      <c r="H42" s="20">
        <f t="shared" si="3"/>
        <v>1.8688343833705063E-2</v>
      </c>
      <c r="I42" s="55">
        <f t="shared" si="4"/>
        <v>7.561134817665861E-3</v>
      </c>
      <c r="J42" s="55">
        <f t="shared" si="5"/>
        <v>7.561134817665861E-3</v>
      </c>
    </row>
    <row r="43" spans="1:10" x14ac:dyDescent="0.35">
      <c r="A43" s="2">
        <v>1.45</v>
      </c>
      <c r="B43" s="2">
        <v>32.659999999999997</v>
      </c>
      <c r="C43" s="2">
        <v>18.100000000000001</v>
      </c>
      <c r="D43" s="2">
        <v>15.58</v>
      </c>
      <c r="E43" s="4">
        <f t="shared" si="0"/>
        <v>15.925658483444323</v>
      </c>
      <c r="F43" s="4">
        <f t="shared" si="1"/>
        <v>-0.34565848344432304</v>
      </c>
      <c r="G43" s="3">
        <f t="shared" si="2"/>
        <v>0.34565848344432304</v>
      </c>
      <c r="H43" s="20">
        <f t="shared" si="3"/>
        <v>0.11947978717702934</v>
      </c>
      <c r="I43" s="55">
        <f t="shared" si="4"/>
        <v>-2.218603873198479E-2</v>
      </c>
      <c r="J43" s="55">
        <f t="shared" si="5"/>
        <v>2.218603873198479E-2</v>
      </c>
    </row>
    <row r="44" spans="1:10" x14ac:dyDescent="0.35">
      <c r="A44" s="2">
        <v>1.33</v>
      </c>
      <c r="B44" s="2">
        <v>30.5</v>
      </c>
      <c r="C44" s="2">
        <v>29.8</v>
      </c>
      <c r="D44" s="2">
        <v>17.149999999999999</v>
      </c>
      <c r="E44" s="4">
        <f t="shared" si="0"/>
        <v>18.206332369871269</v>
      </c>
      <c r="F44" s="4">
        <f t="shared" si="1"/>
        <v>-1.0563323698712708</v>
      </c>
      <c r="G44" s="3">
        <f t="shared" si="2"/>
        <v>1.0563323698712708</v>
      </c>
      <c r="H44" s="20">
        <f t="shared" si="3"/>
        <v>1.1158380756378552</v>
      </c>
      <c r="I44" s="55">
        <f t="shared" si="4"/>
        <v>-6.1593724190744659E-2</v>
      </c>
      <c r="J44" s="55">
        <f t="shared" si="5"/>
        <v>6.1593724190744659E-2</v>
      </c>
    </row>
    <row r="45" spans="1:10" x14ac:dyDescent="0.35">
      <c r="A45" s="2">
        <v>1.37</v>
      </c>
      <c r="B45" s="2">
        <v>29.48</v>
      </c>
      <c r="C45" s="2">
        <v>20.6</v>
      </c>
      <c r="D45" s="2">
        <v>15.82</v>
      </c>
      <c r="E45" s="4">
        <f t="shared" si="0"/>
        <v>16.608625046318679</v>
      </c>
      <c r="F45" s="4">
        <f t="shared" si="1"/>
        <v>-0.78862504631867836</v>
      </c>
      <c r="G45" s="3">
        <f t="shared" si="2"/>
        <v>0.78862504631867836</v>
      </c>
      <c r="H45" s="20">
        <f t="shared" si="3"/>
        <v>0.62192946368113755</v>
      </c>
      <c r="I45" s="55">
        <f t="shared" si="4"/>
        <v>-4.9849876505605455E-2</v>
      </c>
      <c r="J45" s="55">
        <f t="shared" si="5"/>
        <v>4.9849876505605455E-2</v>
      </c>
    </row>
    <row r="46" spans="1:10" x14ac:dyDescent="0.35">
      <c r="A46" s="2">
        <v>1.55</v>
      </c>
      <c r="B46" s="2">
        <v>44.68</v>
      </c>
      <c r="C46" s="2">
        <v>22.9</v>
      </c>
      <c r="D46" s="2">
        <v>18.61</v>
      </c>
      <c r="E46" s="4">
        <f t="shared" si="0"/>
        <v>18.450314348706211</v>
      </c>
      <c r="F46" s="4">
        <f t="shared" si="1"/>
        <v>0.15968565129378831</v>
      </c>
      <c r="G46" s="3">
        <f t="shared" si="2"/>
        <v>0.15968565129378831</v>
      </c>
      <c r="H46" s="20">
        <f t="shared" si="3"/>
        <v>2.5499507229121355E-2</v>
      </c>
      <c r="I46" s="55">
        <f t="shared" si="4"/>
        <v>8.5806368239542356E-3</v>
      </c>
      <c r="J46" s="55">
        <f t="shared" si="5"/>
        <v>8.5806368239542356E-3</v>
      </c>
    </row>
    <row r="47" spans="1:10" x14ac:dyDescent="0.35">
      <c r="A47" s="2">
        <v>1.45</v>
      </c>
      <c r="B47" s="2">
        <v>34.93</v>
      </c>
      <c r="C47" s="2">
        <v>19.3</v>
      </c>
      <c r="D47" s="2">
        <v>16.66</v>
      </c>
      <c r="E47" s="4">
        <f t="shared" si="0"/>
        <v>16.848048429851989</v>
      </c>
      <c r="F47" s="4">
        <f t="shared" si="1"/>
        <v>-0.18804842985198889</v>
      </c>
      <c r="G47" s="3">
        <f t="shared" si="2"/>
        <v>0.18804842985198889</v>
      </c>
      <c r="H47" s="20">
        <f t="shared" si="3"/>
        <v>3.5362211969798385E-2</v>
      </c>
      <c r="I47" s="55">
        <f t="shared" si="4"/>
        <v>-1.1287420759423102E-2</v>
      </c>
      <c r="J47" s="55">
        <f t="shared" si="5"/>
        <v>1.1287420759423102E-2</v>
      </c>
    </row>
    <row r="48" spans="1:10" x14ac:dyDescent="0.35">
      <c r="A48" s="2">
        <v>1.47</v>
      </c>
      <c r="B48" s="2">
        <v>54.54</v>
      </c>
      <c r="C48" s="2">
        <v>38.4</v>
      </c>
      <c r="D48" s="2">
        <v>25.13</v>
      </c>
      <c r="E48" s="4">
        <f t="shared" si="0"/>
        <v>24.613813799332856</v>
      </c>
      <c r="F48" s="4">
        <f t="shared" si="1"/>
        <v>0.51618620066714271</v>
      </c>
      <c r="G48" s="3">
        <f t="shared" si="2"/>
        <v>0.51618620066714271</v>
      </c>
      <c r="H48" s="20">
        <f t="shared" si="3"/>
        <v>0.26644819375917972</v>
      </c>
      <c r="I48" s="55">
        <f t="shared" si="4"/>
        <v>2.0540636715763737E-2</v>
      </c>
      <c r="J48" s="55">
        <f t="shared" si="5"/>
        <v>2.0540636715763737E-2</v>
      </c>
    </row>
    <row r="49" spans="1:10" x14ac:dyDescent="0.35">
      <c r="A49" s="2">
        <v>1.59</v>
      </c>
      <c r="B49" s="2">
        <v>52.5</v>
      </c>
      <c r="C49" s="2">
        <v>27.9</v>
      </c>
      <c r="D49" s="2">
        <v>20.83</v>
      </c>
      <c r="E49" s="4">
        <f t="shared" si="0"/>
        <v>20.72837930009846</v>
      </c>
      <c r="F49" s="4">
        <f t="shared" si="1"/>
        <v>0.1016206999015381</v>
      </c>
      <c r="G49" s="3">
        <f t="shared" si="2"/>
        <v>0.1016206999015381</v>
      </c>
      <c r="H49" s="20">
        <f t="shared" si="3"/>
        <v>1.0326766648478466E-2</v>
      </c>
      <c r="I49" s="55">
        <f t="shared" si="4"/>
        <v>4.8785741671405715E-3</v>
      </c>
      <c r="J49" s="55">
        <f t="shared" si="5"/>
        <v>4.8785741671405715E-3</v>
      </c>
    </row>
    <row r="50" spans="1:10" x14ac:dyDescent="0.35">
      <c r="A50" s="2">
        <v>1.44</v>
      </c>
      <c r="B50" s="2">
        <v>51.03</v>
      </c>
      <c r="C50" s="2">
        <v>36.4</v>
      </c>
      <c r="D50" s="2">
        <v>24.56</v>
      </c>
      <c r="E50" s="4">
        <f t="shared" si="0"/>
        <v>23.877235983787209</v>
      </c>
      <c r="F50" s="4">
        <f t="shared" si="1"/>
        <v>0.68276401621278993</v>
      </c>
      <c r="G50" s="3">
        <f t="shared" si="2"/>
        <v>0.68276401621278993</v>
      </c>
      <c r="H50" s="20">
        <f t="shared" si="3"/>
        <v>0.46616670183501885</v>
      </c>
      <c r="I50" s="55">
        <f t="shared" si="4"/>
        <v>2.7799837793680372E-2</v>
      </c>
      <c r="J50" s="55">
        <f t="shared" si="5"/>
        <v>2.7799837793680372E-2</v>
      </c>
    </row>
    <row r="51" spans="1:10" x14ac:dyDescent="0.35">
      <c r="A51" s="2">
        <v>1.6</v>
      </c>
      <c r="B51" s="2">
        <v>51.71</v>
      </c>
      <c r="C51" s="2">
        <v>25.1</v>
      </c>
      <c r="D51" s="2">
        <v>20.190000000000001</v>
      </c>
      <c r="E51" s="4">
        <f t="shared" si="0"/>
        <v>20.10509282844064</v>
      </c>
      <c r="F51" s="4">
        <f t="shared" si="1"/>
        <v>8.4907171559361672E-2</v>
      </c>
      <c r="G51" s="3">
        <f t="shared" si="2"/>
        <v>8.4907171559361672E-2</v>
      </c>
      <c r="H51" s="20">
        <f t="shared" si="3"/>
        <v>7.2092277822108754E-3</v>
      </c>
      <c r="I51" s="55">
        <f t="shared" si="4"/>
        <v>4.2054072094780421E-3</v>
      </c>
      <c r="J51" s="55">
        <f t="shared" si="5"/>
        <v>4.2054072094780421E-3</v>
      </c>
    </row>
    <row r="52" spans="1:10" x14ac:dyDescent="0.35">
      <c r="A52" s="2">
        <v>1.58</v>
      </c>
      <c r="B52" s="2">
        <v>60.33</v>
      </c>
      <c r="C52" s="2">
        <v>39.700000000000003</v>
      </c>
      <c r="D52" s="2">
        <v>24.13</v>
      </c>
      <c r="E52" s="4">
        <f t="shared" si="0"/>
        <v>24.369497891643288</v>
      </c>
      <c r="F52" s="4">
        <f t="shared" si="1"/>
        <v>-0.23949789164328905</v>
      </c>
      <c r="G52" s="3">
        <f t="shared" si="2"/>
        <v>0.23949789164328905</v>
      </c>
      <c r="H52" s="20">
        <f t="shared" si="3"/>
        <v>5.7359240101580625E-2</v>
      </c>
      <c r="I52" s="55">
        <f t="shared" si="4"/>
        <v>-9.9253166864189408E-3</v>
      </c>
      <c r="J52" s="55">
        <f t="shared" si="5"/>
        <v>9.9253166864189408E-3</v>
      </c>
    </row>
    <row r="53" spans="1:10" x14ac:dyDescent="0.35">
      <c r="A53" s="2">
        <v>1.42</v>
      </c>
      <c r="B53" s="2">
        <v>47.85</v>
      </c>
      <c r="C53" s="2">
        <v>33.6</v>
      </c>
      <c r="D53" s="2">
        <v>23.86</v>
      </c>
      <c r="E53" s="4">
        <f t="shared" si="0"/>
        <v>23.014403216324041</v>
      </c>
      <c r="F53" s="4">
        <f t="shared" si="1"/>
        <v>0.84559678367595836</v>
      </c>
      <c r="G53" s="3">
        <f t="shared" si="2"/>
        <v>0.84559678367595836</v>
      </c>
      <c r="H53" s="20">
        <f t="shared" si="3"/>
        <v>0.71503392056312554</v>
      </c>
      <c r="I53" s="55">
        <f t="shared" si="4"/>
        <v>3.5439932258003286E-2</v>
      </c>
      <c r="J53" s="55">
        <f t="shared" si="5"/>
        <v>3.5439932258003286E-2</v>
      </c>
    </row>
    <row r="54" spans="1:10" x14ac:dyDescent="0.35">
      <c r="A54" s="2">
        <v>1.58</v>
      </c>
      <c r="B54" s="2">
        <v>83.91</v>
      </c>
      <c r="C54" s="2">
        <v>46</v>
      </c>
      <c r="D54" s="2">
        <v>33.57</v>
      </c>
      <c r="E54" s="4">
        <f t="shared" si="0"/>
        <v>33.76736093668945</v>
      </c>
      <c r="F54" s="4">
        <f t="shared" si="1"/>
        <v>-0.19736093668944932</v>
      </c>
      <c r="G54" s="3">
        <f t="shared" si="2"/>
        <v>0.19736093668944932</v>
      </c>
      <c r="H54" s="20">
        <f t="shared" si="3"/>
        <v>3.8951339330936821E-2</v>
      </c>
      <c r="I54" s="55">
        <f t="shared" si="4"/>
        <v>-5.879086585923423E-3</v>
      </c>
      <c r="J54" s="55">
        <f t="shared" si="5"/>
        <v>5.879086585923423E-3</v>
      </c>
    </row>
    <row r="55" spans="1:10" x14ac:dyDescent="0.35">
      <c r="A55" s="2">
        <v>1.55</v>
      </c>
      <c r="B55" s="2">
        <v>69.97</v>
      </c>
      <c r="C55" s="2">
        <v>38.9</v>
      </c>
      <c r="D55" s="2">
        <v>29.14</v>
      </c>
      <c r="E55" s="4">
        <f t="shared" si="0"/>
        <v>28.804985151448196</v>
      </c>
      <c r="F55" s="4">
        <f t="shared" si="1"/>
        <v>0.33501484855180408</v>
      </c>
      <c r="G55" s="3">
        <f t="shared" si="2"/>
        <v>0.33501484855180408</v>
      </c>
      <c r="H55" s="20">
        <f t="shared" si="3"/>
        <v>0.11223494875018822</v>
      </c>
      <c r="I55" s="55">
        <f t="shared" si="4"/>
        <v>1.149673467919712E-2</v>
      </c>
      <c r="J55" s="55">
        <f t="shared" si="5"/>
        <v>1.149673467919712E-2</v>
      </c>
    </row>
    <row r="56" spans="1:10" x14ac:dyDescent="0.35">
      <c r="A56" s="2">
        <v>1.64</v>
      </c>
      <c r="B56" s="2">
        <v>77.34</v>
      </c>
      <c r="C56" s="2">
        <v>42.2</v>
      </c>
      <c r="D56" s="2">
        <v>28.59</v>
      </c>
      <c r="E56" s="4">
        <f t="shared" si="0"/>
        <v>29.700025254845862</v>
      </c>
      <c r="F56" s="4">
        <f t="shared" si="1"/>
        <v>-1.110025254845862</v>
      </c>
      <c r="G56" s="3">
        <f t="shared" si="2"/>
        <v>1.110025254845862</v>
      </c>
      <c r="H56" s="20">
        <f t="shared" si="3"/>
        <v>1.2321560663956208</v>
      </c>
      <c r="I56" s="55">
        <f t="shared" si="4"/>
        <v>-3.882564724889339E-2</v>
      </c>
      <c r="J56" s="55">
        <f t="shared" si="5"/>
        <v>3.882564724889339E-2</v>
      </c>
    </row>
    <row r="57" spans="1:10" x14ac:dyDescent="0.35">
      <c r="A57" s="2">
        <v>1.49</v>
      </c>
      <c r="B57" s="2">
        <v>58.29</v>
      </c>
      <c r="C57" s="2">
        <v>36.700000000000003</v>
      </c>
      <c r="D57" s="2">
        <v>26.17</v>
      </c>
      <c r="E57" s="4">
        <f t="shared" si="0"/>
        <v>25.565264631611381</v>
      </c>
      <c r="F57" s="4">
        <f t="shared" si="1"/>
        <v>0.60473536838862074</v>
      </c>
      <c r="G57" s="3">
        <f t="shared" si="2"/>
        <v>0.60473536838862074</v>
      </c>
      <c r="H57" s="20">
        <f t="shared" si="3"/>
        <v>0.36570486578012085</v>
      </c>
      <c r="I57" s="55">
        <f t="shared" si="4"/>
        <v>2.3107962108850619E-2</v>
      </c>
      <c r="J57" s="55">
        <f t="shared" si="5"/>
        <v>2.3107962108850619E-2</v>
      </c>
    </row>
    <row r="58" spans="1:10" x14ac:dyDescent="0.35">
      <c r="A58" s="2">
        <v>1.59</v>
      </c>
      <c r="B58" s="2">
        <v>87.54</v>
      </c>
      <c r="C58" s="2">
        <v>38</v>
      </c>
      <c r="D58" s="2">
        <v>34.46</v>
      </c>
      <c r="E58" s="4">
        <f t="shared" si="0"/>
        <v>34.715636084056982</v>
      </c>
      <c r="F58" s="4">
        <f t="shared" si="1"/>
        <v>-0.25563608405698091</v>
      </c>
      <c r="G58" s="3">
        <f t="shared" si="2"/>
        <v>0.25563608405698091</v>
      </c>
      <c r="H58" s="20">
        <f t="shared" si="3"/>
        <v>6.5349807471987806E-2</v>
      </c>
      <c r="I58" s="55">
        <f t="shared" si="4"/>
        <v>-7.4183425437313088E-3</v>
      </c>
      <c r="J58" s="55">
        <f t="shared" si="5"/>
        <v>7.4183425437313088E-3</v>
      </c>
    </row>
    <row r="59" spans="1:10" x14ac:dyDescent="0.35">
      <c r="A59" s="2">
        <v>1.55</v>
      </c>
      <c r="B59" s="2">
        <v>45.81</v>
      </c>
      <c r="C59" s="2">
        <v>23.3</v>
      </c>
      <c r="D59" s="2">
        <v>19.079999999999998</v>
      </c>
      <c r="E59" s="4">
        <f t="shared" si="0"/>
        <v>18.903599849972494</v>
      </c>
      <c r="F59" s="4">
        <f t="shared" si="1"/>
        <v>0.17640015002750431</v>
      </c>
      <c r="G59" s="3">
        <f t="shared" si="2"/>
        <v>0.17640015002750431</v>
      </c>
      <c r="H59" s="20">
        <f t="shared" si="3"/>
        <v>3.1117012929726028E-2</v>
      </c>
      <c r="I59" s="55">
        <f t="shared" si="4"/>
        <v>9.2452908819446716E-3</v>
      </c>
      <c r="J59" s="55">
        <f t="shared" si="5"/>
        <v>9.2452908819446716E-3</v>
      </c>
    </row>
    <row r="60" spans="1:10" x14ac:dyDescent="0.35">
      <c r="A60" s="2">
        <v>1.42</v>
      </c>
      <c r="B60" s="2">
        <v>47.63</v>
      </c>
      <c r="C60" s="2">
        <v>35.9</v>
      </c>
      <c r="D60" s="2">
        <v>23.54</v>
      </c>
      <c r="E60" s="4">
        <f t="shared" si="0"/>
        <v>22.996971992109405</v>
      </c>
      <c r="F60" s="4">
        <f t="shared" si="1"/>
        <v>0.54302800789059447</v>
      </c>
      <c r="G60" s="3">
        <f t="shared" si="2"/>
        <v>0.54302800789059447</v>
      </c>
      <c r="H60" s="20">
        <f t="shared" si="3"/>
        <v>0.29487941735362755</v>
      </c>
      <c r="I60" s="55">
        <f t="shared" si="4"/>
        <v>2.3068309596032052E-2</v>
      </c>
      <c r="J60" s="55">
        <f t="shared" si="5"/>
        <v>2.3068309596032052E-2</v>
      </c>
    </row>
    <row r="61" spans="1:10" x14ac:dyDescent="0.35">
      <c r="A61" s="2">
        <v>1.62</v>
      </c>
      <c r="B61" s="2">
        <v>53.07</v>
      </c>
      <c r="C61" s="2">
        <v>24.1</v>
      </c>
      <c r="D61" s="2">
        <v>20.239999999999998</v>
      </c>
      <c r="E61" s="4">
        <f t="shared" si="0"/>
        <v>20.143869011679815</v>
      </c>
      <c r="F61" s="4">
        <f t="shared" si="1"/>
        <v>9.6130988320183519E-2</v>
      </c>
      <c r="G61" s="3">
        <f t="shared" si="2"/>
        <v>9.6130988320183519E-2</v>
      </c>
      <c r="H61" s="20">
        <f t="shared" si="3"/>
        <v>9.2411669154152595E-3</v>
      </c>
      <c r="I61" s="55">
        <f t="shared" si="4"/>
        <v>4.7495547589023485E-3</v>
      </c>
      <c r="J61" s="55">
        <f t="shared" si="5"/>
        <v>4.7495547589023485E-3</v>
      </c>
    </row>
    <row r="62" spans="1:10" x14ac:dyDescent="0.35">
      <c r="A62" s="2">
        <v>1.66</v>
      </c>
      <c r="B62" s="2">
        <v>80.739999999999995</v>
      </c>
      <c r="C62" s="2">
        <v>40.799999999999997</v>
      </c>
      <c r="D62" s="2">
        <v>29.17</v>
      </c>
      <c r="E62" s="4">
        <f t="shared" si="0"/>
        <v>30.523702532292006</v>
      </c>
      <c r="F62" s="4">
        <f t="shared" si="1"/>
        <v>-1.3537025322920044</v>
      </c>
      <c r="G62" s="3">
        <f t="shared" si="2"/>
        <v>1.3537025322920044</v>
      </c>
      <c r="H62" s="20">
        <f t="shared" si="3"/>
        <v>1.8325105459337854</v>
      </c>
      <c r="I62" s="55">
        <f t="shared" si="4"/>
        <v>-4.640735455234845E-2</v>
      </c>
      <c r="J62" s="55">
        <f t="shared" si="5"/>
        <v>4.640735455234845E-2</v>
      </c>
    </row>
    <row r="63" spans="1:10" x14ac:dyDescent="0.35">
      <c r="A63" s="2">
        <v>1.47</v>
      </c>
      <c r="B63" s="2">
        <v>45.25</v>
      </c>
      <c r="C63" s="2">
        <v>25.7</v>
      </c>
      <c r="D63" s="2">
        <v>20.85</v>
      </c>
      <c r="E63" s="4">
        <f t="shared" si="0"/>
        <v>20.606947432912335</v>
      </c>
      <c r="F63" s="4">
        <f t="shared" si="1"/>
        <v>0.2430525670876662</v>
      </c>
      <c r="G63" s="3">
        <f t="shared" si="2"/>
        <v>0.2430525670876662</v>
      </c>
      <c r="H63" s="20">
        <f t="shared" si="3"/>
        <v>5.9074550367904481E-2</v>
      </c>
      <c r="I63" s="55">
        <f t="shared" si="4"/>
        <v>1.1657197462238186E-2</v>
      </c>
      <c r="J63" s="55">
        <f t="shared" si="5"/>
        <v>1.1657197462238186E-2</v>
      </c>
    </row>
    <row r="64" spans="1:10" x14ac:dyDescent="0.35">
      <c r="A64" s="2">
        <v>1.49</v>
      </c>
      <c r="B64" s="2">
        <v>50.46</v>
      </c>
      <c r="C64" s="2">
        <v>37.6</v>
      </c>
      <c r="D64" s="2">
        <v>22.66</v>
      </c>
      <c r="E64" s="4">
        <f t="shared" si="0"/>
        <v>22.533708914335513</v>
      </c>
      <c r="F64" s="4">
        <f t="shared" si="1"/>
        <v>0.12629108566448721</v>
      </c>
      <c r="G64" s="3">
        <f t="shared" si="2"/>
        <v>0.12629108566448721</v>
      </c>
      <c r="H64" s="20">
        <f t="shared" si="3"/>
        <v>1.5949438318314847E-2</v>
      </c>
      <c r="I64" s="55">
        <f t="shared" si="4"/>
        <v>5.5733047513012888E-3</v>
      </c>
      <c r="J64" s="55">
        <f t="shared" si="5"/>
        <v>5.5733047513012888E-3</v>
      </c>
    </row>
    <row r="65" spans="1:10" x14ac:dyDescent="0.35">
      <c r="A65" s="2">
        <v>1.65</v>
      </c>
      <c r="B65" s="2">
        <v>81.99</v>
      </c>
      <c r="C65" s="2">
        <v>35.9</v>
      </c>
      <c r="D65" s="2">
        <v>30.08</v>
      </c>
      <c r="E65" s="4">
        <f t="shared" si="0"/>
        <v>31.097337663548533</v>
      </c>
      <c r="F65" s="4">
        <f t="shared" si="1"/>
        <v>-1.0173376635485347</v>
      </c>
      <c r="G65" s="3">
        <f t="shared" si="2"/>
        <v>1.0173376635485347</v>
      </c>
      <c r="H65" s="20">
        <f t="shared" si="3"/>
        <v>1.0349759216743917</v>
      </c>
      <c r="I65" s="55">
        <f t="shared" si="4"/>
        <v>-3.3821065942437993E-2</v>
      </c>
      <c r="J65" s="55">
        <f t="shared" si="5"/>
        <v>3.3821065942437993E-2</v>
      </c>
    </row>
    <row r="66" spans="1:10" x14ac:dyDescent="0.35">
      <c r="A66" s="2">
        <v>1.53</v>
      </c>
      <c r="B66" s="2">
        <v>52.96</v>
      </c>
      <c r="C66" s="2">
        <v>36.299999999999997</v>
      </c>
      <c r="D66" s="2">
        <v>22.61</v>
      </c>
      <c r="E66" s="4">
        <f t="shared" si="0"/>
        <v>22.546178086719927</v>
      </c>
      <c r="F66" s="4">
        <f t="shared" si="1"/>
        <v>6.3821913280072806E-2</v>
      </c>
      <c r="G66" s="3">
        <f t="shared" si="2"/>
        <v>6.3821913280072806E-2</v>
      </c>
      <c r="H66" s="20">
        <f t="shared" si="3"/>
        <v>4.073236614729134E-3</v>
      </c>
      <c r="I66" s="55">
        <f t="shared" si="4"/>
        <v>2.8227294683800448E-3</v>
      </c>
      <c r="J66" s="55">
        <f t="shared" si="5"/>
        <v>2.8227294683800448E-3</v>
      </c>
    </row>
    <row r="67" spans="1:10" x14ac:dyDescent="0.35">
      <c r="A67" s="2">
        <v>1.59</v>
      </c>
      <c r="B67" s="2">
        <v>61.23</v>
      </c>
      <c r="C67" s="2">
        <v>33</v>
      </c>
      <c r="D67" s="2">
        <v>24.3</v>
      </c>
      <c r="E67" s="4">
        <f t="shared" ref="E67:E93" si="6">$M$17+$M$18*A67+$M$19*B67+$M$20*C67</f>
        <v>24.290165530896743</v>
      </c>
      <c r="F67" s="4">
        <f t="shared" ref="F67:F93" si="7">D67-E67</f>
        <v>9.8344691032572484E-3</v>
      </c>
      <c r="G67" s="3">
        <f t="shared" ref="G67:G93" si="8">ABS(F67)</f>
        <v>9.8344691032572484E-3</v>
      </c>
      <c r="H67" s="20">
        <f t="shared" ref="H67:H93" si="9">F67*F67</f>
        <v>9.6716782542921427E-5</v>
      </c>
      <c r="I67" s="55">
        <f t="shared" ref="I67:I93" si="10">F67/D67</f>
        <v>4.0471066268548344E-4</v>
      </c>
      <c r="J67" s="55">
        <f t="shared" ref="J67:J93" si="11">ABS(I67)</f>
        <v>4.0471066268548344E-4</v>
      </c>
    </row>
    <row r="68" spans="1:10" x14ac:dyDescent="0.35">
      <c r="A68" s="2">
        <v>1.53</v>
      </c>
      <c r="B68" s="2">
        <v>73.37</v>
      </c>
      <c r="C68" s="2">
        <v>40.5</v>
      </c>
      <c r="D68" s="2">
        <v>31.33</v>
      </c>
      <c r="E68" s="4">
        <f t="shared" si="6"/>
        <v>30.643311325826264</v>
      </c>
      <c r="F68" s="4">
        <f t="shared" si="7"/>
        <v>0.68668867417373392</v>
      </c>
      <c r="G68" s="3">
        <f t="shared" si="8"/>
        <v>0.68668867417373392</v>
      </c>
      <c r="H68" s="20">
        <f t="shared" si="9"/>
        <v>0.47154133523848052</v>
      </c>
      <c r="I68" s="55">
        <f t="shared" si="10"/>
        <v>2.1917927678702008E-2</v>
      </c>
      <c r="J68" s="55">
        <f t="shared" si="11"/>
        <v>2.1917927678702008E-2</v>
      </c>
    </row>
    <row r="69" spans="1:10" x14ac:dyDescent="0.35">
      <c r="A69" s="2">
        <v>1.57</v>
      </c>
      <c r="B69" s="2">
        <v>59.87</v>
      </c>
      <c r="C69" s="2">
        <v>26.4</v>
      </c>
      <c r="D69" s="2">
        <v>24.14</v>
      </c>
      <c r="E69" s="4">
        <f t="shared" si="6"/>
        <v>24.025042490730911</v>
      </c>
      <c r="F69" s="4">
        <f t="shared" si="7"/>
        <v>0.11495750926908954</v>
      </c>
      <c r="G69" s="3">
        <f t="shared" si="8"/>
        <v>0.11495750926908954</v>
      </c>
      <c r="H69" s="20">
        <f t="shared" si="9"/>
        <v>1.3215228937352807E-2</v>
      </c>
      <c r="I69" s="55">
        <f t="shared" si="10"/>
        <v>4.7621172025306352E-3</v>
      </c>
      <c r="J69" s="55">
        <f t="shared" si="11"/>
        <v>4.7621172025306352E-3</v>
      </c>
    </row>
    <row r="70" spans="1:10" x14ac:dyDescent="0.35">
      <c r="A70" s="2">
        <v>1.43</v>
      </c>
      <c r="B70" s="2">
        <v>47.97</v>
      </c>
      <c r="C70" s="2">
        <v>27.3</v>
      </c>
      <c r="D70" s="2">
        <v>23.5</v>
      </c>
      <c r="E70" s="4">
        <f t="shared" si="6"/>
        <v>22.642319638435595</v>
      </c>
      <c r="F70" s="4">
        <f t="shared" si="7"/>
        <v>0.8576803615644053</v>
      </c>
      <c r="G70" s="3">
        <f t="shared" si="8"/>
        <v>0.8576803615644053</v>
      </c>
      <c r="H70" s="20">
        <f t="shared" si="9"/>
        <v>0.73561560261324899</v>
      </c>
      <c r="I70" s="55">
        <f t="shared" si="10"/>
        <v>3.6497036662315116E-2</v>
      </c>
      <c r="J70" s="55">
        <f t="shared" si="11"/>
        <v>3.6497036662315116E-2</v>
      </c>
    </row>
    <row r="71" spans="1:10" x14ac:dyDescent="0.35">
      <c r="A71" s="2">
        <v>1.61</v>
      </c>
      <c r="B71" s="2">
        <v>63.96</v>
      </c>
      <c r="C71" s="2">
        <v>32.200000000000003</v>
      </c>
      <c r="D71" s="2">
        <v>24.78</v>
      </c>
      <c r="E71" s="4">
        <f t="shared" si="6"/>
        <v>24.870013552893969</v>
      </c>
      <c r="F71" s="4">
        <f t="shared" si="7"/>
        <v>-9.0013552893967841E-2</v>
      </c>
      <c r="G71" s="3">
        <f t="shared" si="8"/>
        <v>9.0013552893967841E-2</v>
      </c>
      <c r="H71" s="20">
        <f t="shared" si="9"/>
        <v>8.1024397045951456E-3</v>
      </c>
      <c r="I71" s="55">
        <f t="shared" si="10"/>
        <v>-3.6325081878114543E-3</v>
      </c>
      <c r="J71" s="55">
        <f t="shared" si="11"/>
        <v>3.6325081878114543E-3</v>
      </c>
    </row>
    <row r="72" spans="1:10" x14ac:dyDescent="0.35">
      <c r="A72" s="2">
        <v>1.55</v>
      </c>
      <c r="B72" s="2">
        <v>46.72</v>
      </c>
      <c r="C72" s="2">
        <v>19.600000000000001</v>
      </c>
      <c r="D72" s="2">
        <v>19.46</v>
      </c>
      <c r="E72" s="4">
        <f t="shared" si="6"/>
        <v>19.148846247506956</v>
      </c>
      <c r="F72" s="4">
        <f t="shared" si="7"/>
        <v>0.31115375249304478</v>
      </c>
      <c r="G72" s="3">
        <f t="shared" si="8"/>
        <v>0.31115375249304478</v>
      </c>
      <c r="H72" s="20">
        <f t="shared" si="9"/>
        <v>9.6816657690502975E-2</v>
      </c>
      <c r="I72" s="55">
        <f t="shared" si="10"/>
        <v>1.5989401464185239E-2</v>
      </c>
      <c r="J72" s="55">
        <f t="shared" si="11"/>
        <v>1.5989401464185239E-2</v>
      </c>
    </row>
    <row r="73" spans="1:10" x14ac:dyDescent="0.35">
      <c r="A73" s="2">
        <v>1.47</v>
      </c>
      <c r="B73" s="2">
        <v>41.28</v>
      </c>
      <c r="C73" s="2">
        <v>24.5</v>
      </c>
      <c r="D73" s="2">
        <v>19.02</v>
      </c>
      <c r="E73" s="4">
        <f t="shared" si="6"/>
        <v>19.020545747607347</v>
      </c>
      <c r="F73" s="4">
        <f t="shared" si="7"/>
        <v>-5.4574760734737993E-4</v>
      </c>
      <c r="G73" s="3">
        <f t="shared" si="8"/>
        <v>5.4574760734737993E-4</v>
      </c>
      <c r="H73" s="20">
        <f t="shared" si="9"/>
        <v>2.9784045092538997E-7</v>
      </c>
      <c r="I73" s="55">
        <f t="shared" si="10"/>
        <v>-2.8693354750125127E-5</v>
      </c>
      <c r="J73" s="55">
        <f t="shared" si="11"/>
        <v>2.8693354750125127E-5</v>
      </c>
    </row>
    <row r="74" spans="1:10" x14ac:dyDescent="0.35">
      <c r="A74" s="2">
        <v>1.5</v>
      </c>
      <c r="B74" s="2">
        <v>45.36</v>
      </c>
      <c r="C74" s="2">
        <v>22.6</v>
      </c>
      <c r="D74" s="2">
        <v>20.2</v>
      </c>
      <c r="E74" s="4">
        <f t="shared" si="6"/>
        <v>19.863611116673084</v>
      </c>
      <c r="F74" s="4">
        <f t="shared" si="7"/>
        <v>0.33638888332691508</v>
      </c>
      <c r="G74" s="3">
        <f t="shared" si="8"/>
        <v>0.33638888332691508</v>
      </c>
      <c r="H74" s="20">
        <f t="shared" si="9"/>
        <v>0.11315748082592889</v>
      </c>
      <c r="I74" s="55">
        <f t="shared" si="10"/>
        <v>1.6652915016183916E-2</v>
      </c>
      <c r="J74" s="55">
        <f t="shared" si="11"/>
        <v>1.6652915016183916E-2</v>
      </c>
    </row>
    <row r="75" spans="1:10" x14ac:dyDescent="0.35">
      <c r="A75" s="2">
        <v>1.66</v>
      </c>
      <c r="B75" s="2">
        <v>57.27</v>
      </c>
      <c r="C75" s="2">
        <v>30.2</v>
      </c>
      <c r="D75" s="2">
        <v>20.69</v>
      </c>
      <c r="E75" s="4">
        <f t="shared" si="6"/>
        <v>21.04074028365331</v>
      </c>
      <c r="F75" s="4">
        <f t="shared" si="7"/>
        <v>-0.35074028365330889</v>
      </c>
      <c r="G75" s="3">
        <f t="shared" si="8"/>
        <v>0.35074028365330889</v>
      </c>
      <c r="H75" s="20">
        <f t="shared" si="9"/>
        <v>0.12301874657720357</v>
      </c>
      <c r="I75" s="55">
        <f t="shared" si="10"/>
        <v>-1.6952164507168143E-2</v>
      </c>
      <c r="J75" s="55">
        <f t="shared" si="11"/>
        <v>1.6952164507168143E-2</v>
      </c>
    </row>
    <row r="76" spans="1:10" x14ac:dyDescent="0.35">
      <c r="A76" s="2">
        <v>1.42</v>
      </c>
      <c r="B76" s="2">
        <v>38.78</v>
      </c>
      <c r="C76" s="2">
        <v>26.9</v>
      </c>
      <c r="D76" s="2">
        <v>19.170000000000002</v>
      </c>
      <c r="E76" s="4">
        <f t="shared" si="6"/>
        <v>19.272162667867001</v>
      </c>
      <c r="F76" s="4">
        <f t="shared" si="7"/>
        <v>-0.1021626678669989</v>
      </c>
      <c r="G76" s="3">
        <f t="shared" si="8"/>
        <v>0.1021626678669989</v>
      </c>
      <c r="H76" s="20">
        <f t="shared" si="9"/>
        <v>1.0437210705702729E-2</v>
      </c>
      <c r="I76" s="55">
        <f t="shared" si="10"/>
        <v>-5.3292993149190865E-3</v>
      </c>
      <c r="J76" s="55">
        <f t="shared" si="11"/>
        <v>5.3292993149190865E-3</v>
      </c>
    </row>
    <row r="77" spans="1:10" x14ac:dyDescent="0.35">
      <c r="A77" s="2">
        <v>1.5</v>
      </c>
      <c r="B77" s="2">
        <v>46.95</v>
      </c>
      <c r="C77" s="2">
        <v>30.2</v>
      </c>
      <c r="D77" s="2">
        <v>20.73</v>
      </c>
      <c r="E77" s="4">
        <f t="shared" si="6"/>
        <v>20.711004247038996</v>
      </c>
      <c r="F77" s="4">
        <f t="shared" si="7"/>
        <v>1.8995752961004087E-2</v>
      </c>
      <c r="G77" s="3">
        <f t="shared" si="8"/>
        <v>1.8995752961004087E-2</v>
      </c>
      <c r="H77" s="20">
        <f t="shared" si="9"/>
        <v>3.608386305554955E-4</v>
      </c>
      <c r="I77" s="55">
        <f t="shared" si="10"/>
        <v>9.1634119445268148E-4</v>
      </c>
      <c r="J77" s="55">
        <f t="shared" si="11"/>
        <v>9.1634119445268148E-4</v>
      </c>
    </row>
    <row r="78" spans="1:10" x14ac:dyDescent="0.35">
      <c r="A78" s="2">
        <v>1.35</v>
      </c>
      <c r="B78" s="2">
        <v>29.26</v>
      </c>
      <c r="C78" s="2">
        <v>21</v>
      </c>
      <c r="D78" s="2">
        <v>16.14</v>
      </c>
      <c r="E78" s="4">
        <f t="shared" si="6"/>
        <v>16.997257834576505</v>
      </c>
      <c r="F78" s="4">
        <f t="shared" si="7"/>
        <v>-0.85725783457650451</v>
      </c>
      <c r="G78" s="3">
        <f t="shared" si="8"/>
        <v>0.85725783457650451</v>
      </c>
      <c r="H78" s="20">
        <f t="shared" si="9"/>
        <v>0.73489099494279753</v>
      </c>
      <c r="I78" s="55">
        <f t="shared" si="10"/>
        <v>-5.3113868313290243E-2</v>
      </c>
      <c r="J78" s="55">
        <f t="shared" si="11"/>
        <v>5.3113868313290243E-2</v>
      </c>
    </row>
    <row r="79" spans="1:10" x14ac:dyDescent="0.35">
      <c r="A79" s="2">
        <v>1.42</v>
      </c>
      <c r="B79" s="2">
        <v>35.83</v>
      </c>
      <c r="C79" s="2">
        <v>19.399999999999999</v>
      </c>
      <c r="D79" s="2">
        <v>17.71</v>
      </c>
      <c r="E79" s="4">
        <f t="shared" si="6"/>
        <v>17.896538394500681</v>
      </c>
      <c r="F79" s="4">
        <f t="shared" si="7"/>
        <v>-0.18653839450067977</v>
      </c>
      <c r="G79" s="3">
        <f t="shared" si="8"/>
        <v>0.18653839450067977</v>
      </c>
      <c r="H79" s="20">
        <f t="shared" si="9"/>
        <v>3.4796572622891236E-2</v>
      </c>
      <c r="I79" s="55">
        <f t="shared" si="10"/>
        <v>-1.0532941530247305E-2</v>
      </c>
      <c r="J79" s="55">
        <f t="shared" si="11"/>
        <v>1.0532941530247305E-2</v>
      </c>
    </row>
    <row r="80" spans="1:10" x14ac:dyDescent="0.35">
      <c r="A80" s="2">
        <v>1.47</v>
      </c>
      <c r="B80" s="2">
        <v>34.93</v>
      </c>
      <c r="C80" s="2">
        <v>21.1</v>
      </c>
      <c r="D80" s="2">
        <v>16.09</v>
      </c>
      <c r="E80" s="4">
        <f t="shared" si="6"/>
        <v>16.439006169262068</v>
      </c>
      <c r="F80" s="4">
        <f t="shared" si="7"/>
        <v>-0.34900616926206851</v>
      </c>
      <c r="G80" s="3">
        <f t="shared" si="8"/>
        <v>0.34900616926206851</v>
      </c>
      <c r="H80" s="20">
        <f t="shared" si="9"/>
        <v>0.12180530618298362</v>
      </c>
      <c r="I80" s="55">
        <f t="shared" si="10"/>
        <v>-2.1690874410321224E-2</v>
      </c>
      <c r="J80" s="55">
        <f t="shared" si="11"/>
        <v>2.1690874410321224E-2</v>
      </c>
    </row>
    <row r="81" spans="1:10" x14ac:dyDescent="0.35">
      <c r="A81" s="2">
        <v>1.52</v>
      </c>
      <c r="B81" s="2">
        <v>38.56</v>
      </c>
      <c r="C81" s="2">
        <v>17.3</v>
      </c>
      <c r="D81" s="2">
        <v>16.739999999999998</v>
      </c>
      <c r="E81" s="4">
        <f t="shared" si="6"/>
        <v>16.587066284154492</v>
      </c>
      <c r="F81" s="4">
        <f t="shared" si="7"/>
        <v>0.15293371584550641</v>
      </c>
      <c r="G81" s="3">
        <f t="shared" si="8"/>
        <v>0.15293371584550641</v>
      </c>
      <c r="H81" s="20">
        <f t="shared" si="9"/>
        <v>2.33887214423141E-2</v>
      </c>
      <c r="I81" s="55">
        <f t="shared" si="10"/>
        <v>9.1358253193253545E-3</v>
      </c>
      <c r="J81" s="55">
        <f t="shared" si="11"/>
        <v>9.1358253193253545E-3</v>
      </c>
    </row>
    <row r="82" spans="1:10" x14ac:dyDescent="0.35">
      <c r="A82" s="2">
        <v>1.46</v>
      </c>
      <c r="B82" s="2">
        <v>40.369999999999997</v>
      </c>
      <c r="C82" s="2">
        <v>20.5</v>
      </c>
      <c r="D82" s="2">
        <v>18.93</v>
      </c>
      <c r="E82" s="4">
        <f t="shared" si="6"/>
        <v>18.777299608380837</v>
      </c>
      <c r="F82" s="4">
        <f t="shared" si="7"/>
        <v>0.15270039161916316</v>
      </c>
      <c r="G82" s="3">
        <f t="shared" si="8"/>
        <v>0.15270039161916316</v>
      </c>
      <c r="H82" s="20">
        <f t="shared" si="9"/>
        <v>2.3317409600645794E-2</v>
      </c>
      <c r="I82" s="55">
        <f t="shared" si="10"/>
        <v>8.0665817020160145E-3</v>
      </c>
      <c r="J82" s="55">
        <f t="shared" si="11"/>
        <v>8.0665817020160145E-3</v>
      </c>
    </row>
    <row r="83" spans="1:10" x14ac:dyDescent="0.35">
      <c r="A83" s="2">
        <v>1.46</v>
      </c>
      <c r="B83" s="2">
        <v>36.74</v>
      </c>
      <c r="C83" s="2">
        <v>19.3</v>
      </c>
      <c r="D83" s="2">
        <v>17.22</v>
      </c>
      <c r="E83" s="4">
        <f t="shared" si="6"/>
        <v>17.323700270855316</v>
      </c>
      <c r="F83" s="4">
        <f t="shared" si="7"/>
        <v>-0.10370027085531675</v>
      </c>
      <c r="G83" s="3">
        <f t="shared" si="8"/>
        <v>0.10370027085531675</v>
      </c>
      <c r="H83" s="20">
        <f t="shared" si="9"/>
        <v>1.0753746175466056E-2</v>
      </c>
      <c r="I83" s="55">
        <f t="shared" si="10"/>
        <v>-6.0220830926432491E-3</v>
      </c>
      <c r="J83" s="55">
        <f t="shared" si="11"/>
        <v>6.0220830926432491E-3</v>
      </c>
    </row>
    <row r="84" spans="1:10" x14ac:dyDescent="0.35">
      <c r="A84" s="2">
        <v>1.42</v>
      </c>
      <c r="B84" s="2">
        <v>37.19</v>
      </c>
      <c r="C84" s="2">
        <v>28.7</v>
      </c>
      <c r="D84" s="2">
        <v>18.38</v>
      </c>
      <c r="E84" s="4">
        <f t="shared" si="6"/>
        <v>18.704724860541944</v>
      </c>
      <c r="F84" s="4">
        <f t="shared" si="7"/>
        <v>-0.32472486054194505</v>
      </c>
      <c r="G84" s="3">
        <f t="shared" si="8"/>
        <v>0.32472486054194505</v>
      </c>
      <c r="H84" s="20">
        <f t="shared" si="9"/>
        <v>0.10544623505398566</v>
      </c>
      <c r="I84" s="55">
        <f t="shared" si="10"/>
        <v>-1.766729382709168E-2</v>
      </c>
      <c r="J84" s="55">
        <f t="shared" si="11"/>
        <v>1.766729382709168E-2</v>
      </c>
    </row>
    <row r="85" spans="1:10" x14ac:dyDescent="0.35">
      <c r="A85" s="2">
        <v>1.47</v>
      </c>
      <c r="B85" s="2">
        <v>39.46</v>
      </c>
      <c r="C85" s="2">
        <v>18.3</v>
      </c>
      <c r="D85" s="2">
        <v>18.18</v>
      </c>
      <c r="E85" s="4">
        <f t="shared" si="6"/>
        <v>18.125011208564413</v>
      </c>
      <c r="F85" s="4">
        <f t="shared" si="7"/>
        <v>5.4988791435587103E-2</v>
      </c>
      <c r="G85" s="3">
        <f t="shared" si="8"/>
        <v>5.4988791435587103E-2</v>
      </c>
      <c r="H85" s="20">
        <f t="shared" si="9"/>
        <v>3.0237671835464976E-3</v>
      </c>
      <c r="I85" s="55">
        <f t="shared" si="10"/>
        <v>3.0246859975570466E-3</v>
      </c>
      <c r="J85" s="55">
        <f t="shared" si="11"/>
        <v>3.0246859975570466E-3</v>
      </c>
    </row>
    <row r="86" spans="1:10" x14ac:dyDescent="0.35">
      <c r="A86" s="2">
        <v>1.47</v>
      </c>
      <c r="B86" s="2">
        <v>36.74</v>
      </c>
      <c r="C86" s="2">
        <v>15.6</v>
      </c>
      <c r="D86" s="2">
        <v>17.079999999999998</v>
      </c>
      <c r="E86" s="4">
        <f t="shared" si="6"/>
        <v>16.982179727157384</v>
      </c>
      <c r="F86" s="4">
        <f t="shared" si="7"/>
        <v>9.7820272842614742E-2</v>
      </c>
      <c r="G86" s="3">
        <f t="shared" si="8"/>
        <v>9.7820272842614742E-2</v>
      </c>
      <c r="H86" s="20">
        <f t="shared" si="9"/>
        <v>9.5688057790035905E-3</v>
      </c>
      <c r="I86" s="55">
        <f t="shared" si="10"/>
        <v>5.7271822507385687E-3</v>
      </c>
      <c r="J86" s="55">
        <f t="shared" si="11"/>
        <v>5.7271822507385687E-3</v>
      </c>
    </row>
    <row r="87" spans="1:10" x14ac:dyDescent="0.35">
      <c r="A87" s="2">
        <v>1.59</v>
      </c>
      <c r="B87" s="2">
        <v>44.45</v>
      </c>
      <c r="C87" s="2">
        <v>23.9</v>
      </c>
      <c r="D87" s="2">
        <v>17.64</v>
      </c>
      <c r="E87" s="4">
        <f t="shared" si="6"/>
        <v>17.464958494151123</v>
      </c>
      <c r="F87" s="4">
        <f t="shared" si="7"/>
        <v>0.17504150584887768</v>
      </c>
      <c r="G87" s="3">
        <f t="shared" si="8"/>
        <v>0.17504150584887768</v>
      </c>
      <c r="H87" s="20">
        <f t="shared" si="9"/>
        <v>3.0639528769842678E-2</v>
      </c>
      <c r="I87" s="55">
        <f t="shared" si="10"/>
        <v>9.9229878599137004E-3</v>
      </c>
      <c r="J87" s="55">
        <f t="shared" si="11"/>
        <v>9.9229878599137004E-3</v>
      </c>
    </row>
    <row r="88" spans="1:10" x14ac:dyDescent="0.35">
      <c r="A88" s="2">
        <v>1.49</v>
      </c>
      <c r="B88" s="2">
        <v>41.62</v>
      </c>
      <c r="C88" s="2">
        <v>24.5</v>
      </c>
      <c r="D88" s="2">
        <v>18.690000000000001</v>
      </c>
      <c r="E88" s="4">
        <f t="shared" si="6"/>
        <v>18.690697368682692</v>
      </c>
      <c r="F88" s="4">
        <f t="shared" si="7"/>
        <v>-6.973686826903247E-4</v>
      </c>
      <c r="G88" s="3">
        <f t="shared" si="8"/>
        <v>6.973686826903247E-4</v>
      </c>
      <c r="H88" s="20">
        <f t="shared" si="9"/>
        <v>4.8632307959723878E-7</v>
      </c>
      <c r="I88" s="55">
        <f t="shared" si="10"/>
        <v>-3.7312396077598966E-5</v>
      </c>
      <c r="J88" s="55">
        <f t="shared" si="11"/>
        <v>3.7312396077598966E-5</v>
      </c>
    </row>
    <row r="89" spans="1:10" x14ac:dyDescent="0.35">
      <c r="A89" s="2">
        <v>1.49</v>
      </c>
      <c r="B89" s="2">
        <v>39.01</v>
      </c>
      <c r="C89" s="2">
        <v>23.3</v>
      </c>
      <c r="D89" s="2">
        <v>17.52</v>
      </c>
      <c r="E89" s="4">
        <f t="shared" si="6"/>
        <v>17.635505074495558</v>
      </c>
      <c r="F89" s="4">
        <f t="shared" si="7"/>
        <v>-0.1155050744955588</v>
      </c>
      <c r="G89" s="3">
        <f t="shared" si="8"/>
        <v>0.1155050744955588</v>
      </c>
      <c r="H89" s="20">
        <f t="shared" si="9"/>
        <v>1.3341422234224588E-2</v>
      </c>
      <c r="I89" s="55">
        <f t="shared" si="10"/>
        <v>-6.5927553935821231E-3</v>
      </c>
      <c r="J89" s="55">
        <f t="shared" si="11"/>
        <v>6.5927553935821231E-3</v>
      </c>
    </row>
    <row r="90" spans="1:10" x14ac:dyDescent="0.35">
      <c r="A90" s="2">
        <v>1.6</v>
      </c>
      <c r="B90" s="2">
        <v>41.28</v>
      </c>
      <c r="C90" s="2">
        <v>20.100000000000001</v>
      </c>
      <c r="D90" s="2">
        <v>16.12</v>
      </c>
      <c r="E90" s="4">
        <f t="shared" si="6"/>
        <v>15.882273106862487</v>
      </c>
      <c r="F90" s="4">
        <f t="shared" si="7"/>
        <v>0.23772689313751449</v>
      </c>
      <c r="G90" s="3">
        <f t="shared" si="8"/>
        <v>0.23772689313751449</v>
      </c>
      <c r="H90" s="20">
        <f t="shared" si="9"/>
        <v>5.6514075720815238E-2</v>
      </c>
      <c r="I90" s="55">
        <f t="shared" si="10"/>
        <v>1.4747325877017027E-2</v>
      </c>
      <c r="J90" s="55">
        <f t="shared" si="11"/>
        <v>1.4747325877017027E-2</v>
      </c>
    </row>
    <row r="91" spans="1:10" x14ac:dyDescent="0.35">
      <c r="A91" s="2">
        <v>1.42</v>
      </c>
      <c r="B91" s="2">
        <v>38.1</v>
      </c>
      <c r="C91" s="2">
        <v>30.3</v>
      </c>
      <c r="D91" s="2">
        <v>18.829999999999998</v>
      </c>
      <c r="E91" s="4">
        <f t="shared" si="6"/>
        <v>19.107818408301572</v>
      </c>
      <c r="F91" s="4">
        <f t="shared" si="7"/>
        <v>-0.27781840830157378</v>
      </c>
      <c r="G91" s="3">
        <f t="shared" si="8"/>
        <v>0.27781840830157378</v>
      </c>
      <c r="H91" s="20">
        <f t="shared" si="9"/>
        <v>7.7183067991219961E-2</v>
      </c>
      <c r="I91" s="55">
        <f t="shared" si="10"/>
        <v>-1.4754031242781402E-2</v>
      </c>
      <c r="J91" s="55">
        <f t="shared" si="11"/>
        <v>1.4754031242781402E-2</v>
      </c>
    </row>
    <row r="92" spans="1:10" x14ac:dyDescent="0.35">
      <c r="A92" s="2">
        <v>1.4</v>
      </c>
      <c r="B92" s="2">
        <v>30.16</v>
      </c>
      <c r="C92" s="2">
        <v>20.6</v>
      </c>
      <c r="D92" s="2">
        <v>15.46</v>
      </c>
      <c r="E92" s="4">
        <f t="shared" si="6"/>
        <v>16.180253651821435</v>
      </c>
      <c r="F92" s="4">
        <f t="shared" si="7"/>
        <v>-0.72025365182143375</v>
      </c>
      <c r="G92" s="3">
        <f t="shared" si="8"/>
        <v>0.72025365182143375</v>
      </c>
      <c r="H92" s="20">
        <f t="shared" si="9"/>
        <v>0.51876532296211109</v>
      </c>
      <c r="I92" s="55">
        <f t="shared" si="10"/>
        <v>-4.6588205163094032E-2</v>
      </c>
      <c r="J92" s="55">
        <f t="shared" si="11"/>
        <v>4.6588205163094032E-2</v>
      </c>
    </row>
    <row r="93" spans="1:10" x14ac:dyDescent="0.35">
      <c r="A93" s="2">
        <v>1.45</v>
      </c>
      <c r="B93" s="2">
        <v>38.56</v>
      </c>
      <c r="C93" s="2">
        <v>26</v>
      </c>
      <c r="D93" s="2">
        <v>18.39</v>
      </c>
      <c r="E93" s="4">
        <f t="shared" si="6"/>
        <v>18.465451413837592</v>
      </c>
      <c r="F93" s="4">
        <f t="shared" si="7"/>
        <v>-7.5451413837591019E-2</v>
      </c>
      <c r="G93" s="3">
        <f t="shared" si="8"/>
        <v>7.5451413837591019E-2</v>
      </c>
      <c r="H93" s="20">
        <f t="shared" si="9"/>
        <v>5.6929158500914215E-3</v>
      </c>
      <c r="I93" s="55">
        <f t="shared" si="10"/>
        <v>-4.1028501271120725E-3</v>
      </c>
      <c r="J93" s="55">
        <f t="shared" si="11"/>
        <v>4.1028501271120725E-3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B5A4-A7FC-43F3-872E-3FFEC62FD3D4}">
  <dimension ref="A1:R93"/>
  <sheetViews>
    <sheetView workbookViewId="0">
      <selection activeCell="M4" sqref="M4:N7"/>
    </sheetView>
  </sheetViews>
  <sheetFormatPr defaultRowHeight="14.5" x14ac:dyDescent="0.35"/>
  <cols>
    <col min="1" max="1" width="9.54296875" style="1" bestFit="1" customWidth="1"/>
    <col min="2" max="2" width="8.7265625" style="1"/>
    <col min="10" max="10" width="17.26953125" bestFit="1" customWidth="1"/>
    <col min="11" max="11" width="11.81640625" bestFit="1" customWidth="1"/>
    <col min="12" max="12" width="13.54296875" bestFit="1" customWidth="1"/>
    <col min="13" max="14" width="11.81640625" bestFit="1" customWidth="1"/>
    <col min="15" max="15" width="12.453125" bestFit="1" customWidth="1"/>
    <col min="16" max="16" width="11.81640625" bestFit="1" customWidth="1"/>
    <col min="17" max="18" width="0" hidden="1" customWidth="1"/>
  </cols>
  <sheetData>
    <row r="1" spans="1:18" x14ac:dyDescent="0.35">
      <c r="A1" s="11" t="s">
        <v>1</v>
      </c>
      <c r="B1" s="5" t="s">
        <v>3</v>
      </c>
      <c r="C1" s="11" t="s">
        <v>4</v>
      </c>
      <c r="D1" s="11" t="s">
        <v>35</v>
      </c>
      <c r="E1" s="11" t="s">
        <v>68</v>
      </c>
      <c r="F1" s="11" t="s">
        <v>52</v>
      </c>
      <c r="G1" s="11" t="s">
        <v>64</v>
      </c>
      <c r="H1" s="37" t="s">
        <v>41</v>
      </c>
      <c r="J1" t="s">
        <v>5</v>
      </c>
    </row>
    <row r="2" spans="1:18" ht="15" thickBot="1" x14ac:dyDescent="0.4">
      <c r="A2" s="2">
        <v>49.44</v>
      </c>
      <c r="B2" s="2">
        <v>19.309999999999999</v>
      </c>
      <c r="C2" s="4">
        <f>$K$18*A2+$K$17</f>
        <v>21.198725851580811</v>
      </c>
      <c r="D2" s="4">
        <f>B2-C2</f>
        <v>-1.8887258515808121</v>
      </c>
      <c r="E2" s="20">
        <f>ABS(D2)</f>
        <v>1.8887258515808121</v>
      </c>
      <c r="F2" s="3">
        <f>D2*D2</f>
        <v>3.5672853424296638</v>
      </c>
      <c r="G2" s="6">
        <f>D2/B2</f>
        <v>-9.7810763934790892E-2</v>
      </c>
      <c r="H2" s="6">
        <f>ABS(G2)</f>
        <v>9.7810763934790892E-2</v>
      </c>
    </row>
    <row r="3" spans="1:18" x14ac:dyDescent="0.35">
      <c r="A3" s="2">
        <v>62.6</v>
      </c>
      <c r="B3" s="2">
        <v>22.96</v>
      </c>
      <c r="C3" s="4">
        <f t="shared" ref="C3:C66" si="0">$K$18*A3+$K$17</f>
        <v>25.320446783436608</v>
      </c>
      <c r="D3" s="4">
        <f t="shared" ref="D3:D66" si="1">B3-C3</f>
        <v>-2.3604467834366076</v>
      </c>
      <c r="E3" s="20">
        <f t="shared" ref="E3:E66" si="2">ABS(D3)</f>
        <v>2.3604467834366076</v>
      </c>
      <c r="F3" s="3">
        <f t="shared" ref="F3:F66" si="3">D3*D3</f>
        <v>5.5717090174362269</v>
      </c>
      <c r="G3" s="6">
        <f t="shared" ref="G3:G66" si="4">D3/B3</f>
        <v>-0.1028069156549045</v>
      </c>
      <c r="H3" s="6">
        <f t="shared" ref="H3:H66" si="5">ABS(G3)</f>
        <v>0.1028069156549045</v>
      </c>
      <c r="J3" s="9" t="s">
        <v>6</v>
      </c>
      <c r="K3" s="9"/>
    </row>
    <row r="4" spans="1:18" x14ac:dyDescent="0.35">
      <c r="A4" s="2">
        <v>75.75</v>
      </c>
      <c r="B4" s="2">
        <v>27.79</v>
      </c>
      <c r="C4" s="4">
        <f t="shared" si="0"/>
        <v>29.439035708505287</v>
      </c>
      <c r="D4" s="4">
        <f t="shared" si="1"/>
        <v>-1.6490357085052878</v>
      </c>
      <c r="E4" s="20">
        <f t="shared" si="2"/>
        <v>1.6490357085052878</v>
      </c>
      <c r="F4" s="3">
        <f t="shared" si="3"/>
        <v>2.7193187679255364</v>
      </c>
      <c r="G4" s="6">
        <f t="shared" si="4"/>
        <v>-5.9339176268632166E-2</v>
      </c>
      <c r="H4" s="6">
        <f t="shared" si="5"/>
        <v>5.9339176268632166E-2</v>
      </c>
      <c r="J4" t="s">
        <v>7</v>
      </c>
      <c r="K4">
        <v>0.94697519779309824</v>
      </c>
      <c r="M4" s="14" t="s">
        <v>31</v>
      </c>
      <c r="N4" s="3">
        <f>AVERAGE(E2:E93)</f>
        <v>1.1170408325183301</v>
      </c>
    </row>
    <row r="5" spans="1:18" x14ac:dyDescent="0.35">
      <c r="A5" s="2">
        <v>48.99</v>
      </c>
      <c r="B5" s="2">
        <v>20.92</v>
      </c>
      <c r="C5" s="4">
        <f t="shared" si="0"/>
        <v>21.057785546160211</v>
      </c>
      <c r="D5" s="4">
        <f t="shared" si="1"/>
        <v>-0.13778554616020955</v>
      </c>
      <c r="E5" s="20">
        <f t="shared" si="2"/>
        <v>0.13778554616020955</v>
      </c>
      <c r="F5" s="3">
        <f t="shared" si="3"/>
        <v>1.8984856730667236E-2</v>
      </c>
      <c r="G5" s="6">
        <f t="shared" si="4"/>
        <v>-6.5863071778302839E-3</v>
      </c>
      <c r="H5" s="6">
        <f t="shared" si="5"/>
        <v>6.5863071778302839E-3</v>
      </c>
      <c r="J5" t="s">
        <v>8</v>
      </c>
      <c r="K5" s="53">
        <v>0.89676202523527748</v>
      </c>
      <c r="M5" s="14" t="s">
        <v>33</v>
      </c>
      <c r="N5" s="3">
        <f>AVERAGE(F2:F93)</f>
        <v>1.9101986495179903</v>
      </c>
    </row>
    <row r="6" spans="1:18" x14ac:dyDescent="0.35">
      <c r="A6" s="2">
        <v>43.09</v>
      </c>
      <c r="B6" s="2">
        <v>20.38</v>
      </c>
      <c r="C6" s="4">
        <f t="shared" si="0"/>
        <v>19.209901541756778</v>
      </c>
      <c r="D6" s="4">
        <f t="shared" si="1"/>
        <v>1.1700984582432206</v>
      </c>
      <c r="E6" s="20">
        <f t="shared" si="2"/>
        <v>1.1700984582432206</v>
      </c>
      <c r="F6" s="3">
        <f t="shared" si="3"/>
        <v>1.3691304019831618</v>
      </c>
      <c r="G6" s="6">
        <f t="shared" si="4"/>
        <v>5.7414055850992178E-2</v>
      </c>
      <c r="H6" s="6">
        <f t="shared" si="5"/>
        <v>5.7414055850992178E-2</v>
      </c>
      <c r="J6" t="s">
        <v>9</v>
      </c>
      <c r="K6">
        <v>0.8956149366267806</v>
      </c>
      <c r="M6" s="14" t="s">
        <v>32</v>
      </c>
      <c r="N6" s="3">
        <f>SQRT(N5)</f>
        <v>1.3820993631132279</v>
      </c>
    </row>
    <row r="7" spans="1:18" x14ac:dyDescent="0.35">
      <c r="A7" s="2">
        <v>52.62</v>
      </c>
      <c r="B7" s="2">
        <v>20.39</v>
      </c>
      <c r="C7" s="4">
        <f t="shared" si="0"/>
        <v>22.194704009886394</v>
      </c>
      <c r="D7" s="4">
        <f t="shared" si="1"/>
        <v>-1.8047040098863931</v>
      </c>
      <c r="E7" s="20">
        <f t="shared" si="2"/>
        <v>1.8047040098863931</v>
      </c>
      <c r="F7" s="3">
        <f t="shared" si="3"/>
        <v>3.2569565633000264</v>
      </c>
      <c r="G7" s="6">
        <f t="shared" si="4"/>
        <v>-8.8509269734496965E-2</v>
      </c>
      <c r="H7" s="6">
        <f t="shared" si="5"/>
        <v>8.8509269734496965E-2</v>
      </c>
      <c r="J7" t="s">
        <v>10</v>
      </c>
      <c r="K7">
        <v>1.397371642905411</v>
      </c>
      <c r="M7" s="14" t="s">
        <v>34</v>
      </c>
      <c r="N7" s="17">
        <f>AVERAGE(H2:H93)</f>
        <v>5.3509684509641511E-2</v>
      </c>
    </row>
    <row r="8" spans="1:18" ht="15" thickBot="1" x14ac:dyDescent="0.4">
      <c r="A8" s="2">
        <v>47.97</v>
      </c>
      <c r="B8" s="2">
        <v>19.66</v>
      </c>
      <c r="C8" s="4">
        <f t="shared" si="0"/>
        <v>20.738320853873518</v>
      </c>
      <c r="D8" s="4">
        <f t="shared" si="1"/>
        <v>-1.0783208538735174</v>
      </c>
      <c r="E8" s="20">
        <f t="shared" si="2"/>
        <v>1.0783208538735174</v>
      </c>
      <c r="F8" s="3">
        <f t="shared" si="3"/>
        <v>1.1627758638985117</v>
      </c>
      <c r="G8" s="6">
        <f t="shared" si="4"/>
        <v>-5.4848466626323367E-2</v>
      </c>
      <c r="H8" s="6">
        <f t="shared" si="5"/>
        <v>5.4848466626323367E-2</v>
      </c>
      <c r="J8" s="7" t="s">
        <v>11</v>
      </c>
      <c r="K8" s="7">
        <v>92</v>
      </c>
    </row>
    <row r="9" spans="1:18" x14ac:dyDescent="0.35">
      <c r="A9" s="2">
        <v>45.59</v>
      </c>
      <c r="B9" s="2">
        <v>20.3</v>
      </c>
      <c r="C9" s="4">
        <f t="shared" si="0"/>
        <v>19.992903238537892</v>
      </c>
      <c r="D9" s="4">
        <f t="shared" si="1"/>
        <v>0.30709676146210896</v>
      </c>
      <c r="E9" s="20">
        <f t="shared" si="2"/>
        <v>0.30709676146210896</v>
      </c>
      <c r="F9" s="3">
        <f t="shared" si="3"/>
        <v>9.4308420900515444E-2</v>
      </c>
      <c r="G9" s="6">
        <f t="shared" si="4"/>
        <v>1.5127919283847732E-2</v>
      </c>
      <c r="H9" s="6">
        <f t="shared" si="5"/>
        <v>1.5127919283847732E-2</v>
      </c>
    </row>
    <row r="10" spans="1:18" ht="15" thickBot="1" x14ac:dyDescent="0.4">
      <c r="A10" s="2">
        <v>47.85</v>
      </c>
      <c r="B10" s="2">
        <v>20.6</v>
      </c>
      <c r="C10" s="4">
        <f t="shared" si="0"/>
        <v>20.700736772428023</v>
      </c>
      <c r="D10" s="4">
        <f t="shared" si="1"/>
        <v>-0.10073677242802148</v>
      </c>
      <c r="E10" s="20">
        <f t="shared" si="2"/>
        <v>0.10073677242802148</v>
      </c>
      <c r="F10" s="3">
        <f t="shared" si="3"/>
        <v>1.0147897319214989E-2</v>
      </c>
      <c r="G10" s="6">
        <f t="shared" si="4"/>
        <v>-4.8901345838845379E-3</v>
      </c>
      <c r="H10" s="6">
        <f t="shared" si="5"/>
        <v>4.8901345838845379E-3</v>
      </c>
      <c r="J10" t="s">
        <v>12</v>
      </c>
    </row>
    <row r="11" spans="1:18" x14ac:dyDescent="0.35">
      <c r="A11" s="2">
        <v>44.45</v>
      </c>
      <c r="B11" s="2">
        <v>20.309999999999999</v>
      </c>
      <c r="C11" s="4">
        <f t="shared" si="0"/>
        <v>19.635854464805703</v>
      </c>
      <c r="D11" s="4">
        <f t="shared" si="1"/>
        <v>0.67414553519429532</v>
      </c>
      <c r="E11" s="20">
        <f t="shared" si="2"/>
        <v>0.67414553519429532</v>
      </c>
      <c r="F11" s="3">
        <f t="shared" si="3"/>
        <v>0.45447220262240284</v>
      </c>
      <c r="G11" s="6">
        <f t="shared" si="4"/>
        <v>3.3192788537385297E-2</v>
      </c>
      <c r="H11" s="6">
        <f t="shared" si="5"/>
        <v>3.3192788537385297E-2</v>
      </c>
      <c r="J11" s="8"/>
      <c r="K11" s="8" t="s">
        <v>17</v>
      </c>
      <c r="L11" s="8" t="s">
        <v>18</v>
      </c>
      <c r="M11" s="8" t="s">
        <v>19</v>
      </c>
      <c r="N11" s="8" t="s">
        <v>20</v>
      </c>
      <c r="O11" s="8" t="s">
        <v>21</v>
      </c>
    </row>
    <row r="12" spans="1:18" x14ac:dyDescent="0.35">
      <c r="A12" s="2">
        <v>46.04</v>
      </c>
      <c r="B12" s="2">
        <v>21.21</v>
      </c>
      <c r="C12" s="4">
        <f t="shared" si="0"/>
        <v>20.133843543958491</v>
      </c>
      <c r="D12" s="4">
        <f t="shared" si="1"/>
        <v>1.0761564560415096</v>
      </c>
      <c r="E12" s="20">
        <f t="shared" si="2"/>
        <v>1.0761564560415096</v>
      </c>
      <c r="F12" s="3">
        <f t="shared" si="3"/>
        <v>1.1581127178798214</v>
      </c>
      <c r="G12" s="6">
        <f t="shared" si="4"/>
        <v>5.0738163886916994E-2</v>
      </c>
      <c r="H12" s="6">
        <f t="shared" si="5"/>
        <v>5.0738163886916994E-2</v>
      </c>
      <c r="J12" t="s">
        <v>13</v>
      </c>
      <c r="K12">
        <v>1</v>
      </c>
      <c r="L12">
        <v>1526.5256068530407</v>
      </c>
      <c r="M12">
        <v>1526.5256068530407</v>
      </c>
      <c r="N12">
        <v>781.77223502406332</v>
      </c>
      <c r="O12">
        <v>3.7111498137554025E-46</v>
      </c>
    </row>
    <row r="13" spans="1:18" x14ac:dyDescent="0.35">
      <c r="A13" s="2">
        <v>53.07</v>
      </c>
      <c r="B13" s="2">
        <v>22.11</v>
      </c>
      <c r="C13" s="4">
        <f t="shared" si="0"/>
        <v>22.335644315306993</v>
      </c>
      <c r="D13" s="4">
        <f t="shared" si="1"/>
        <v>-0.2256443153069938</v>
      </c>
      <c r="E13" s="20">
        <f t="shared" si="2"/>
        <v>0.2256443153069938</v>
      </c>
      <c r="F13" s="3">
        <f t="shared" si="3"/>
        <v>5.0915357030362041E-2</v>
      </c>
      <c r="G13" s="6">
        <f t="shared" si="4"/>
        <v>-1.020553212605128E-2</v>
      </c>
      <c r="H13" s="6">
        <f t="shared" si="5"/>
        <v>1.020553212605128E-2</v>
      </c>
      <c r="J13" t="s">
        <v>14</v>
      </c>
      <c r="K13">
        <v>90</v>
      </c>
      <c r="L13">
        <v>175.73827575565511</v>
      </c>
      <c r="M13">
        <v>1.9526475083961679</v>
      </c>
    </row>
    <row r="14" spans="1:18" ht="15" thickBot="1" x14ac:dyDescent="0.4">
      <c r="A14" s="2">
        <v>65.88</v>
      </c>
      <c r="B14" s="2">
        <v>28.6</v>
      </c>
      <c r="C14" s="4">
        <f t="shared" si="0"/>
        <v>26.347745009613433</v>
      </c>
      <c r="D14" s="4">
        <f t="shared" si="1"/>
        <v>2.2522549903865681</v>
      </c>
      <c r="E14" s="20">
        <f t="shared" si="2"/>
        <v>2.2522549903865681</v>
      </c>
      <c r="F14" s="3">
        <f t="shared" si="3"/>
        <v>5.0726525417212001</v>
      </c>
      <c r="G14" s="6">
        <f t="shared" si="4"/>
        <v>7.8750174489040842E-2</v>
      </c>
      <c r="H14" s="6">
        <f t="shared" si="5"/>
        <v>7.8750174489040842E-2</v>
      </c>
      <c r="J14" s="7" t="s">
        <v>15</v>
      </c>
      <c r="K14" s="7">
        <v>91</v>
      </c>
      <c r="L14" s="7">
        <v>1702.2638826086959</v>
      </c>
      <c r="M14" s="7"/>
      <c r="N14" s="7"/>
      <c r="O14" s="7"/>
    </row>
    <row r="15" spans="1:18" ht="15" thickBot="1" x14ac:dyDescent="0.4">
      <c r="A15" s="2">
        <v>46.04</v>
      </c>
      <c r="B15" s="2">
        <v>19.5</v>
      </c>
      <c r="C15" s="4">
        <f t="shared" si="0"/>
        <v>20.133843543958491</v>
      </c>
      <c r="D15" s="4">
        <f t="shared" si="1"/>
        <v>-0.6338435439584913</v>
      </c>
      <c r="E15" s="20">
        <f t="shared" si="2"/>
        <v>0.6338435439584913</v>
      </c>
      <c r="F15" s="3">
        <f t="shared" si="3"/>
        <v>0.40175763821785987</v>
      </c>
      <c r="G15" s="6">
        <f t="shared" si="4"/>
        <v>-3.2504797126076478E-2</v>
      </c>
      <c r="H15" s="6">
        <f t="shared" si="5"/>
        <v>3.2504797126076478E-2</v>
      </c>
    </row>
    <row r="16" spans="1:18" x14ac:dyDescent="0.35">
      <c r="A16" s="2">
        <v>43.54</v>
      </c>
      <c r="B16" s="2">
        <v>20.41</v>
      </c>
      <c r="C16" s="4">
        <f t="shared" si="0"/>
        <v>19.350841847177378</v>
      </c>
      <c r="D16" s="4">
        <f t="shared" si="1"/>
        <v>1.0591581528226222</v>
      </c>
      <c r="E16" s="20">
        <f t="shared" si="2"/>
        <v>1.0591581528226222</v>
      </c>
      <c r="F16" s="3">
        <f t="shared" si="3"/>
        <v>1.121815992690629</v>
      </c>
      <c r="G16" s="6">
        <f t="shared" si="4"/>
        <v>5.1894079021196575E-2</v>
      </c>
      <c r="H16" s="6">
        <f t="shared" si="5"/>
        <v>5.1894079021196575E-2</v>
      </c>
      <c r="J16" s="8"/>
      <c r="K16" s="8" t="s">
        <v>22</v>
      </c>
      <c r="L16" s="8" t="s">
        <v>10</v>
      </c>
      <c r="M16" s="8" t="s">
        <v>23</v>
      </c>
      <c r="N16" s="8" t="s">
        <v>24</v>
      </c>
      <c r="O16" s="8" t="s">
        <v>25</v>
      </c>
      <c r="P16" s="8" t="s">
        <v>26</v>
      </c>
      <c r="Q16" s="8" t="s">
        <v>27</v>
      </c>
      <c r="R16" s="8" t="s">
        <v>28</v>
      </c>
    </row>
    <row r="17" spans="1:18" x14ac:dyDescent="0.35">
      <c r="A17" s="2">
        <v>62.37</v>
      </c>
      <c r="B17" s="2">
        <v>26.85</v>
      </c>
      <c r="C17" s="4">
        <f t="shared" si="0"/>
        <v>25.248410627332746</v>
      </c>
      <c r="D17" s="4">
        <f t="shared" si="1"/>
        <v>1.6015893726672559</v>
      </c>
      <c r="E17" s="20">
        <f t="shared" si="2"/>
        <v>1.6015893726672559</v>
      </c>
      <c r="F17" s="3">
        <f t="shared" si="3"/>
        <v>2.5650885186406942</v>
      </c>
      <c r="G17" s="6">
        <f t="shared" si="4"/>
        <v>5.9649511086303751E-2</v>
      </c>
      <c r="H17" s="6">
        <f t="shared" si="5"/>
        <v>5.9649511086303751E-2</v>
      </c>
      <c r="I17" s="2" t="s">
        <v>29</v>
      </c>
      <c r="J17" t="s">
        <v>16</v>
      </c>
      <c r="K17">
        <v>5.7140842960374467</v>
      </c>
      <c r="L17">
        <v>0.55560797112827143</v>
      </c>
      <c r="M17">
        <v>10.284381421731357</v>
      </c>
      <c r="N17">
        <v>7.3428028895365028E-17</v>
      </c>
      <c r="O17">
        <v>4.6102720851848336</v>
      </c>
      <c r="P17">
        <v>6.8178965068900599</v>
      </c>
      <c r="Q17">
        <v>4.6102720851848336</v>
      </c>
      <c r="R17">
        <v>6.8178965068900599</v>
      </c>
    </row>
    <row r="18" spans="1:18" ht="15" thickBot="1" x14ac:dyDescent="0.4">
      <c r="A18" s="2">
        <v>45.81</v>
      </c>
      <c r="B18" s="2">
        <v>21.48</v>
      </c>
      <c r="C18" s="4">
        <f t="shared" si="0"/>
        <v>20.061807387854632</v>
      </c>
      <c r="D18" s="4">
        <f t="shared" si="1"/>
        <v>1.4181926121453685</v>
      </c>
      <c r="E18" s="20">
        <f t="shared" si="2"/>
        <v>1.4181926121453685</v>
      </c>
      <c r="F18" s="3">
        <f t="shared" si="3"/>
        <v>2.0112702851437034</v>
      </c>
      <c r="G18" s="6">
        <f t="shared" si="4"/>
        <v>6.6023864625017151E-2</v>
      </c>
      <c r="H18" s="6">
        <f t="shared" si="5"/>
        <v>6.6023864625017151E-2</v>
      </c>
      <c r="I18" s="2" t="s">
        <v>30</v>
      </c>
      <c r="J18" s="7" t="s">
        <v>1</v>
      </c>
      <c r="K18" s="7">
        <v>0.31320067871244672</v>
      </c>
      <c r="L18" s="7">
        <v>1.12016648195756E-2</v>
      </c>
      <c r="M18" s="7">
        <v>27.960190182186956</v>
      </c>
      <c r="N18" s="10">
        <v>3.7111498137553496E-46</v>
      </c>
      <c r="O18" s="7">
        <v>0.29094661640189878</v>
      </c>
      <c r="P18" s="7">
        <v>0.33545474102299466</v>
      </c>
      <c r="Q18" s="7">
        <v>0.29094661640189878</v>
      </c>
      <c r="R18" s="7">
        <v>0.33545474102299466</v>
      </c>
    </row>
    <row r="19" spans="1:18" x14ac:dyDescent="0.35">
      <c r="A19" s="2">
        <v>74.39</v>
      </c>
      <c r="B19" s="2">
        <v>29.76</v>
      </c>
      <c r="C19" s="4">
        <f t="shared" si="0"/>
        <v>29.013082785456362</v>
      </c>
      <c r="D19" s="4">
        <f t="shared" si="1"/>
        <v>0.74691721454363957</v>
      </c>
      <c r="E19" s="20">
        <f t="shared" si="2"/>
        <v>0.74691721454363957</v>
      </c>
      <c r="F19" s="3">
        <f t="shared" si="3"/>
        <v>0.55788532538162927</v>
      </c>
      <c r="G19" s="6">
        <f t="shared" si="4"/>
        <v>2.5098024682245951E-2</v>
      </c>
      <c r="H19" s="6">
        <f t="shared" si="5"/>
        <v>2.5098024682245951E-2</v>
      </c>
      <c r="N19" s="2" t="s">
        <v>67</v>
      </c>
    </row>
    <row r="20" spans="1:18" x14ac:dyDescent="0.35">
      <c r="A20" s="2">
        <v>55.57</v>
      </c>
      <c r="B20" s="2">
        <v>23.92</v>
      </c>
      <c r="C20" s="4">
        <f t="shared" si="0"/>
        <v>23.118646012088114</v>
      </c>
      <c r="D20" s="4">
        <f t="shared" si="1"/>
        <v>0.80135398791188805</v>
      </c>
      <c r="E20" s="20">
        <f t="shared" si="2"/>
        <v>0.80135398791188805</v>
      </c>
      <c r="F20" s="3">
        <f t="shared" si="3"/>
        <v>0.6421682139422864</v>
      </c>
      <c r="G20" s="6">
        <f t="shared" si="4"/>
        <v>3.3501420899326423E-2</v>
      </c>
      <c r="H20" s="6">
        <f t="shared" si="5"/>
        <v>3.3501420899326423E-2</v>
      </c>
    </row>
    <row r="21" spans="1:18" x14ac:dyDescent="0.35">
      <c r="A21" s="2">
        <v>46.15</v>
      </c>
      <c r="B21" s="2">
        <v>20.55</v>
      </c>
      <c r="C21" s="4">
        <f t="shared" si="0"/>
        <v>20.168295618616863</v>
      </c>
      <c r="D21" s="4">
        <f t="shared" si="1"/>
        <v>0.38170438138313756</v>
      </c>
      <c r="E21" s="20">
        <f t="shared" si="2"/>
        <v>0.38170438138313756</v>
      </c>
      <c r="F21" s="3">
        <f t="shared" si="3"/>
        <v>0.14569823476708374</v>
      </c>
      <c r="G21" s="6">
        <f t="shared" si="4"/>
        <v>1.8574422451734188E-2</v>
      </c>
      <c r="H21" s="6">
        <f t="shared" si="5"/>
        <v>1.8574422451734188E-2</v>
      </c>
    </row>
    <row r="22" spans="1:18" x14ac:dyDescent="0.35">
      <c r="A22" s="2">
        <v>47.85</v>
      </c>
      <c r="B22" s="2">
        <v>21.67</v>
      </c>
      <c r="C22" s="4">
        <f t="shared" si="0"/>
        <v>20.700736772428023</v>
      </c>
      <c r="D22" s="4">
        <f t="shared" si="1"/>
        <v>0.9692632275719788</v>
      </c>
      <c r="E22" s="20">
        <f t="shared" si="2"/>
        <v>0.9692632275719788</v>
      </c>
      <c r="F22" s="3">
        <f t="shared" si="3"/>
        <v>0.9394712043232496</v>
      </c>
      <c r="G22" s="6">
        <f t="shared" si="4"/>
        <v>4.4728344604152225E-2</v>
      </c>
      <c r="H22" s="6">
        <f t="shared" si="5"/>
        <v>4.4728344604152225E-2</v>
      </c>
    </row>
    <row r="23" spans="1:18" x14ac:dyDescent="0.35">
      <c r="A23" s="2">
        <v>42.18</v>
      </c>
      <c r="B23" s="2">
        <v>19.27</v>
      </c>
      <c r="C23" s="4">
        <f t="shared" si="0"/>
        <v>18.924888924128449</v>
      </c>
      <c r="D23" s="4">
        <f t="shared" si="1"/>
        <v>0.3451110758715501</v>
      </c>
      <c r="E23" s="20">
        <f t="shared" si="2"/>
        <v>0.3451110758715501</v>
      </c>
      <c r="F23" s="3">
        <f t="shared" si="3"/>
        <v>0.11910165468921881</v>
      </c>
      <c r="G23" s="6">
        <f t="shared" si="4"/>
        <v>1.7909241093489885E-2</v>
      </c>
      <c r="H23" s="6">
        <f t="shared" si="5"/>
        <v>1.7909241093489885E-2</v>
      </c>
    </row>
    <row r="24" spans="1:18" x14ac:dyDescent="0.35">
      <c r="A24" s="2">
        <v>45.81</v>
      </c>
      <c r="B24" s="2">
        <v>18.18</v>
      </c>
      <c r="C24" s="4">
        <f t="shared" si="0"/>
        <v>20.061807387854632</v>
      </c>
      <c r="D24" s="4">
        <f t="shared" si="1"/>
        <v>-1.8818073878546322</v>
      </c>
      <c r="E24" s="20">
        <f t="shared" si="2"/>
        <v>1.8818073878546322</v>
      </c>
      <c r="F24" s="3">
        <f t="shared" si="3"/>
        <v>3.5411990449842743</v>
      </c>
      <c r="G24" s="6">
        <f t="shared" si="4"/>
        <v>-0.10350975730773554</v>
      </c>
      <c r="H24" s="6">
        <f t="shared" si="5"/>
        <v>0.10350975730773554</v>
      </c>
    </row>
    <row r="25" spans="1:18" x14ac:dyDescent="0.35">
      <c r="A25" s="2">
        <v>44.68</v>
      </c>
      <c r="B25" s="2">
        <v>18.46</v>
      </c>
      <c r="C25" s="4">
        <f t="shared" si="0"/>
        <v>19.707890620909566</v>
      </c>
      <c r="D25" s="4">
        <f t="shared" si="1"/>
        <v>-1.2478906209095655</v>
      </c>
      <c r="E25" s="20">
        <f t="shared" si="2"/>
        <v>1.2478906209095655</v>
      </c>
      <c r="F25" s="3">
        <f t="shared" si="3"/>
        <v>1.5572310017540609</v>
      </c>
      <c r="G25" s="6">
        <f t="shared" si="4"/>
        <v>-6.759970860831882E-2</v>
      </c>
      <c r="H25" s="6">
        <f t="shared" si="5"/>
        <v>6.759970860831882E-2</v>
      </c>
    </row>
    <row r="26" spans="1:18" x14ac:dyDescent="0.35">
      <c r="A26" s="2">
        <v>42.64</v>
      </c>
      <c r="B26" s="2">
        <v>17.05</v>
      </c>
      <c r="C26" s="4">
        <f t="shared" si="0"/>
        <v>19.068961236336175</v>
      </c>
      <c r="D26" s="4">
        <f t="shared" si="1"/>
        <v>-2.0189612363361746</v>
      </c>
      <c r="E26" s="20">
        <f t="shared" si="2"/>
        <v>2.0189612363361746</v>
      </c>
      <c r="F26" s="3">
        <f t="shared" si="3"/>
        <v>4.0762044738280947</v>
      </c>
      <c r="G26" s="6">
        <f t="shared" si="4"/>
        <v>-0.11841414875871992</v>
      </c>
      <c r="H26" s="6">
        <f t="shared" si="5"/>
        <v>0.11841414875871992</v>
      </c>
    </row>
    <row r="27" spans="1:18" x14ac:dyDescent="0.35">
      <c r="A27" s="2">
        <v>43.54</v>
      </c>
      <c r="B27" s="2">
        <v>17.7</v>
      </c>
      <c r="C27" s="4">
        <f t="shared" si="0"/>
        <v>19.350841847177378</v>
      </c>
      <c r="D27" s="4">
        <f t="shared" si="1"/>
        <v>-1.6508418471773787</v>
      </c>
      <c r="E27" s="20">
        <f t="shared" si="2"/>
        <v>1.6508418471773787</v>
      </c>
      <c r="F27" s="3">
        <f t="shared" si="3"/>
        <v>2.72527880439202</v>
      </c>
      <c r="G27" s="6">
        <f t="shared" si="4"/>
        <v>-9.3267900970473383E-2</v>
      </c>
      <c r="H27" s="6">
        <f t="shared" si="5"/>
        <v>9.3267900970473383E-2</v>
      </c>
    </row>
    <row r="28" spans="1:18" x14ac:dyDescent="0.35">
      <c r="A28" s="2">
        <v>37.31</v>
      </c>
      <c r="B28" s="2">
        <v>16.61</v>
      </c>
      <c r="C28" s="4">
        <f t="shared" si="0"/>
        <v>17.399601618798833</v>
      </c>
      <c r="D28" s="4">
        <f t="shared" si="1"/>
        <v>-0.78960161879883373</v>
      </c>
      <c r="E28" s="20">
        <f t="shared" si="2"/>
        <v>0.78960161879883373</v>
      </c>
      <c r="F28" s="3">
        <f t="shared" si="3"/>
        <v>0.62347071640973872</v>
      </c>
      <c r="G28" s="6">
        <f t="shared" si="4"/>
        <v>-4.7537725394270543E-2</v>
      </c>
      <c r="H28" s="6">
        <f t="shared" si="5"/>
        <v>4.7537725394270543E-2</v>
      </c>
    </row>
    <row r="29" spans="1:18" x14ac:dyDescent="0.35">
      <c r="A29" s="2">
        <v>39.35</v>
      </c>
      <c r="B29" s="2">
        <v>16.940000000000001</v>
      </c>
      <c r="C29" s="4">
        <f t="shared" si="0"/>
        <v>18.038531003372228</v>
      </c>
      <c r="D29" s="4">
        <f t="shared" si="1"/>
        <v>-1.0985310033722264</v>
      </c>
      <c r="E29" s="20">
        <f t="shared" si="2"/>
        <v>1.0985310033722264</v>
      </c>
      <c r="F29" s="3">
        <f t="shared" si="3"/>
        <v>1.2067703653699906</v>
      </c>
      <c r="G29" s="6">
        <f t="shared" si="4"/>
        <v>-6.4848347306506862E-2</v>
      </c>
      <c r="H29" s="6">
        <f t="shared" si="5"/>
        <v>6.4848347306506862E-2</v>
      </c>
    </row>
    <row r="30" spans="1:18" x14ac:dyDescent="0.35">
      <c r="A30" s="2">
        <v>39.01</v>
      </c>
      <c r="B30" s="2">
        <v>18.77</v>
      </c>
      <c r="C30" s="4">
        <f t="shared" si="0"/>
        <v>17.932042772609993</v>
      </c>
      <c r="D30" s="4">
        <f t="shared" si="1"/>
        <v>0.83795722739000666</v>
      </c>
      <c r="E30" s="20">
        <f t="shared" si="2"/>
        <v>0.83795722739000666</v>
      </c>
      <c r="F30" s="3">
        <f t="shared" si="3"/>
        <v>0.70217231493514731</v>
      </c>
      <c r="G30" s="6">
        <f t="shared" si="4"/>
        <v>4.4643432466169773E-2</v>
      </c>
      <c r="H30" s="6">
        <f t="shared" si="5"/>
        <v>4.4643432466169773E-2</v>
      </c>
    </row>
    <row r="31" spans="1:18" x14ac:dyDescent="0.35">
      <c r="A31" s="2">
        <v>40.6</v>
      </c>
      <c r="B31" s="2">
        <v>18.39</v>
      </c>
      <c r="C31" s="4">
        <f t="shared" si="0"/>
        <v>18.430031851762784</v>
      </c>
      <c r="D31" s="4">
        <f t="shared" si="1"/>
        <v>-4.0031851762783788E-2</v>
      </c>
      <c r="E31" s="20">
        <f t="shared" si="2"/>
        <v>4.0031851762783788E-2</v>
      </c>
      <c r="F31" s="3">
        <f t="shared" si="3"/>
        <v>1.6025491555574955E-3</v>
      </c>
      <c r="G31" s="6">
        <f t="shared" si="4"/>
        <v>-2.1768271757903091E-3</v>
      </c>
      <c r="H31" s="6">
        <f t="shared" si="5"/>
        <v>2.1768271757903091E-3</v>
      </c>
    </row>
    <row r="32" spans="1:18" x14ac:dyDescent="0.35">
      <c r="A32" s="2">
        <v>38.1</v>
      </c>
      <c r="B32" s="2">
        <v>17.86</v>
      </c>
      <c r="C32" s="4">
        <f t="shared" si="0"/>
        <v>17.647030154981667</v>
      </c>
      <c r="D32" s="4">
        <f t="shared" si="1"/>
        <v>0.21296984501833194</v>
      </c>
      <c r="E32" s="20">
        <f t="shared" si="2"/>
        <v>0.21296984501833194</v>
      </c>
      <c r="F32" s="3">
        <f t="shared" si="3"/>
        <v>4.5356154887132322E-2</v>
      </c>
      <c r="G32" s="6">
        <f t="shared" si="4"/>
        <v>1.1924403416479951E-2</v>
      </c>
      <c r="H32" s="6">
        <f t="shared" si="5"/>
        <v>1.1924403416479951E-2</v>
      </c>
    </row>
    <row r="33" spans="1:8" x14ac:dyDescent="0.35">
      <c r="A33" s="2">
        <v>40.369999999999997</v>
      </c>
      <c r="B33" s="2">
        <v>17.98</v>
      </c>
      <c r="C33" s="4">
        <f t="shared" si="0"/>
        <v>18.357995695658921</v>
      </c>
      <c r="D33" s="4">
        <f t="shared" si="1"/>
        <v>-0.37799569565892099</v>
      </c>
      <c r="E33" s="20">
        <f t="shared" si="2"/>
        <v>0.37799569565892099</v>
      </c>
      <c r="F33" s="3">
        <f t="shared" si="3"/>
        <v>0.14288074593667163</v>
      </c>
      <c r="G33" s="6">
        <f t="shared" si="4"/>
        <v>-2.1023119892042325E-2</v>
      </c>
      <c r="H33" s="6">
        <f t="shared" si="5"/>
        <v>2.1023119892042325E-2</v>
      </c>
    </row>
    <row r="34" spans="1:8" x14ac:dyDescent="0.35">
      <c r="A34" s="2">
        <v>37.19</v>
      </c>
      <c r="B34" s="2">
        <v>15.37</v>
      </c>
      <c r="C34" s="4">
        <f t="shared" si="0"/>
        <v>17.362017537353339</v>
      </c>
      <c r="D34" s="4">
        <f t="shared" si="1"/>
        <v>-1.9920175373533393</v>
      </c>
      <c r="E34" s="20">
        <f t="shared" si="2"/>
        <v>1.9920175373533393</v>
      </c>
      <c r="F34" s="3">
        <f t="shared" si="3"/>
        <v>3.9681338691232626</v>
      </c>
      <c r="G34" s="6">
        <f t="shared" si="4"/>
        <v>-0.12960426397874686</v>
      </c>
      <c r="H34" s="6">
        <f t="shared" si="5"/>
        <v>0.12960426397874686</v>
      </c>
    </row>
    <row r="35" spans="1:8" x14ac:dyDescent="0.35">
      <c r="A35" s="2">
        <v>44.11</v>
      </c>
      <c r="B35" s="2">
        <v>18.84</v>
      </c>
      <c r="C35" s="4">
        <f t="shared" si="0"/>
        <v>19.529366234043472</v>
      </c>
      <c r="D35" s="4">
        <f t="shared" si="1"/>
        <v>-0.6893662340434723</v>
      </c>
      <c r="E35" s="20">
        <f t="shared" si="2"/>
        <v>0.6893662340434723</v>
      </c>
      <c r="F35" s="3">
        <f t="shared" si="3"/>
        <v>0.47522580463927944</v>
      </c>
      <c r="G35" s="6">
        <f t="shared" si="4"/>
        <v>-3.6590564439674754E-2</v>
      </c>
      <c r="H35" s="6">
        <f t="shared" si="5"/>
        <v>3.6590564439674754E-2</v>
      </c>
    </row>
    <row r="36" spans="1:8" x14ac:dyDescent="0.35">
      <c r="A36" s="2">
        <v>33.450000000000003</v>
      </c>
      <c r="B36" s="2">
        <v>15.82</v>
      </c>
      <c r="C36" s="4">
        <f t="shared" si="0"/>
        <v>16.190646998968791</v>
      </c>
      <c r="D36" s="4">
        <f t="shared" si="1"/>
        <v>-0.37064699896879105</v>
      </c>
      <c r="E36" s="20">
        <f t="shared" si="2"/>
        <v>0.37064699896879105</v>
      </c>
      <c r="F36" s="3">
        <f t="shared" si="3"/>
        <v>0.137379197844571</v>
      </c>
      <c r="G36" s="6">
        <f t="shared" si="4"/>
        <v>-2.3429013841263658E-2</v>
      </c>
      <c r="H36" s="6">
        <f t="shared" si="5"/>
        <v>2.3429013841263658E-2</v>
      </c>
    </row>
    <row r="37" spans="1:8" x14ac:dyDescent="0.35">
      <c r="A37" s="2">
        <v>47.17</v>
      </c>
      <c r="B37" s="2">
        <v>17.71</v>
      </c>
      <c r="C37" s="4">
        <f t="shared" si="0"/>
        <v>20.48776031090356</v>
      </c>
      <c r="D37" s="4">
        <f t="shared" si="1"/>
        <v>-2.7777603109035596</v>
      </c>
      <c r="E37" s="20">
        <f t="shared" si="2"/>
        <v>2.7777603109035596</v>
      </c>
      <c r="F37" s="3">
        <f t="shared" si="3"/>
        <v>7.7159523448310399</v>
      </c>
      <c r="G37" s="6">
        <f t="shared" si="4"/>
        <v>-0.15684699666310331</v>
      </c>
      <c r="H37" s="6">
        <f t="shared" si="5"/>
        <v>0.15684699666310331</v>
      </c>
    </row>
    <row r="38" spans="1:8" x14ac:dyDescent="0.35">
      <c r="A38" s="2">
        <v>30.05</v>
      </c>
      <c r="B38" s="2">
        <v>14.99</v>
      </c>
      <c r="C38" s="4">
        <f t="shared" si="0"/>
        <v>15.125764691346472</v>
      </c>
      <c r="D38" s="4">
        <f t="shared" si="1"/>
        <v>-0.13576469134647162</v>
      </c>
      <c r="E38" s="20">
        <f t="shared" si="2"/>
        <v>0.13576469134647162</v>
      </c>
      <c r="F38" s="3">
        <f t="shared" si="3"/>
        <v>1.8432051416402705E-2</v>
      </c>
      <c r="G38" s="6">
        <f t="shared" si="4"/>
        <v>-9.0570174347212561E-3</v>
      </c>
      <c r="H38" s="6">
        <f t="shared" si="5"/>
        <v>9.0570174347212561E-3</v>
      </c>
    </row>
    <row r="39" spans="1:8" x14ac:dyDescent="0.35">
      <c r="A39" s="2">
        <v>32.090000000000003</v>
      </c>
      <c r="B39" s="2">
        <v>16.75</v>
      </c>
      <c r="C39" s="4">
        <f t="shared" si="0"/>
        <v>15.764694075919863</v>
      </c>
      <c r="D39" s="4">
        <f t="shared" si="1"/>
        <v>0.98530592408013717</v>
      </c>
      <c r="E39" s="20">
        <f t="shared" si="2"/>
        <v>0.98530592408013717</v>
      </c>
      <c r="F39" s="3">
        <f t="shared" si="3"/>
        <v>0.970827764027413</v>
      </c>
      <c r="G39" s="6">
        <f t="shared" si="4"/>
        <v>5.8824234273441023E-2</v>
      </c>
      <c r="H39" s="6">
        <f t="shared" si="5"/>
        <v>5.8824234273441023E-2</v>
      </c>
    </row>
    <row r="40" spans="1:8" x14ac:dyDescent="0.35">
      <c r="A40" s="2">
        <v>34.81</v>
      </c>
      <c r="B40" s="2">
        <v>16.46</v>
      </c>
      <c r="C40" s="4">
        <f t="shared" si="0"/>
        <v>16.61659992201772</v>
      </c>
      <c r="D40" s="4">
        <f t="shared" si="1"/>
        <v>-0.156599922017719</v>
      </c>
      <c r="E40" s="20">
        <f t="shared" si="2"/>
        <v>0.156599922017719</v>
      </c>
      <c r="F40" s="3">
        <f t="shared" si="3"/>
        <v>2.4523535575955671E-2</v>
      </c>
      <c r="G40" s="6">
        <f t="shared" si="4"/>
        <v>-9.5139685308456255E-3</v>
      </c>
      <c r="H40" s="6">
        <f t="shared" si="5"/>
        <v>9.5139685308456255E-3</v>
      </c>
    </row>
    <row r="41" spans="1:8" x14ac:dyDescent="0.35">
      <c r="A41" s="2">
        <v>35.950000000000003</v>
      </c>
      <c r="B41" s="2">
        <v>15.87</v>
      </c>
      <c r="C41" s="4">
        <f t="shared" si="0"/>
        <v>16.973648695749908</v>
      </c>
      <c r="D41" s="4">
        <f t="shared" si="1"/>
        <v>-1.103648695749909</v>
      </c>
      <c r="E41" s="20">
        <f t="shared" si="2"/>
        <v>1.103648695749909</v>
      </c>
      <c r="F41" s="3">
        <f t="shared" si="3"/>
        <v>1.2180404436304753</v>
      </c>
      <c r="G41" s="6">
        <f t="shared" si="4"/>
        <v>-6.954308101763762E-2</v>
      </c>
      <c r="H41" s="6">
        <f t="shared" si="5"/>
        <v>6.954308101763762E-2</v>
      </c>
    </row>
    <row r="42" spans="1:8" x14ac:dyDescent="0.35">
      <c r="A42" s="2">
        <v>39.92</v>
      </c>
      <c r="B42" s="2">
        <v>18.079999999999998</v>
      </c>
      <c r="C42" s="4">
        <f t="shared" si="0"/>
        <v>18.217055390238322</v>
      </c>
      <c r="D42" s="4">
        <f t="shared" si="1"/>
        <v>-0.13705539023832358</v>
      </c>
      <c r="E42" s="20">
        <f t="shared" si="2"/>
        <v>0.13705539023832358</v>
      </c>
      <c r="F42" s="3">
        <f t="shared" si="3"/>
        <v>1.8784179993379162E-2</v>
      </c>
      <c r="G42" s="6">
        <f t="shared" si="4"/>
        <v>-7.5804972476948892E-3</v>
      </c>
      <c r="H42" s="6">
        <f t="shared" si="5"/>
        <v>7.5804972476948892E-3</v>
      </c>
    </row>
    <row r="43" spans="1:8" x14ac:dyDescent="0.35">
      <c r="A43" s="2">
        <v>32.659999999999997</v>
      </c>
      <c r="B43" s="2">
        <v>15.58</v>
      </c>
      <c r="C43" s="4">
        <f t="shared" si="0"/>
        <v>15.943218462785955</v>
      </c>
      <c r="D43" s="4">
        <f t="shared" si="1"/>
        <v>-0.36321846278595515</v>
      </c>
      <c r="E43" s="20">
        <f t="shared" si="2"/>
        <v>0.36321846278595515</v>
      </c>
      <c r="F43" s="3">
        <f t="shared" si="3"/>
        <v>0.1319276517085923</v>
      </c>
      <c r="G43" s="6">
        <f t="shared" si="4"/>
        <v>-2.3313123413732678E-2</v>
      </c>
      <c r="H43" s="6">
        <f t="shared" si="5"/>
        <v>2.3313123413732678E-2</v>
      </c>
    </row>
    <row r="44" spans="1:8" x14ac:dyDescent="0.35">
      <c r="A44" s="2">
        <v>30.5</v>
      </c>
      <c r="B44" s="2">
        <v>17.149999999999999</v>
      </c>
      <c r="C44" s="4">
        <f t="shared" si="0"/>
        <v>15.266704996767071</v>
      </c>
      <c r="D44" s="4">
        <f t="shared" si="1"/>
        <v>1.8832950032329272</v>
      </c>
      <c r="E44" s="20">
        <f t="shared" si="2"/>
        <v>1.8832950032329272</v>
      </c>
      <c r="F44" s="3">
        <f t="shared" si="3"/>
        <v>3.5468000692021113</v>
      </c>
      <c r="G44" s="6">
        <f t="shared" si="4"/>
        <v>0.10981311972203658</v>
      </c>
      <c r="H44" s="6">
        <f t="shared" si="5"/>
        <v>0.10981311972203658</v>
      </c>
    </row>
    <row r="45" spans="1:8" x14ac:dyDescent="0.35">
      <c r="A45" s="2">
        <v>29.48</v>
      </c>
      <c r="B45" s="2">
        <v>15.82</v>
      </c>
      <c r="C45" s="4">
        <f t="shared" si="0"/>
        <v>14.947240304480376</v>
      </c>
      <c r="D45" s="4">
        <f t="shared" si="1"/>
        <v>0.8727596955196244</v>
      </c>
      <c r="E45" s="20">
        <f t="shared" si="2"/>
        <v>0.8727596955196244</v>
      </c>
      <c r="F45" s="3">
        <f t="shared" si="3"/>
        <v>0.76170948612350753</v>
      </c>
      <c r="G45" s="6">
        <f t="shared" si="4"/>
        <v>5.5168122346373222E-2</v>
      </c>
      <c r="H45" s="6">
        <f t="shared" si="5"/>
        <v>5.5168122346373222E-2</v>
      </c>
    </row>
    <row r="46" spans="1:8" x14ac:dyDescent="0.35">
      <c r="A46" s="2">
        <v>44.68</v>
      </c>
      <c r="B46" s="2">
        <v>18.61</v>
      </c>
      <c r="C46" s="4">
        <f t="shared" si="0"/>
        <v>19.707890620909566</v>
      </c>
      <c r="D46" s="4">
        <f t="shared" si="1"/>
        <v>-1.0978906209095669</v>
      </c>
      <c r="E46" s="20">
        <f t="shared" si="2"/>
        <v>1.0978906209095669</v>
      </c>
      <c r="F46" s="3">
        <f t="shared" si="3"/>
        <v>1.2053638154811943</v>
      </c>
      <c r="G46" s="6">
        <f t="shared" si="4"/>
        <v>-5.8994659909165338E-2</v>
      </c>
      <c r="H46" s="6">
        <f t="shared" si="5"/>
        <v>5.8994659909165338E-2</v>
      </c>
    </row>
    <row r="47" spans="1:8" x14ac:dyDescent="0.35">
      <c r="A47" s="2">
        <v>34.93</v>
      </c>
      <c r="B47" s="2">
        <v>16.66</v>
      </c>
      <c r="C47" s="4">
        <f t="shared" si="0"/>
        <v>16.654184003463211</v>
      </c>
      <c r="D47" s="4">
        <f t="shared" si="1"/>
        <v>5.8159965367892141E-3</v>
      </c>
      <c r="E47" s="20">
        <f t="shared" si="2"/>
        <v>5.8159965367892141E-3</v>
      </c>
      <c r="F47" s="3">
        <f t="shared" si="3"/>
        <v>3.3825815715944134E-5</v>
      </c>
      <c r="G47" s="6">
        <f t="shared" si="4"/>
        <v>3.4909943198014492E-4</v>
      </c>
      <c r="H47" s="6">
        <f t="shared" si="5"/>
        <v>3.4909943198014492E-4</v>
      </c>
    </row>
    <row r="48" spans="1:8" x14ac:dyDescent="0.35">
      <c r="A48" s="2">
        <v>54.54</v>
      </c>
      <c r="B48" s="2">
        <v>25.13</v>
      </c>
      <c r="C48" s="4">
        <f t="shared" si="0"/>
        <v>22.796049313014294</v>
      </c>
      <c r="D48" s="4">
        <f t="shared" si="1"/>
        <v>2.3339506869857054</v>
      </c>
      <c r="E48" s="20">
        <f t="shared" si="2"/>
        <v>2.3339506869857054</v>
      </c>
      <c r="F48" s="3">
        <f t="shared" si="3"/>
        <v>5.4473258092810459</v>
      </c>
      <c r="G48" s="6">
        <f t="shared" si="4"/>
        <v>9.2875077078619403E-2</v>
      </c>
      <c r="H48" s="6">
        <f t="shared" si="5"/>
        <v>9.2875077078619403E-2</v>
      </c>
    </row>
    <row r="49" spans="1:8" x14ac:dyDescent="0.35">
      <c r="A49" s="2">
        <v>52.5</v>
      </c>
      <c r="B49" s="2">
        <v>20.83</v>
      </c>
      <c r="C49" s="4">
        <f t="shared" si="0"/>
        <v>22.157119928440899</v>
      </c>
      <c r="D49" s="4">
        <f t="shared" si="1"/>
        <v>-1.3271199284409008</v>
      </c>
      <c r="E49" s="20">
        <f t="shared" si="2"/>
        <v>1.3271199284409008</v>
      </c>
      <c r="F49" s="3">
        <f t="shared" si="3"/>
        <v>1.7612473044649815</v>
      </c>
      <c r="G49" s="6">
        <f t="shared" si="4"/>
        <v>-6.3711950477239598E-2</v>
      </c>
      <c r="H49" s="6">
        <f t="shared" si="5"/>
        <v>6.3711950477239598E-2</v>
      </c>
    </row>
    <row r="50" spans="1:8" x14ac:dyDescent="0.35">
      <c r="A50" s="2">
        <v>51.03</v>
      </c>
      <c r="B50" s="2">
        <v>24.56</v>
      </c>
      <c r="C50" s="4">
        <f t="shared" si="0"/>
        <v>21.696714930733606</v>
      </c>
      <c r="D50" s="4">
        <f t="shared" si="1"/>
        <v>2.8632850692663929</v>
      </c>
      <c r="E50" s="20">
        <f t="shared" si="2"/>
        <v>2.8632850692663929</v>
      </c>
      <c r="F50" s="3">
        <f t="shared" si="3"/>
        <v>8.1984013878838518</v>
      </c>
      <c r="G50" s="6">
        <f t="shared" si="4"/>
        <v>0.11658326829260558</v>
      </c>
      <c r="H50" s="6">
        <f t="shared" si="5"/>
        <v>0.11658326829260558</v>
      </c>
    </row>
    <row r="51" spans="1:8" x14ac:dyDescent="0.35">
      <c r="A51" s="2">
        <v>51.71</v>
      </c>
      <c r="B51" s="2">
        <v>20.190000000000001</v>
      </c>
      <c r="C51" s="4">
        <f t="shared" si="0"/>
        <v>21.909691392258068</v>
      </c>
      <c r="D51" s="4">
        <f t="shared" si="1"/>
        <v>-1.719691392258067</v>
      </c>
      <c r="E51" s="20">
        <f t="shared" si="2"/>
        <v>1.719691392258067</v>
      </c>
      <c r="F51" s="3">
        <f t="shared" si="3"/>
        <v>2.9573384846064887</v>
      </c>
      <c r="G51" s="6">
        <f t="shared" si="4"/>
        <v>-8.5175403281726944E-2</v>
      </c>
      <c r="H51" s="6">
        <f t="shared" si="5"/>
        <v>8.5175403281726944E-2</v>
      </c>
    </row>
    <row r="52" spans="1:8" x14ac:dyDescent="0.35">
      <c r="A52" s="2">
        <v>60.33</v>
      </c>
      <c r="B52" s="2">
        <v>24.13</v>
      </c>
      <c r="C52" s="4">
        <f t="shared" si="0"/>
        <v>24.609481242759358</v>
      </c>
      <c r="D52" s="4">
        <f t="shared" si="1"/>
        <v>-0.47948124275935911</v>
      </c>
      <c r="E52" s="20">
        <f t="shared" si="2"/>
        <v>0.47948124275935911</v>
      </c>
      <c r="F52" s="3">
        <f t="shared" si="3"/>
        <v>0.22990226215805945</v>
      </c>
      <c r="G52" s="6">
        <f t="shared" si="4"/>
        <v>-1.9870751875646877E-2</v>
      </c>
      <c r="H52" s="6">
        <f t="shared" si="5"/>
        <v>1.9870751875646877E-2</v>
      </c>
    </row>
    <row r="53" spans="1:8" x14ac:dyDescent="0.35">
      <c r="A53" s="2">
        <v>47.85</v>
      </c>
      <c r="B53" s="2">
        <v>23.86</v>
      </c>
      <c r="C53" s="4">
        <f t="shared" si="0"/>
        <v>20.700736772428023</v>
      </c>
      <c r="D53" s="4">
        <f t="shared" si="1"/>
        <v>3.1592632275719765</v>
      </c>
      <c r="E53" s="20">
        <f t="shared" si="2"/>
        <v>3.1592632275719765</v>
      </c>
      <c r="F53" s="3">
        <f t="shared" si="3"/>
        <v>9.9809441410885018</v>
      </c>
      <c r="G53" s="6">
        <f t="shared" si="4"/>
        <v>0.1324083498563276</v>
      </c>
      <c r="H53" s="6">
        <f t="shared" si="5"/>
        <v>0.1324083498563276</v>
      </c>
    </row>
    <row r="54" spans="1:8" x14ac:dyDescent="0.35">
      <c r="A54" s="2">
        <v>83.91</v>
      </c>
      <c r="B54" s="2">
        <v>33.57</v>
      </c>
      <c r="C54" s="4">
        <f t="shared" si="0"/>
        <v>31.994753246798851</v>
      </c>
      <c r="D54" s="4">
        <f t="shared" si="1"/>
        <v>1.5752467532011494</v>
      </c>
      <c r="E54" s="20">
        <f t="shared" si="2"/>
        <v>1.5752467532011494</v>
      </c>
      <c r="F54" s="3">
        <f t="shared" si="3"/>
        <v>2.4814023334707627</v>
      </c>
      <c r="G54" s="6">
        <f t="shared" si="4"/>
        <v>4.6924240488565666E-2</v>
      </c>
      <c r="H54" s="6">
        <f t="shared" si="5"/>
        <v>4.6924240488565666E-2</v>
      </c>
    </row>
    <row r="55" spans="1:8" x14ac:dyDescent="0.35">
      <c r="A55" s="2">
        <v>69.97</v>
      </c>
      <c r="B55" s="2">
        <v>29.14</v>
      </c>
      <c r="C55" s="4">
        <f t="shared" si="0"/>
        <v>27.628735785547342</v>
      </c>
      <c r="D55" s="4">
        <f t="shared" si="1"/>
        <v>1.5112642144526589</v>
      </c>
      <c r="E55" s="20">
        <f t="shared" si="2"/>
        <v>1.5112642144526589</v>
      </c>
      <c r="F55" s="3">
        <f t="shared" si="3"/>
        <v>2.2839195258852123</v>
      </c>
      <c r="G55" s="6">
        <f t="shared" si="4"/>
        <v>5.1862189926309504E-2</v>
      </c>
      <c r="H55" s="6">
        <f t="shared" si="5"/>
        <v>5.1862189926309504E-2</v>
      </c>
    </row>
    <row r="56" spans="1:8" x14ac:dyDescent="0.35">
      <c r="A56" s="2">
        <v>77.34</v>
      </c>
      <c r="B56" s="2">
        <v>28.59</v>
      </c>
      <c r="C56" s="4">
        <f t="shared" si="0"/>
        <v>29.937024787658075</v>
      </c>
      <c r="D56" s="4">
        <f t="shared" si="1"/>
        <v>-1.347024787658075</v>
      </c>
      <c r="E56" s="20">
        <f t="shared" si="2"/>
        <v>1.347024787658075</v>
      </c>
      <c r="F56" s="3">
        <f t="shared" si="3"/>
        <v>1.8144757785652821</v>
      </c>
      <c r="G56" s="6">
        <f t="shared" si="4"/>
        <v>-4.7115242660303425E-2</v>
      </c>
      <c r="H56" s="6">
        <f t="shared" si="5"/>
        <v>4.7115242660303425E-2</v>
      </c>
    </row>
    <row r="57" spans="1:8" x14ac:dyDescent="0.35">
      <c r="A57" s="2">
        <v>58.29</v>
      </c>
      <c r="B57" s="2">
        <v>26.17</v>
      </c>
      <c r="C57" s="4">
        <f t="shared" si="0"/>
        <v>23.970551858185964</v>
      </c>
      <c r="D57" s="4">
        <f t="shared" si="1"/>
        <v>2.1994481418140381</v>
      </c>
      <c r="E57" s="20">
        <f t="shared" si="2"/>
        <v>2.1994481418140381</v>
      </c>
      <c r="F57" s="3">
        <f t="shared" si="3"/>
        <v>4.8375721285292252</v>
      </c>
      <c r="G57" s="6">
        <f t="shared" si="4"/>
        <v>8.4044636676119139E-2</v>
      </c>
      <c r="H57" s="6">
        <f t="shared" si="5"/>
        <v>8.4044636676119139E-2</v>
      </c>
    </row>
    <row r="58" spans="1:8" x14ac:dyDescent="0.35">
      <c r="A58" s="2">
        <v>87.54</v>
      </c>
      <c r="B58" s="2">
        <v>34.46</v>
      </c>
      <c r="C58" s="4">
        <f t="shared" si="0"/>
        <v>33.131671710525033</v>
      </c>
      <c r="D58" s="4">
        <f t="shared" si="1"/>
        <v>1.3283282894749675</v>
      </c>
      <c r="E58" s="20">
        <f t="shared" si="2"/>
        <v>1.3283282894749675</v>
      </c>
      <c r="F58" s="3">
        <f t="shared" si="3"/>
        <v>1.764456044619493</v>
      </c>
      <c r="G58" s="6">
        <f t="shared" si="4"/>
        <v>3.8546961389290986E-2</v>
      </c>
      <c r="H58" s="6">
        <f t="shared" si="5"/>
        <v>3.8546961389290986E-2</v>
      </c>
    </row>
    <row r="59" spans="1:8" x14ac:dyDescent="0.35">
      <c r="A59" s="2">
        <v>45.81</v>
      </c>
      <c r="B59" s="2">
        <v>19.079999999999998</v>
      </c>
      <c r="C59" s="4">
        <f t="shared" si="0"/>
        <v>20.061807387854632</v>
      </c>
      <c r="D59" s="4">
        <f t="shared" si="1"/>
        <v>-0.98180738785463362</v>
      </c>
      <c r="E59" s="20">
        <f t="shared" si="2"/>
        <v>0.98180738785463362</v>
      </c>
      <c r="F59" s="3">
        <f t="shared" si="3"/>
        <v>0.96394574684593892</v>
      </c>
      <c r="G59" s="6">
        <f t="shared" si="4"/>
        <v>-5.1457410264917909E-2</v>
      </c>
      <c r="H59" s="6">
        <f t="shared" si="5"/>
        <v>5.1457410264917909E-2</v>
      </c>
    </row>
    <row r="60" spans="1:8" x14ac:dyDescent="0.35">
      <c r="A60" s="2">
        <v>47.63</v>
      </c>
      <c r="B60" s="2">
        <v>23.54</v>
      </c>
      <c r="C60" s="4">
        <f t="shared" si="0"/>
        <v>20.631832623111286</v>
      </c>
      <c r="D60" s="4">
        <f t="shared" si="1"/>
        <v>2.9081673768887129</v>
      </c>
      <c r="E60" s="20">
        <f t="shared" si="2"/>
        <v>2.9081673768887129</v>
      </c>
      <c r="F60" s="3">
        <f t="shared" si="3"/>
        <v>8.4574374919997766</v>
      </c>
      <c r="G60" s="6">
        <f t="shared" si="4"/>
        <v>0.12354151983384506</v>
      </c>
      <c r="H60" s="6">
        <f t="shared" si="5"/>
        <v>0.12354151983384506</v>
      </c>
    </row>
    <row r="61" spans="1:8" x14ac:dyDescent="0.35">
      <c r="A61" s="2">
        <v>53.07</v>
      </c>
      <c r="B61" s="2">
        <v>20.239999999999998</v>
      </c>
      <c r="C61" s="4">
        <f t="shared" si="0"/>
        <v>22.335644315306993</v>
      </c>
      <c r="D61" s="4">
        <f t="shared" si="1"/>
        <v>-2.0956443153069948</v>
      </c>
      <c r="E61" s="20">
        <f t="shared" si="2"/>
        <v>2.0956443153069948</v>
      </c>
      <c r="F61" s="3">
        <f t="shared" si="3"/>
        <v>4.391725096278523</v>
      </c>
      <c r="G61" s="6">
        <f t="shared" si="4"/>
        <v>-0.10353973889856695</v>
      </c>
      <c r="H61" s="6">
        <f t="shared" si="5"/>
        <v>0.10353973889856695</v>
      </c>
    </row>
    <row r="62" spans="1:8" x14ac:dyDescent="0.35">
      <c r="A62" s="2">
        <v>80.739999999999995</v>
      </c>
      <c r="B62" s="2">
        <v>29.17</v>
      </c>
      <c r="C62" s="4">
        <f t="shared" si="0"/>
        <v>31.001907095280394</v>
      </c>
      <c r="D62" s="4">
        <f t="shared" si="1"/>
        <v>-1.8319070952803926</v>
      </c>
      <c r="E62" s="20">
        <f t="shared" si="2"/>
        <v>1.8319070952803926</v>
      </c>
      <c r="F62" s="3">
        <f t="shared" si="3"/>
        <v>3.3558836057386454</v>
      </c>
      <c r="G62" s="6">
        <f t="shared" si="4"/>
        <v>-6.280106600207036E-2</v>
      </c>
      <c r="H62" s="6">
        <f t="shared" si="5"/>
        <v>6.280106600207036E-2</v>
      </c>
    </row>
    <row r="63" spans="1:8" x14ac:dyDescent="0.35">
      <c r="A63" s="2">
        <v>45.25</v>
      </c>
      <c r="B63" s="2">
        <v>20.85</v>
      </c>
      <c r="C63" s="4">
        <f t="shared" si="0"/>
        <v>19.886415007775661</v>
      </c>
      <c r="D63" s="4">
        <f t="shared" si="1"/>
        <v>0.96358499222434091</v>
      </c>
      <c r="E63" s="20">
        <f t="shared" si="2"/>
        <v>0.96358499222434091</v>
      </c>
      <c r="F63" s="3">
        <f t="shared" si="3"/>
        <v>0.92849603723998309</v>
      </c>
      <c r="G63" s="6">
        <f t="shared" si="4"/>
        <v>4.6215107540735774E-2</v>
      </c>
      <c r="H63" s="6">
        <f t="shared" si="5"/>
        <v>4.6215107540735774E-2</v>
      </c>
    </row>
    <row r="64" spans="1:8" x14ac:dyDescent="0.35">
      <c r="A64" s="2">
        <v>50.46</v>
      </c>
      <c r="B64" s="2">
        <v>22.66</v>
      </c>
      <c r="C64" s="4">
        <f t="shared" si="0"/>
        <v>21.518190543867508</v>
      </c>
      <c r="D64" s="4">
        <f t="shared" si="1"/>
        <v>1.1418094561324921</v>
      </c>
      <c r="E64" s="20">
        <f t="shared" si="2"/>
        <v>1.1418094561324921</v>
      </c>
      <c r="F64" s="3">
        <f t="shared" si="3"/>
        <v>1.3037288341135773</v>
      </c>
      <c r="G64" s="6">
        <f t="shared" si="4"/>
        <v>5.038876681961571E-2</v>
      </c>
      <c r="H64" s="6">
        <f t="shared" si="5"/>
        <v>5.038876681961571E-2</v>
      </c>
    </row>
    <row r="65" spans="1:8" x14ac:dyDescent="0.35">
      <c r="A65" s="2">
        <v>81.99</v>
      </c>
      <c r="B65" s="2">
        <v>30.08</v>
      </c>
      <c r="C65" s="4">
        <f t="shared" si="0"/>
        <v>31.393407943670951</v>
      </c>
      <c r="D65" s="4">
        <f t="shared" si="1"/>
        <v>-1.3134079436709527</v>
      </c>
      <c r="E65" s="20">
        <f t="shared" si="2"/>
        <v>1.3134079436709527</v>
      </c>
      <c r="F65" s="3">
        <f t="shared" si="3"/>
        <v>1.7250404264979604</v>
      </c>
      <c r="G65" s="6">
        <f t="shared" si="4"/>
        <v>-4.3663827914592848E-2</v>
      </c>
      <c r="H65" s="6">
        <f t="shared" si="5"/>
        <v>4.3663827914592848E-2</v>
      </c>
    </row>
    <row r="66" spans="1:8" x14ac:dyDescent="0.35">
      <c r="A66" s="2">
        <v>52.96</v>
      </c>
      <c r="B66" s="2">
        <v>22.61</v>
      </c>
      <c r="C66" s="4">
        <f t="shared" si="0"/>
        <v>22.301192240648625</v>
      </c>
      <c r="D66" s="4">
        <f t="shared" si="1"/>
        <v>0.3088077593513745</v>
      </c>
      <c r="E66" s="20">
        <f t="shared" si="2"/>
        <v>0.3088077593513745</v>
      </c>
      <c r="F66" s="3">
        <f t="shared" si="3"/>
        <v>9.536223223561642E-2</v>
      </c>
      <c r="G66" s="6">
        <f t="shared" si="4"/>
        <v>1.365801677803514E-2</v>
      </c>
      <c r="H66" s="6">
        <f t="shared" si="5"/>
        <v>1.365801677803514E-2</v>
      </c>
    </row>
    <row r="67" spans="1:8" x14ac:dyDescent="0.35">
      <c r="A67" s="2">
        <v>61.23</v>
      </c>
      <c r="B67" s="2">
        <v>24.3</v>
      </c>
      <c r="C67" s="4">
        <f t="shared" ref="C67:C93" si="6">$K$18*A67+$K$17</f>
        <v>24.891361853600557</v>
      </c>
      <c r="D67" s="4">
        <f t="shared" ref="D67:D93" si="7">B67-C67</f>
        <v>-0.59136185360055649</v>
      </c>
      <c r="E67" s="20">
        <f t="shared" ref="E67:E93" si="8">ABS(D67)</f>
        <v>0.59136185360055649</v>
      </c>
      <c r="F67" s="3">
        <f t="shared" ref="F67:F93" si="9">D67*D67</f>
        <v>0.34970884189388601</v>
      </c>
      <c r="G67" s="6">
        <f t="shared" ref="G67:G93" si="10">D67/B67</f>
        <v>-2.4335878748994094E-2</v>
      </c>
      <c r="H67" s="6">
        <f t="shared" ref="H67:H93" si="11">ABS(G67)</f>
        <v>2.4335878748994094E-2</v>
      </c>
    </row>
    <row r="68" spans="1:8" x14ac:dyDescent="0.35">
      <c r="A68" s="2">
        <v>73.37</v>
      </c>
      <c r="B68" s="2">
        <v>31.33</v>
      </c>
      <c r="C68" s="4">
        <f t="shared" si="6"/>
        <v>28.693618093169661</v>
      </c>
      <c r="D68" s="4">
        <f t="shared" si="7"/>
        <v>2.6363819068303371</v>
      </c>
      <c r="E68" s="20">
        <f t="shared" si="8"/>
        <v>2.6363819068303371</v>
      </c>
      <c r="F68" s="3">
        <f t="shared" si="9"/>
        <v>6.9505095586623646</v>
      </c>
      <c r="G68" s="6">
        <f t="shared" si="10"/>
        <v>8.4148800090339523E-2</v>
      </c>
      <c r="H68" s="6">
        <f t="shared" si="11"/>
        <v>8.4148800090339523E-2</v>
      </c>
    </row>
    <row r="69" spans="1:8" x14ac:dyDescent="0.35">
      <c r="A69" s="2">
        <v>59.87</v>
      </c>
      <c r="B69" s="2">
        <v>24.14</v>
      </c>
      <c r="C69" s="4">
        <f t="shared" si="6"/>
        <v>24.465408930551632</v>
      </c>
      <c r="D69" s="4">
        <f t="shared" si="7"/>
        <v>-0.32540893055163167</v>
      </c>
      <c r="E69" s="20">
        <f t="shared" si="8"/>
        <v>0.32540893055163167</v>
      </c>
      <c r="F69" s="3">
        <f t="shared" si="9"/>
        <v>0.10589097208275665</v>
      </c>
      <c r="G69" s="6">
        <f t="shared" si="10"/>
        <v>-1.3480071688137186E-2</v>
      </c>
      <c r="H69" s="6">
        <f t="shared" si="11"/>
        <v>1.3480071688137186E-2</v>
      </c>
    </row>
    <row r="70" spans="1:8" x14ac:dyDescent="0.35">
      <c r="A70" s="2">
        <v>47.97</v>
      </c>
      <c r="B70" s="2">
        <v>23.5</v>
      </c>
      <c r="C70" s="4">
        <f t="shared" si="6"/>
        <v>20.738320853873518</v>
      </c>
      <c r="D70" s="4">
        <f t="shared" si="7"/>
        <v>2.7616791461264825</v>
      </c>
      <c r="E70" s="20">
        <f t="shared" si="8"/>
        <v>2.7616791461264825</v>
      </c>
      <c r="F70" s="3">
        <f t="shared" si="9"/>
        <v>7.6268717061498972</v>
      </c>
      <c r="G70" s="6">
        <f t="shared" si="10"/>
        <v>0.11751826153729712</v>
      </c>
      <c r="H70" s="6">
        <f t="shared" si="11"/>
        <v>0.11751826153729712</v>
      </c>
    </row>
    <row r="71" spans="1:8" x14ac:dyDescent="0.35">
      <c r="A71" s="2">
        <v>63.96</v>
      </c>
      <c r="B71" s="2">
        <v>24.78</v>
      </c>
      <c r="C71" s="4">
        <f t="shared" si="6"/>
        <v>25.746399706485541</v>
      </c>
      <c r="D71" s="4">
        <f t="shared" si="7"/>
        <v>-0.96639970648553941</v>
      </c>
      <c r="E71" s="20">
        <f t="shared" si="8"/>
        <v>0.96639970648553941</v>
      </c>
      <c r="F71" s="3">
        <f t="shared" si="9"/>
        <v>0.93392839269533667</v>
      </c>
      <c r="G71" s="6">
        <f t="shared" si="10"/>
        <v>-3.8999181052685204E-2</v>
      </c>
      <c r="H71" s="6">
        <f t="shared" si="11"/>
        <v>3.8999181052685204E-2</v>
      </c>
    </row>
    <row r="72" spans="1:8" x14ac:dyDescent="0.35">
      <c r="A72" s="2">
        <v>46.72</v>
      </c>
      <c r="B72" s="2">
        <v>19.46</v>
      </c>
      <c r="C72" s="4">
        <f t="shared" si="6"/>
        <v>20.346820005482957</v>
      </c>
      <c r="D72" s="4">
        <f t="shared" si="7"/>
        <v>-0.88682000548295647</v>
      </c>
      <c r="E72" s="20">
        <f t="shared" si="8"/>
        <v>0.88682000548295647</v>
      </c>
      <c r="F72" s="3">
        <f t="shared" si="9"/>
        <v>0.78644972212479092</v>
      </c>
      <c r="G72" s="6">
        <f t="shared" si="10"/>
        <v>-4.5571428853183785E-2</v>
      </c>
      <c r="H72" s="6">
        <f t="shared" si="11"/>
        <v>4.5571428853183785E-2</v>
      </c>
    </row>
    <row r="73" spans="1:8" x14ac:dyDescent="0.35">
      <c r="A73" s="2">
        <v>41.28</v>
      </c>
      <c r="B73" s="2">
        <v>19.02</v>
      </c>
      <c r="C73" s="4">
        <f t="shared" si="6"/>
        <v>18.643008313287247</v>
      </c>
      <c r="D73" s="4">
        <f t="shared" si="7"/>
        <v>0.37699168671275274</v>
      </c>
      <c r="E73" s="20">
        <f t="shared" si="8"/>
        <v>0.37699168671275274</v>
      </c>
      <c r="F73" s="3">
        <f t="shared" si="9"/>
        <v>0.14212273185052632</v>
      </c>
      <c r="G73" s="6">
        <f t="shared" si="10"/>
        <v>1.9820803717810344E-2</v>
      </c>
      <c r="H73" s="6">
        <f t="shared" si="11"/>
        <v>1.9820803717810344E-2</v>
      </c>
    </row>
    <row r="74" spans="1:8" x14ac:dyDescent="0.35">
      <c r="A74" s="2">
        <v>45.36</v>
      </c>
      <c r="B74" s="2">
        <v>20.2</v>
      </c>
      <c r="C74" s="4">
        <f t="shared" si="6"/>
        <v>19.920867082434029</v>
      </c>
      <c r="D74" s="4">
        <f t="shared" si="7"/>
        <v>0.27913291756597047</v>
      </c>
      <c r="E74" s="20">
        <f t="shared" si="8"/>
        <v>0.27913291756597047</v>
      </c>
      <c r="F74" s="3">
        <f t="shared" si="9"/>
        <v>7.7915185668890871E-2</v>
      </c>
      <c r="G74" s="6">
        <f t="shared" si="10"/>
        <v>1.3818461265642103E-2</v>
      </c>
      <c r="H74" s="6">
        <f t="shared" si="11"/>
        <v>1.3818461265642103E-2</v>
      </c>
    </row>
    <row r="75" spans="1:8" x14ac:dyDescent="0.35">
      <c r="A75" s="2">
        <v>57.27</v>
      </c>
      <c r="B75" s="2">
        <v>20.69</v>
      </c>
      <c r="C75" s="4">
        <f t="shared" si="6"/>
        <v>23.65108716589927</v>
      </c>
      <c r="D75" s="4">
        <f t="shared" si="7"/>
        <v>-2.9610871658992686</v>
      </c>
      <c r="E75" s="20">
        <f t="shared" si="8"/>
        <v>2.9610871658992686</v>
      </c>
      <c r="F75" s="3">
        <f t="shared" si="9"/>
        <v>8.7680372040533623</v>
      </c>
      <c r="G75" s="6">
        <f t="shared" si="10"/>
        <v>-0.14311682773800233</v>
      </c>
      <c r="H75" s="6">
        <f t="shared" si="11"/>
        <v>0.14311682773800233</v>
      </c>
    </row>
    <row r="76" spans="1:8" x14ac:dyDescent="0.35">
      <c r="A76" s="2">
        <v>38.78</v>
      </c>
      <c r="B76" s="2">
        <v>19.170000000000002</v>
      </c>
      <c r="C76" s="4">
        <f t="shared" si="6"/>
        <v>17.860006616506134</v>
      </c>
      <c r="D76" s="4">
        <f t="shared" si="7"/>
        <v>1.3099933834938682</v>
      </c>
      <c r="E76" s="20">
        <f t="shared" si="8"/>
        <v>1.3099933834938682</v>
      </c>
      <c r="F76" s="3">
        <f t="shared" si="9"/>
        <v>1.7160826647977128</v>
      </c>
      <c r="G76" s="6">
        <f t="shared" si="10"/>
        <v>6.833559642638852E-2</v>
      </c>
      <c r="H76" s="6">
        <f t="shared" si="11"/>
        <v>6.833559642638852E-2</v>
      </c>
    </row>
    <row r="77" spans="1:8" x14ac:dyDescent="0.35">
      <c r="A77" s="2">
        <v>46.95</v>
      </c>
      <c r="B77" s="2">
        <v>20.73</v>
      </c>
      <c r="C77" s="4">
        <f t="shared" si="6"/>
        <v>20.418856161586824</v>
      </c>
      <c r="D77" s="4">
        <f t="shared" si="7"/>
        <v>0.31114383841317661</v>
      </c>
      <c r="E77" s="20">
        <f t="shared" si="8"/>
        <v>0.31114383841317661</v>
      </c>
      <c r="F77" s="3">
        <f t="shared" si="9"/>
        <v>9.6810488182484958E-2</v>
      </c>
      <c r="G77" s="6">
        <f t="shared" si="10"/>
        <v>1.5009350622922172E-2</v>
      </c>
      <c r="H77" s="6">
        <f t="shared" si="11"/>
        <v>1.5009350622922172E-2</v>
      </c>
    </row>
    <row r="78" spans="1:8" x14ac:dyDescent="0.35">
      <c r="A78" s="2">
        <v>29.26</v>
      </c>
      <c r="B78" s="2">
        <v>16.14</v>
      </c>
      <c r="C78" s="4">
        <f t="shared" si="6"/>
        <v>14.878336155163637</v>
      </c>
      <c r="D78" s="4">
        <f t="shared" si="7"/>
        <v>1.2616638448363631</v>
      </c>
      <c r="E78" s="20">
        <f t="shared" si="8"/>
        <v>1.2616638448363631</v>
      </c>
      <c r="F78" s="3">
        <f t="shared" si="9"/>
        <v>1.5917956573672745</v>
      </c>
      <c r="G78" s="6">
        <f t="shared" si="10"/>
        <v>7.8170002777965486E-2</v>
      </c>
      <c r="H78" s="6">
        <f t="shared" si="11"/>
        <v>7.8170002777965486E-2</v>
      </c>
    </row>
    <row r="79" spans="1:8" x14ac:dyDescent="0.35">
      <c r="A79" s="2">
        <v>35.83</v>
      </c>
      <c r="B79" s="2">
        <v>17.71</v>
      </c>
      <c r="C79" s="4">
        <f t="shared" si="6"/>
        <v>16.936064614304414</v>
      </c>
      <c r="D79" s="4">
        <f t="shared" si="7"/>
        <v>0.77393538569558729</v>
      </c>
      <c r="E79" s="20">
        <f t="shared" si="8"/>
        <v>0.77393538569558729</v>
      </c>
      <c r="F79" s="3">
        <f t="shared" si="9"/>
        <v>0.59897598123177742</v>
      </c>
      <c r="G79" s="6">
        <f t="shared" si="10"/>
        <v>4.370047350059781E-2</v>
      </c>
      <c r="H79" s="6">
        <f t="shared" si="11"/>
        <v>4.370047350059781E-2</v>
      </c>
    </row>
    <row r="80" spans="1:8" x14ac:dyDescent="0.35">
      <c r="A80" s="2">
        <v>34.93</v>
      </c>
      <c r="B80" s="2">
        <v>16.09</v>
      </c>
      <c r="C80" s="4">
        <f t="shared" si="6"/>
        <v>16.654184003463211</v>
      </c>
      <c r="D80" s="4">
        <f t="shared" si="7"/>
        <v>-0.56418400346321107</v>
      </c>
      <c r="E80" s="20">
        <f t="shared" si="8"/>
        <v>0.56418400346321107</v>
      </c>
      <c r="F80" s="3">
        <f t="shared" si="9"/>
        <v>0.31830358976377654</v>
      </c>
      <c r="G80" s="6">
        <f t="shared" si="10"/>
        <v>-3.5064263732952836E-2</v>
      </c>
      <c r="H80" s="6">
        <f t="shared" si="11"/>
        <v>3.5064263732952836E-2</v>
      </c>
    </row>
    <row r="81" spans="1:8" x14ac:dyDescent="0.35">
      <c r="A81" s="2">
        <v>38.56</v>
      </c>
      <c r="B81" s="2">
        <v>16.739999999999998</v>
      </c>
      <c r="C81" s="4">
        <f t="shared" si="6"/>
        <v>17.791102467189393</v>
      </c>
      <c r="D81" s="4">
        <f t="shared" si="7"/>
        <v>-1.0511024671893949</v>
      </c>
      <c r="E81" s="20">
        <f t="shared" si="8"/>
        <v>1.0511024671893949</v>
      </c>
      <c r="F81" s="3">
        <f t="shared" si="9"/>
        <v>1.1048163965316331</v>
      </c>
      <c r="G81" s="6">
        <f t="shared" si="10"/>
        <v>-6.2789872591959076E-2</v>
      </c>
      <c r="H81" s="6">
        <f t="shared" si="11"/>
        <v>6.2789872591959076E-2</v>
      </c>
    </row>
    <row r="82" spans="1:8" x14ac:dyDescent="0.35">
      <c r="A82" s="2">
        <v>40.369999999999997</v>
      </c>
      <c r="B82" s="2">
        <v>18.93</v>
      </c>
      <c r="C82" s="4">
        <f t="shared" si="6"/>
        <v>18.357995695658921</v>
      </c>
      <c r="D82" s="4">
        <f t="shared" si="7"/>
        <v>0.5720043043410783</v>
      </c>
      <c r="E82" s="20">
        <f t="shared" si="8"/>
        <v>0.5720043043410783</v>
      </c>
      <c r="F82" s="3">
        <f t="shared" si="9"/>
        <v>0.3271889241847209</v>
      </c>
      <c r="G82" s="6">
        <f t="shared" si="10"/>
        <v>3.0216814809354373E-2</v>
      </c>
      <c r="H82" s="6">
        <f t="shared" si="11"/>
        <v>3.0216814809354373E-2</v>
      </c>
    </row>
    <row r="83" spans="1:8" x14ac:dyDescent="0.35">
      <c r="A83" s="2">
        <v>36.74</v>
      </c>
      <c r="B83" s="2">
        <v>17.22</v>
      </c>
      <c r="C83" s="4">
        <f t="shared" si="6"/>
        <v>17.221077231932739</v>
      </c>
      <c r="D83" s="4">
        <f t="shared" si="7"/>
        <v>-1.0772319327401192E-3</v>
      </c>
      <c r="E83" s="20">
        <f t="shared" si="8"/>
        <v>1.0772319327401192E-3</v>
      </c>
      <c r="F83" s="3">
        <f t="shared" si="9"/>
        <v>1.1604286369150127E-6</v>
      </c>
      <c r="G83" s="6">
        <f t="shared" si="10"/>
        <v>-6.2557022807207855E-5</v>
      </c>
      <c r="H83" s="6">
        <f t="shared" si="11"/>
        <v>6.2557022807207855E-5</v>
      </c>
    </row>
    <row r="84" spans="1:8" x14ac:dyDescent="0.35">
      <c r="A84" s="2">
        <v>37.19</v>
      </c>
      <c r="B84" s="2">
        <v>18.38</v>
      </c>
      <c r="C84" s="4">
        <f t="shared" si="6"/>
        <v>17.362017537353339</v>
      </c>
      <c r="D84" s="4">
        <f t="shared" si="7"/>
        <v>1.0179824626466605</v>
      </c>
      <c r="E84" s="20">
        <f t="shared" si="8"/>
        <v>1.0179824626466605</v>
      </c>
      <c r="F84" s="3">
        <f t="shared" si="9"/>
        <v>1.0362882942561595</v>
      </c>
      <c r="G84" s="6">
        <f t="shared" si="10"/>
        <v>5.5385335290895565E-2</v>
      </c>
      <c r="H84" s="6">
        <f t="shared" si="11"/>
        <v>5.5385335290895565E-2</v>
      </c>
    </row>
    <row r="85" spans="1:8" x14ac:dyDescent="0.35">
      <c r="A85" s="2">
        <v>39.46</v>
      </c>
      <c r="B85" s="2">
        <v>18.18</v>
      </c>
      <c r="C85" s="4">
        <f t="shared" si="6"/>
        <v>18.072983078030596</v>
      </c>
      <c r="D85" s="4">
        <f t="shared" si="7"/>
        <v>0.10701692196940371</v>
      </c>
      <c r="E85" s="20">
        <f t="shared" si="8"/>
        <v>0.10701692196940371</v>
      </c>
      <c r="F85" s="3">
        <f t="shared" si="9"/>
        <v>1.1452621587805443E-2</v>
      </c>
      <c r="G85" s="6">
        <f t="shared" si="10"/>
        <v>5.8865193602532298E-3</v>
      </c>
      <c r="H85" s="6">
        <f t="shared" si="11"/>
        <v>5.8865193602532298E-3</v>
      </c>
    </row>
    <row r="86" spans="1:8" x14ac:dyDescent="0.35">
      <c r="A86" s="2">
        <v>36.74</v>
      </c>
      <c r="B86" s="2">
        <v>17.079999999999998</v>
      </c>
      <c r="C86" s="4">
        <f t="shared" si="6"/>
        <v>17.221077231932739</v>
      </c>
      <c r="D86" s="4">
        <f t="shared" si="7"/>
        <v>-0.14107723193274069</v>
      </c>
      <c r="E86" s="20">
        <f t="shared" si="8"/>
        <v>0.14107723193274069</v>
      </c>
      <c r="F86" s="3">
        <f t="shared" si="9"/>
        <v>1.9902785369804308E-2</v>
      </c>
      <c r="G86" s="6">
        <f t="shared" si="10"/>
        <v>-8.2597910967646786E-3</v>
      </c>
      <c r="H86" s="6">
        <f t="shared" si="11"/>
        <v>8.2597910967646786E-3</v>
      </c>
    </row>
    <row r="87" spans="1:8" x14ac:dyDescent="0.35">
      <c r="A87" s="2">
        <v>44.45</v>
      </c>
      <c r="B87" s="2">
        <v>17.64</v>
      </c>
      <c r="C87" s="4">
        <f t="shared" si="6"/>
        <v>19.635854464805703</v>
      </c>
      <c r="D87" s="4">
        <f t="shared" si="7"/>
        <v>-1.9958544648057028</v>
      </c>
      <c r="E87" s="20">
        <f t="shared" si="8"/>
        <v>1.9958544648057028</v>
      </c>
      <c r="F87" s="3">
        <f t="shared" si="9"/>
        <v>3.9834350446848585</v>
      </c>
      <c r="G87" s="6">
        <f t="shared" si="10"/>
        <v>-0.11314367714318042</v>
      </c>
      <c r="H87" s="6">
        <f t="shared" si="11"/>
        <v>0.11314367714318042</v>
      </c>
    </row>
    <row r="88" spans="1:8" x14ac:dyDescent="0.35">
      <c r="A88" s="2">
        <v>41.62</v>
      </c>
      <c r="B88" s="2">
        <v>18.690000000000001</v>
      </c>
      <c r="C88" s="4">
        <f t="shared" si="6"/>
        <v>18.749496544049478</v>
      </c>
      <c r="D88" s="4">
        <f t="shared" si="7"/>
        <v>-5.9496544049476796E-2</v>
      </c>
      <c r="E88" s="20">
        <f t="shared" si="8"/>
        <v>5.9496544049476796E-2</v>
      </c>
      <c r="F88" s="3">
        <f t="shared" si="9"/>
        <v>3.5398387538313329E-3</v>
      </c>
      <c r="G88" s="6">
        <f t="shared" si="10"/>
        <v>-3.1833356901806737E-3</v>
      </c>
      <c r="H88" s="6">
        <f t="shared" si="11"/>
        <v>3.1833356901806737E-3</v>
      </c>
    </row>
    <row r="89" spans="1:8" x14ac:dyDescent="0.35">
      <c r="A89" s="2">
        <v>39.01</v>
      </c>
      <c r="B89" s="2">
        <v>17.52</v>
      </c>
      <c r="C89" s="4">
        <f t="shared" si="6"/>
        <v>17.932042772609993</v>
      </c>
      <c r="D89" s="4">
        <f t="shared" si="7"/>
        <v>-0.41204277260999334</v>
      </c>
      <c r="E89" s="20">
        <f t="shared" si="8"/>
        <v>0.41204277260999334</v>
      </c>
      <c r="F89" s="3">
        <f t="shared" si="9"/>
        <v>0.16977924646013068</v>
      </c>
      <c r="G89" s="6">
        <f t="shared" si="10"/>
        <v>-2.3518423094177704E-2</v>
      </c>
      <c r="H89" s="6">
        <f t="shared" si="11"/>
        <v>2.3518423094177704E-2</v>
      </c>
    </row>
    <row r="90" spans="1:8" x14ac:dyDescent="0.35">
      <c r="A90" s="2">
        <v>41.28</v>
      </c>
      <c r="B90" s="2">
        <v>16.12</v>
      </c>
      <c r="C90" s="4">
        <f t="shared" si="6"/>
        <v>18.643008313287247</v>
      </c>
      <c r="D90" s="4">
        <f t="shared" si="7"/>
        <v>-2.5230083132872458</v>
      </c>
      <c r="E90" s="20">
        <f t="shared" si="8"/>
        <v>2.5230083132872458</v>
      </c>
      <c r="F90" s="3">
        <f t="shared" si="9"/>
        <v>6.3655709489165533</v>
      </c>
      <c r="G90" s="6">
        <f t="shared" si="10"/>
        <v>-0.1565141633552882</v>
      </c>
      <c r="H90" s="6">
        <f t="shared" si="11"/>
        <v>0.1565141633552882</v>
      </c>
    </row>
    <row r="91" spans="1:8" x14ac:dyDescent="0.35">
      <c r="A91" s="2">
        <v>38.1</v>
      </c>
      <c r="B91" s="2">
        <v>18.829999999999998</v>
      </c>
      <c r="C91" s="4">
        <f t="shared" si="6"/>
        <v>17.647030154981667</v>
      </c>
      <c r="D91" s="4">
        <f t="shared" si="7"/>
        <v>1.1829698450183308</v>
      </c>
      <c r="E91" s="20">
        <f t="shared" si="8"/>
        <v>1.1829698450183308</v>
      </c>
      <c r="F91" s="3">
        <f t="shared" si="9"/>
        <v>1.3994176542226935</v>
      </c>
      <c r="G91" s="6">
        <f t="shared" si="10"/>
        <v>6.2823677377500317E-2</v>
      </c>
      <c r="H91" s="6">
        <f t="shared" si="11"/>
        <v>6.2823677377500317E-2</v>
      </c>
    </row>
    <row r="92" spans="1:8" x14ac:dyDescent="0.35">
      <c r="A92" s="2">
        <v>30.16</v>
      </c>
      <c r="B92" s="2">
        <v>15.46</v>
      </c>
      <c r="C92" s="4">
        <f t="shared" si="6"/>
        <v>15.16021676600484</v>
      </c>
      <c r="D92" s="4">
        <f t="shared" si="7"/>
        <v>0.29978323399516071</v>
      </c>
      <c r="E92" s="20">
        <f t="shared" si="8"/>
        <v>0.29978323399516071</v>
      </c>
      <c r="F92" s="3">
        <f t="shared" si="9"/>
        <v>8.9869987384597283E-2</v>
      </c>
      <c r="G92" s="6">
        <f t="shared" si="10"/>
        <v>1.9390894825042734E-2</v>
      </c>
      <c r="H92" s="6">
        <f t="shared" si="11"/>
        <v>1.9390894825042734E-2</v>
      </c>
    </row>
    <row r="93" spans="1:8" x14ac:dyDescent="0.35">
      <c r="A93" s="2">
        <v>38.56</v>
      </c>
      <c r="B93" s="2">
        <v>18.39</v>
      </c>
      <c r="C93" s="4">
        <f t="shared" si="6"/>
        <v>17.791102467189393</v>
      </c>
      <c r="D93" s="4">
        <f t="shared" si="7"/>
        <v>0.5988975328106072</v>
      </c>
      <c r="E93" s="20">
        <f t="shared" si="8"/>
        <v>0.5988975328106072</v>
      </c>
      <c r="F93" s="3">
        <f t="shared" si="9"/>
        <v>0.35867825480663235</v>
      </c>
      <c r="G93" s="6">
        <f t="shared" si="10"/>
        <v>3.2566478129994955E-2</v>
      </c>
      <c r="H93" s="6">
        <f t="shared" si="11"/>
        <v>3.2566478129994955E-2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D7BF-0939-443E-ADDF-971755D05A0D}">
  <dimension ref="A1:T93"/>
  <sheetViews>
    <sheetView workbookViewId="0"/>
  </sheetViews>
  <sheetFormatPr defaultRowHeight="14.5" x14ac:dyDescent="0.35"/>
  <cols>
    <col min="1" max="1" width="8.90625" style="1" bestFit="1" customWidth="1"/>
    <col min="2" max="2" width="9.54296875" style="1" bestFit="1" customWidth="1"/>
    <col min="3" max="4" width="8.7265625" style="1"/>
    <col min="7" max="9" width="8.1796875" customWidth="1"/>
    <col min="12" max="12" width="17.26953125" bestFit="1" customWidth="1"/>
    <col min="13" max="13" width="12.453125" bestFit="1" customWidth="1"/>
    <col min="14" max="14" width="13.54296875" bestFit="1" customWidth="1"/>
    <col min="15" max="16" width="11.81640625" bestFit="1" customWidth="1"/>
    <col min="17" max="18" width="12.453125" bestFit="1" customWidth="1"/>
    <col min="19" max="20" width="0" hidden="1" customWidth="1"/>
  </cols>
  <sheetData>
    <row r="1" spans="1:20" x14ac:dyDescent="0.35">
      <c r="A1" s="11" t="s">
        <v>0</v>
      </c>
      <c r="B1" s="11" t="s">
        <v>1</v>
      </c>
      <c r="C1" s="11" t="s">
        <v>2</v>
      </c>
      <c r="D1" s="5" t="s">
        <v>3</v>
      </c>
      <c r="E1" s="11" t="s">
        <v>4</v>
      </c>
      <c r="F1" s="18" t="s">
        <v>35</v>
      </c>
      <c r="G1" s="18" t="s">
        <v>44</v>
      </c>
      <c r="H1" s="11" t="s">
        <v>73</v>
      </c>
      <c r="I1" s="11" t="s">
        <v>64</v>
      </c>
      <c r="J1" s="18" t="s">
        <v>41</v>
      </c>
      <c r="L1" t="s">
        <v>5</v>
      </c>
      <c r="P1" s="2" t="s">
        <v>75</v>
      </c>
      <c r="Q1" s="2" t="s">
        <v>76</v>
      </c>
      <c r="R1" s="2" t="s">
        <v>76</v>
      </c>
    </row>
    <row r="2" spans="1:20" ht="15" thickBot="1" x14ac:dyDescent="0.4">
      <c r="A2" s="2">
        <v>1.6</v>
      </c>
      <c r="B2" s="2">
        <v>49.44</v>
      </c>
      <c r="C2" s="2">
        <v>23.9</v>
      </c>
      <c r="D2" s="2">
        <v>19.309999999999999</v>
      </c>
      <c r="E2" s="4">
        <f>$M$18*A2+$M$19*B2+$M$20*C2+$M$17</f>
        <v>19.182702882032974</v>
      </c>
      <c r="F2" s="4">
        <f>D2-E2</f>
        <v>0.12729711796702503</v>
      </c>
      <c r="G2" s="3">
        <f>ABS(F2)</f>
        <v>0.12729711796702503</v>
      </c>
      <c r="H2" s="3">
        <f>F2*F2</f>
        <v>1.6204556242710687E-2</v>
      </c>
      <c r="I2" s="6">
        <f>F2/D2</f>
        <v>6.5922898998977235E-3</v>
      </c>
      <c r="J2" s="6">
        <f>ABS(I2)</f>
        <v>6.5922898998977235E-3</v>
      </c>
      <c r="P2" s="2" t="s">
        <v>77</v>
      </c>
      <c r="Q2" s="2" t="s">
        <v>77</v>
      </c>
      <c r="R2" s="2" t="s">
        <v>78</v>
      </c>
    </row>
    <row r="3" spans="1:20" x14ac:dyDescent="0.35">
      <c r="A3" s="2">
        <v>1.65</v>
      </c>
      <c r="B3" s="2">
        <v>62.6</v>
      </c>
      <c r="C3" s="2">
        <v>28.8</v>
      </c>
      <c r="D3" s="2">
        <v>22.96</v>
      </c>
      <c r="E3" s="4">
        <f t="shared" ref="E3:E66" si="0">$M$18*A3+$M$19*B3+$M$20*C3+$M$17</f>
        <v>23.31224227237437</v>
      </c>
      <c r="F3" s="4">
        <f t="shared" ref="F3:F66" si="1">D3-E3</f>
        <v>-0.35224227237436878</v>
      </c>
      <c r="G3" s="3">
        <f t="shared" ref="G3:G66" si="2">ABS(F3)</f>
        <v>0.35224227237436878</v>
      </c>
      <c r="H3" s="3">
        <f t="shared" ref="H3:H66" si="3">F3*F3</f>
        <v>0.124074618447459</v>
      </c>
      <c r="I3" s="6">
        <f t="shared" ref="I3:I66" si="4">F3/D3</f>
        <v>-1.5341562385643239E-2</v>
      </c>
      <c r="J3" s="6">
        <f t="shared" ref="J3:J66" si="5">ABS(I3)</f>
        <v>1.5341562385643239E-2</v>
      </c>
      <c r="L3" s="9" t="s">
        <v>6</v>
      </c>
      <c r="M3" s="9"/>
      <c r="O3" s="29" t="s">
        <v>69</v>
      </c>
      <c r="P3" s="29" t="s">
        <v>70</v>
      </c>
      <c r="Q3" s="56" t="s">
        <v>71</v>
      </c>
      <c r="R3" s="2" t="s">
        <v>74</v>
      </c>
    </row>
    <row r="4" spans="1:20" x14ac:dyDescent="0.35">
      <c r="A4" s="2">
        <v>1.65</v>
      </c>
      <c r="B4" s="2">
        <v>75.75</v>
      </c>
      <c r="C4" s="2">
        <v>32.4</v>
      </c>
      <c r="D4" s="2">
        <v>27.79</v>
      </c>
      <c r="E4" s="4">
        <f t="shared" si="0"/>
        <v>28.55578530254386</v>
      </c>
      <c r="F4" s="4">
        <f t="shared" si="1"/>
        <v>-0.76578530254386123</v>
      </c>
      <c r="G4" s="3">
        <f t="shared" si="2"/>
        <v>0.76578530254386123</v>
      </c>
      <c r="H4" s="3">
        <f t="shared" si="3"/>
        <v>0.58642712959219312</v>
      </c>
      <c r="I4" s="6">
        <f t="shared" si="4"/>
        <v>-2.7556146187256613E-2</v>
      </c>
      <c r="J4" s="6">
        <f t="shared" si="5"/>
        <v>2.7556146187256613E-2</v>
      </c>
      <c r="L4" s="31" t="s">
        <v>7</v>
      </c>
      <c r="M4" s="58">
        <v>0.99527351501434291</v>
      </c>
      <c r="O4" s="29" t="s">
        <v>31</v>
      </c>
      <c r="P4" s="20">
        <v>1.1170408325183301</v>
      </c>
      <c r="Q4" s="3">
        <f>AVERAGE(G2:G93)</f>
        <v>0.30697171205962909</v>
      </c>
      <c r="R4" s="2">
        <v>0.93200000000000005</v>
      </c>
    </row>
    <row r="5" spans="1:20" x14ac:dyDescent="0.35">
      <c r="A5" s="2">
        <v>1.53</v>
      </c>
      <c r="B5" s="2">
        <v>48.99</v>
      </c>
      <c r="C5" s="2">
        <v>25.8</v>
      </c>
      <c r="D5" s="2">
        <v>20.92</v>
      </c>
      <c r="E5" s="4">
        <f t="shared" si="0"/>
        <v>20.682799326491541</v>
      </c>
      <c r="F5" s="4">
        <f t="shared" si="1"/>
        <v>0.23720067350846108</v>
      </c>
      <c r="G5" s="3">
        <f t="shared" si="2"/>
        <v>0.23720067350846108</v>
      </c>
      <c r="H5" s="3">
        <f t="shared" si="3"/>
        <v>5.6264159512867548E-2</v>
      </c>
      <c r="I5" s="6">
        <f t="shared" si="4"/>
        <v>1.1338464316848044E-2</v>
      </c>
      <c r="J5" s="6">
        <f t="shared" si="5"/>
        <v>1.1338464316848044E-2</v>
      </c>
      <c r="L5" s="31" t="s">
        <v>8</v>
      </c>
      <c r="M5" s="58">
        <v>0.99056936968900544</v>
      </c>
      <c r="O5" s="29" t="s">
        <v>33</v>
      </c>
      <c r="P5" s="20">
        <v>1.9101986495179903</v>
      </c>
      <c r="Q5" s="3">
        <f>AVERAGE(H2:H93)</f>
        <v>0.17449371052870524</v>
      </c>
      <c r="R5" s="2">
        <v>1.004</v>
      </c>
    </row>
    <row r="6" spans="1:20" x14ac:dyDescent="0.35">
      <c r="A6" s="2">
        <v>1.45</v>
      </c>
      <c r="B6" s="2">
        <v>43.09</v>
      </c>
      <c r="C6" s="2">
        <v>22.5</v>
      </c>
      <c r="D6" s="2">
        <v>20.38</v>
      </c>
      <c r="E6" s="4">
        <f t="shared" si="0"/>
        <v>20.130608716317745</v>
      </c>
      <c r="F6" s="4">
        <f t="shared" si="1"/>
        <v>0.24939128368225383</v>
      </c>
      <c r="G6" s="3">
        <f t="shared" si="2"/>
        <v>0.24939128368225383</v>
      </c>
      <c r="H6" s="3">
        <f t="shared" si="3"/>
        <v>6.2196012376682402E-2</v>
      </c>
      <c r="I6" s="6">
        <f t="shared" si="4"/>
        <v>1.2237060043290178E-2</v>
      </c>
      <c r="J6" s="6">
        <f t="shared" si="5"/>
        <v>1.2237060043290178E-2</v>
      </c>
      <c r="L6" s="31" t="s">
        <v>9</v>
      </c>
      <c r="M6" s="58">
        <v>0.99024787092840327</v>
      </c>
      <c r="O6" s="29" t="s">
        <v>32</v>
      </c>
      <c r="P6" s="20">
        <v>1.3820993631132279</v>
      </c>
      <c r="Q6" s="3">
        <f>SQRT(Q5)</f>
        <v>0.41772444329809721</v>
      </c>
      <c r="R6" s="2">
        <v>1.002</v>
      </c>
    </row>
    <row r="7" spans="1:20" x14ac:dyDescent="0.35">
      <c r="A7" s="2">
        <v>1.61</v>
      </c>
      <c r="B7" s="2">
        <v>52.62</v>
      </c>
      <c r="C7" s="2">
        <v>22.1</v>
      </c>
      <c r="D7" s="2">
        <v>20.39</v>
      </c>
      <c r="E7" s="4">
        <f t="shared" si="0"/>
        <v>20.139861599445233</v>
      </c>
      <c r="F7" s="4">
        <f t="shared" si="1"/>
        <v>0.25013840055476777</v>
      </c>
      <c r="G7" s="3">
        <f t="shared" si="2"/>
        <v>0.25013840055476777</v>
      </c>
      <c r="H7" s="3">
        <f t="shared" si="3"/>
        <v>6.256921943209745E-2</v>
      </c>
      <c r="I7" s="6">
        <f t="shared" si="4"/>
        <v>1.2267699880076888E-2</v>
      </c>
      <c r="J7" s="6">
        <f t="shared" si="5"/>
        <v>1.2267699880076888E-2</v>
      </c>
      <c r="L7" s="31" t="s">
        <v>10</v>
      </c>
      <c r="M7" s="58">
        <v>0.42711268164907523</v>
      </c>
      <c r="O7" s="29" t="s">
        <v>34</v>
      </c>
      <c r="P7" s="55">
        <v>5.3509684509641511E-2</v>
      </c>
      <c r="Q7" s="17">
        <f>AVERAGE(J2:J93)</f>
        <v>1.4748026205074385E-2</v>
      </c>
      <c r="R7" s="17">
        <v>4.5330000000000002E-2</v>
      </c>
    </row>
    <row r="8" spans="1:20" ht="15" thickBot="1" x14ac:dyDescent="0.4">
      <c r="A8" s="2">
        <v>1.56</v>
      </c>
      <c r="B8" s="2">
        <v>47.97</v>
      </c>
      <c r="C8" s="2">
        <v>19.600000000000001</v>
      </c>
      <c r="D8" s="2">
        <v>19.66</v>
      </c>
      <c r="E8" s="4">
        <f t="shared" si="0"/>
        <v>19.405764809814691</v>
      </c>
      <c r="F8" s="4">
        <f t="shared" si="1"/>
        <v>0.25423519018530882</v>
      </c>
      <c r="G8" s="3">
        <f t="shared" si="2"/>
        <v>0.25423519018530882</v>
      </c>
      <c r="H8" s="3">
        <f t="shared" si="3"/>
        <v>6.4635531928560142E-2</v>
      </c>
      <c r="I8" s="6">
        <f t="shared" si="4"/>
        <v>1.2931596652355484E-2</v>
      </c>
      <c r="J8" s="6">
        <f t="shared" si="5"/>
        <v>1.2931596652355484E-2</v>
      </c>
      <c r="L8" s="57" t="s">
        <v>11</v>
      </c>
      <c r="M8" s="59">
        <v>92</v>
      </c>
      <c r="O8" s="29" t="s">
        <v>72</v>
      </c>
      <c r="P8" s="54">
        <f>M5</f>
        <v>0.99056936968900544</v>
      </c>
      <c r="Q8" s="3">
        <f>M6</f>
        <v>0.99024787092840327</v>
      </c>
      <c r="R8" s="3">
        <v>0.94181700000000002</v>
      </c>
    </row>
    <row r="9" spans="1:20" x14ac:dyDescent="0.35">
      <c r="A9" s="2">
        <v>1.5</v>
      </c>
      <c r="B9" s="2">
        <v>45.59</v>
      </c>
      <c r="C9" s="2">
        <v>25.3</v>
      </c>
      <c r="D9" s="2">
        <v>20.3</v>
      </c>
      <c r="E9" s="4">
        <f t="shared" si="0"/>
        <v>20.033860698165796</v>
      </c>
      <c r="F9" s="4">
        <f t="shared" si="1"/>
        <v>0.26613930183420464</v>
      </c>
      <c r="G9" s="3">
        <f t="shared" si="2"/>
        <v>0.26613930183420464</v>
      </c>
      <c r="H9" s="3">
        <f t="shared" si="3"/>
        <v>7.083012798079788E-2</v>
      </c>
      <c r="I9" s="6">
        <f t="shared" si="4"/>
        <v>1.3110310435182494E-2</v>
      </c>
      <c r="J9" s="6">
        <f t="shared" si="5"/>
        <v>1.3110310435182494E-2</v>
      </c>
    </row>
    <row r="10" spans="1:20" ht="15" thickBot="1" x14ac:dyDescent="0.4">
      <c r="A10" s="2">
        <v>1.52</v>
      </c>
      <c r="B10" s="2">
        <v>47.85</v>
      </c>
      <c r="C10" s="2">
        <v>22.8</v>
      </c>
      <c r="D10" s="2">
        <v>20.6</v>
      </c>
      <c r="E10" s="4">
        <f t="shared" si="0"/>
        <v>20.379498786118187</v>
      </c>
      <c r="F10" s="4">
        <f t="shared" si="1"/>
        <v>0.2205012138818141</v>
      </c>
      <c r="G10" s="3">
        <f t="shared" si="2"/>
        <v>0.2205012138818141</v>
      </c>
      <c r="H10" s="3">
        <f t="shared" si="3"/>
        <v>4.8620785323353524E-2</v>
      </c>
      <c r="I10" s="6">
        <f t="shared" si="4"/>
        <v>1.0703942421447286E-2</v>
      </c>
      <c r="J10" s="6">
        <f t="shared" si="5"/>
        <v>1.0703942421447286E-2</v>
      </c>
      <c r="L10" t="s">
        <v>12</v>
      </c>
    </row>
    <row r="11" spans="1:20" x14ac:dyDescent="0.35">
      <c r="A11" s="2">
        <v>1.48</v>
      </c>
      <c r="B11" s="2">
        <v>44.45</v>
      </c>
      <c r="C11" s="2">
        <v>26.4</v>
      </c>
      <c r="D11" s="2">
        <v>20.309999999999999</v>
      </c>
      <c r="E11" s="4">
        <f t="shared" si="0"/>
        <v>20.083993693960192</v>
      </c>
      <c r="F11" s="4">
        <f t="shared" si="1"/>
        <v>0.22600630603980676</v>
      </c>
      <c r="G11" s="3">
        <f t="shared" si="2"/>
        <v>0.22600630603980676</v>
      </c>
      <c r="H11" s="3">
        <f t="shared" si="3"/>
        <v>5.1078850369758795E-2</v>
      </c>
      <c r="I11" s="6">
        <f t="shared" si="4"/>
        <v>1.1127833876898413E-2</v>
      </c>
      <c r="J11" s="6">
        <f t="shared" si="5"/>
        <v>1.1127833876898413E-2</v>
      </c>
      <c r="L11" s="8"/>
      <c r="M11" s="8" t="s">
        <v>17</v>
      </c>
      <c r="N11" s="8" t="s">
        <v>18</v>
      </c>
      <c r="O11" s="8" t="s">
        <v>19</v>
      </c>
      <c r="P11" s="8" t="s">
        <v>20</v>
      </c>
      <c r="Q11" s="8" t="s">
        <v>21</v>
      </c>
    </row>
    <row r="12" spans="1:20" x14ac:dyDescent="0.35">
      <c r="A12" s="2">
        <v>1.47</v>
      </c>
      <c r="B12" s="2">
        <v>46.04</v>
      </c>
      <c r="C12" s="2">
        <v>33.700000000000003</v>
      </c>
      <c r="D12" s="2">
        <v>21.21</v>
      </c>
      <c r="E12" s="4">
        <f t="shared" si="0"/>
        <v>21.153777443325801</v>
      </c>
      <c r="F12" s="4">
        <f t="shared" si="1"/>
        <v>5.6222556674200064E-2</v>
      </c>
      <c r="G12" s="3">
        <f t="shared" si="2"/>
        <v>5.6222556674200064E-2</v>
      </c>
      <c r="H12" s="3">
        <f t="shared" si="3"/>
        <v>3.1609758789836379E-3</v>
      </c>
      <c r="I12" s="6">
        <f t="shared" si="4"/>
        <v>2.6507570332013229E-3</v>
      </c>
      <c r="J12" s="6">
        <f t="shared" si="5"/>
        <v>2.6507570332013229E-3</v>
      </c>
      <c r="L12" t="s">
        <v>13</v>
      </c>
      <c r="M12">
        <v>3</v>
      </c>
      <c r="N12">
        <v>1686.2104612400551</v>
      </c>
      <c r="O12">
        <v>562.07015374668504</v>
      </c>
      <c r="P12">
        <v>3081.0985642181481</v>
      </c>
      <c r="Q12">
        <v>5.6968534645697302E-89</v>
      </c>
    </row>
    <row r="13" spans="1:20" x14ac:dyDescent="0.35">
      <c r="A13" s="2">
        <v>1.55</v>
      </c>
      <c r="B13" s="2">
        <v>53.07</v>
      </c>
      <c r="C13" s="2">
        <v>27.9</v>
      </c>
      <c r="D13" s="2">
        <v>22.11</v>
      </c>
      <c r="E13" s="4">
        <f t="shared" si="0"/>
        <v>21.876319983607573</v>
      </c>
      <c r="F13" s="4">
        <f t="shared" si="1"/>
        <v>0.23368001639242664</v>
      </c>
      <c r="G13" s="3">
        <f t="shared" si="2"/>
        <v>0.23368001639242664</v>
      </c>
      <c r="H13" s="3">
        <f t="shared" si="3"/>
        <v>5.460635006116478E-2</v>
      </c>
      <c r="I13" s="6">
        <f t="shared" si="4"/>
        <v>1.0568974056645258E-2</v>
      </c>
      <c r="J13" s="6">
        <f t="shared" si="5"/>
        <v>1.0568974056645258E-2</v>
      </c>
      <c r="L13" t="s">
        <v>14</v>
      </c>
      <c r="M13">
        <v>88</v>
      </c>
      <c r="N13">
        <v>16.053421368640858</v>
      </c>
      <c r="O13">
        <v>0.1824252428254643</v>
      </c>
    </row>
    <row r="14" spans="1:20" ht="15" thickBot="1" x14ac:dyDescent="0.4">
      <c r="A14" s="2">
        <v>1.52</v>
      </c>
      <c r="B14" s="2">
        <v>65.88</v>
      </c>
      <c r="C14" s="2">
        <v>33.5</v>
      </c>
      <c r="D14" s="2">
        <v>28.6</v>
      </c>
      <c r="E14" s="4">
        <f t="shared" si="0"/>
        <v>27.7406017184029</v>
      </c>
      <c r="F14" s="4">
        <f t="shared" si="1"/>
        <v>0.85939828159710174</v>
      </c>
      <c r="G14" s="3">
        <f t="shared" si="2"/>
        <v>0.85939828159710174</v>
      </c>
      <c r="H14" s="3">
        <f t="shared" si="3"/>
        <v>0.73856540641205137</v>
      </c>
      <c r="I14" s="6">
        <f t="shared" si="4"/>
        <v>3.0048890964933624E-2</v>
      </c>
      <c r="J14" s="6">
        <f t="shared" si="5"/>
        <v>3.0048890964933624E-2</v>
      </c>
      <c r="L14" s="7" t="s">
        <v>15</v>
      </c>
      <c r="M14" s="7">
        <v>91</v>
      </c>
      <c r="N14" s="7">
        <v>1702.2638826086959</v>
      </c>
      <c r="O14" s="7"/>
      <c r="P14" s="7"/>
      <c r="Q14" s="7"/>
    </row>
    <row r="15" spans="1:20" ht="15" thickBot="1" x14ac:dyDescent="0.4">
      <c r="A15" s="2">
        <v>1.54</v>
      </c>
      <c r="B15" s="2">
        <v>46.04</v>
      </c>
      <c r="C15" s="2">
        <v>23.4</v>
      </c>
      <c r="D15" s="2">
        <v>19.5</v>
      </c>
      <c r="E15" s="4">
        <f t="shared" si="0"/>
        <v>19.227740343763415</v>
      </c>
      <c r="F15" s="4">
        <f t="shared" si="1"/>
        <v>0.2722596562365851</v>
      </c>
      <c r="G15" s="3">
        <f t="shared" si="2"/>
        <v>0.2722596562365851</v>
      </c>
      <c r="H15" s="3">
        <f t="shared" si="3"/>
        <v>7.4125320414063486E-2</v>
      </c>
      <c r="I15" s="6">
        <f t="shared" si="4"/>
        <v>1.396203365315821E-2</v>
      </c>
      <c r="J15" s="6">
        <f t="shared" si="5"/>
        <v>1.396203365315821E-2</v>
      </c>
    </row>
    <row r="16" spans="1:20" x14ac:dyDescent="0.35">
      <c r="A16" s="2">
        <v>1.46</v>
      </c>
      <c r="B16" s="2">
        <v>43.54</v>
      </c>
      <c r="C16" s="2">
        <v>21.8</v>
      </c>
      <c r="D16" s="2">
        <v>20.41</v>
      </c>
      <c r="E16" s="4">
        <f t="shared" si="0"/>
        <v>20.054203429381012</v>
      </c>
      <c r="F16" s="4">
        <f t="shared" si="1"/>
        <v>0.35579657061898828</v>
      </c>
      <c r="G16" s="3">
        <f t="shared" si="2"/>
        <v>0.35579657061898828</v>
      </c>
      <c r="H16" s="3">
        <f t="shared" si="3"/>
        <v>0.12659119966423271</v>
      </c>
      <c r="I16" s="6">
        <f t="shared" si="4"/>
        <v>1.7432463038656948E-2</v>
      </c>
      <c r="J16" s="6">
        <f t="shared" si="5"/>
        <v>1.7432463038656948E-2</v>
      </c>
      <c r="L16" s="8"/>
      <c r="M16" s="8" t="s">
        <v>22</v>
      </c>
      <c r="N16" s="8" t="s">
        <v>10</v>
      </c>
      <c r="O16" s="8" t="s">
        <v>23</v>
      </c>
      <c r="P16" s="8" t="s">
        <v>24</v>
      </c>
      <c r="Q16" s="8" t="s">
        <v>25</v>
      </c>
      <c r="R16" s="8" t="s">
        <v>26</v>
      </c>
      <c r="S16" s="8" t="s">
        <v>27</v>
      </c>
      <c r="T16" s="8" t="s">
        <v>28</v>
      </c>
    </row>
    <row r="17" spans="1:20" x14ac:dyDescent="0.35">
      <c r="A17" s="2">
        <v>1.52</v>
      </c>
      <c r="B17" s="2">
        <v>62.37</v>
      </c>
      <c r="C17" s="2">
        <v>37.9</v>
      </c>
      <c r="D17" s="2">
        <v>26.85</v>
      </c>
      <c r="E17" s="4">
        <f t="shared" si="0"/>
        <v>26.500655692318247</v>
      </c>
      <c r="F17" s="4">
        <f t="shared" si="1"/>
        <v>0.34934430768175417</v>
      </c>
      <c r="G17" s="3">
        <f t="shared" si="2"/>
        <v>0.34934430768175417</v>
      </c>
      <c r="H17" s="3">
        <f t="shared" si="3"/>
        <v>0.12204144530964413</v>
      </c>
      <c r="I17" s="6">
        <f t="shared" si="4"/>
        <v>1.30109611799536E-2</v>
      </c>
      <c r="J17" s="6">
        <f t="shared" si="5"/>
        <v>1.30109611799536E-2</v>
      </c>
      <c r="K17" s="2" t="s">
        <v>29</v>
      </c>
      <c r="L17" t="s">
        <v>16</v>
      </c>
      <c r="M17">
        <v>36.17193597059449</v>
      </c>
      <c r="N17">
        <v>1.414483657153482</v>
      </c>
      <c r="O17">
        <v>25.572537220675407</v>
      </c>
      <c r="P17">
        <v>1.6438654241577365E-42</v>
      </c>
      <c r="Q17">
        <v>33.360946934764044</v>
      </c>
      <c r="R17">
        <v>38.982925006424935</v>
      </c>
      <c r="S17">
        <v>33.360946934764044</v>
      </c>
      <c r="T17">
        <v>38.982925006424935</v>
      </c>
    </row>
    <row r="18" spans="1:20" x14ac:dyDescent="0.35">
      <c r="A18" s="2">
        <v>1.46</v>
      </c>
      <c r="B18" s="2">
        <v>45.81</v>
      </c>
      <c r="C18" s="2">
        <v>31.3</v>
      </c>
      <c r="D18" s="2">
        <v>21.48</v>
      </c>
      <c r="E18" s="4">
        <f t="shared" si="0"/>
        <v>21.223787969537522</v>
      </c>
      <c r="F18" s="4">
        <f t="shared" si="1"/>
        <v>0.25621203046247842</v>
      </c>
      <c r="G18" s="3">
        <f t="shared" si="2"/>
        <v>0.25621203046247842</v>
      </c>
      <c r="H18" s="3">
        <f t="shared" si="3"/>
        <v>6.5644604553705965E-2</v>
      </c>
      <c r="I18" s="6">
        <f t="shared" si="4"/>
        <v>1.1927934379072552E-2</v>
      </c>
      <c r="J18" s="6">
        <f t="shared" si="5"/>
        <v>1.1927934379072552E-2</v>
      </c>
      <c r="K18" s="2" t="s">
        <v>37</v>
      </c>
      <c r="L18" t="s">
        <v>0</v>
      </c>
      <c r="M18">
        <v>-23.132536335206137</v>
      </c>
      <c r="N18">
        <v>1.0231948738234407</v>
      </c>
      <c r="O18">
        <v>-22.608143303890142</v>
      </c>
      <c r="P18" s="10">
        <v>2.0347114239270885E-38</v>
      </c>
      <c r="Q18">
        <v>-25.165921137702671</v>
      </c>
      <c r="R18">
        <v>-21.099151532709602</v>
      </c>
      <c r="S18">
        <v>-25.165921137702671</v>
      </c>
      <c r="T18">
        <v>-21.099151532709602</v>
      </c>
    </row>
    <row r="19" spans="1:20" x14ac:dyDescent="0.35">
      <c r="A19" s="2">
        <v>1.58</v>
      </c>
      <c r="B19" s="2">
        <v>74.39</v>
      </c>
      <c r="C19" s="2">
        <v>40.6</v>
      </c>
      <c r="D19" s="2">
        <v>29.76</v>
      </c>
      <c r="E19" s="4">
        <f t="shared" si="0"/>
        <v>29.888069800521805</v>
      </c>
      <c r="F19" s="4">
        <f t="shared" si="1"/>
        <v>-0.1280698005218035</v>
      </c>
      <c r="G19" s="3">
        <f t="shared" si="2"/>
        <v>0.1280698005218035</v>
      </c>
      <c r="H19" s="3">
        <f t="shared" si="3"/>
        <v>1.640187380569454E-2</v>
      </c>
      <c r="I19" s="6">
        <f t="shared" si="4"/>
        <v>-4.3034207164584504E-3</v>
      </c>
      <c r="J19" s="6">
        <f t="shared" si="5"/>
        <v>4.3034207164584504E-3</v>
      </c>
      <c r="K19" s="2" t="s">
        <v>38</v>
      </c>
      <c r="L19" t="s">
        <v>1</v>
      </c>
      <c r="M19">
        <v>0.39059514052783867</v>
      </c>
      <c r="N19">
        <v>8.9107767101096642E-3</v>
      </c>
      <c r="O19">
        <v>43.834017306784432</v>
      </c>
      <c r="P19" s="10">
        <v>1.4457196886846058E-61</v>
      </c>
      <c r="Q19">
        <v>0.3728868442840641</v>
      </c>
      <c r="R19">
        <v>0.40830343677161324</v>
      </c>
      <c r="S19">
        <v>0.3728868442840641</v>
      </c>
      <c r="T19">
        <v>0.40830343677161324</v>
      </c>
    </row>
    <row r="20" spans="1:20" ht="15" thickBot="1" x14ac:dyDescent="0.4">
      <c r="A20" s="2">
        <v>1.52</v>
      </c>
      <c r="B20" s="2">
        <v>55.57</v>
      </c>
      <c r="C20" s="2">
        <v>36.299999999999997</v>
      </c>
      <c r="D20" s="2">
        <v>23.92</v>
      </c>
      <c r="E20" s="4">
        <f t="shared" si="0"/>
        <v>23.796956766849647</v>
      </c>
      <c r="F20" s="4">
        <f t="shared" si="1"/>
        <v>0.12304323315035504</v>
      </c>
      <c r="G20" s="3">
        <f t="shared" si="2"/>
        <v>0.12304323315035504</v>
      </c>
      <c r="H20" s="3">
        <f t="shared" si="3"/>
        <v>1.5139637224092629E-2</v>
      </c>
      <c r="I20" s="6">
        <f t="shared" si="4"/>
        <v>5.1439478741787219E-3</v>
      </c>
      <c r="J20" s="6">
        <f t="shared" si="5"/>
        <v>5.1439478741787219E-3</v>
      </c>
      <c r="K20" s="2" t="s">
        <v>39</v>
      </c>
      <c r="L20" s="7" t="s">
        <v>2</v>
      </c>
      <c r="M20" s="7">
        <v>2.9782481174559054E-2</v>
      </c>
      <c r="N20" s="7">
        <v>1.2309561946761005E-2</v>
      </c>
      <c r="O20" s="7">
        <v>2.4194590598242751</v>
      </c>
      <c r="P20" s="10">
        <v>1.7601590424532691E-2</v>
      </c>
      <c r="Q20" s="7">
        <v>5.3198134772494375E-3</v>
      </c>
      <c r="R20" s="7">
        <v>5.4245148871868668E-2</v>
      </c>
      <c r="S20" s="7">
        <v>5.3198134772494375E-3</v>
      </c>
      <c r="T20" s="7">
        <v>5.4245148871868668E-2</v>
      </c>
    </row>
    <row r="21" spans="1:20" x14ac:dyDescent="0.35">
      <c r="A21" s="2">
        <v>1.5</v>
      </c>
      <c r="B21" s="2">
        <v>46.15</v>
      </c>
      <c r="C21" s="2">
        <v>29.8</v>
      </c>
      <c r="D21" s="2">
        <v>20.55</v>
      </c>
      <c r="E21" s="4">
        <f t="shared" si="0"/>
        <v>20.386615142146901</v>
      </c>
      <c r="F21" s="4">
        <f t="shared" si="1"/>
        <v>0.16338485785309942</v>
      </c>
      <c r="G21" s="3">
        <f t="shared" si="2"/>
        <v>0.16338485785309942</v>
      </c>
      <c r="H21" s="3">
        <f t="shared" si="3"/>
        <v>2.6694611775677501E-2</v>
      </c>
      <c r="I21" s="6">
        <f t="shared" si="4"/>
        <v>7.9506013553819668E-3</v>
      </c>
      <c r="J21" s="6">
        <f t="shared" si="5"/>
        <v>7.9506013553819668E-3</v>
      </c>
      <c r="P21" s="2" t="s">
        <v>67</v>
      </c>
    </row>
    <row r="22" spans="1:20" x14ac:dyDescent="0.35">
      <c r="A22" s="2">
        <v>1.49</v>
      </c>
      <c r="B22" s="2">
        <v>47.85</v>
      </c>
      <c r="C22" s="2">
        <v>31.9</v>
      </c>
      <c r="D22" s="2">
        <v>21.67</v>
      </c>
      <c r="E22" s="4">
        <f t="shared" si="0"/>
        <v>21.344495454862866</v>
      </c>
      <c r="F22" s="4">
        <f t="shared" si="1"/>
        <v>0.32550454513713589</v>
      </c>
      <c r="G22" s="3">
        <f t="shared" si="2"/>
        <v>0.32550454513713589</v>
      </c>
      <c r="H22" s="3">
        <f t="shared" si="3"/>
        <v>0.10595320890493373</v>
      </c>
      <c r="I22" s="6">
        <f t="shared" si="4"/>
        <v>1.5020975779286381E-2</v>
      </c>
      <c r="J22" s="6">
        <f t="shared" si="5"/>
        <v>1.5020975779286381E-2</v>
      </c>
    </row>
    <row r="23" spans="1:20" x14ac:dyDescent="0.35">
      <c r="A23" s="2">
        <v>1.48</v>
      </c>
      <c r="B23" s="2">
        <v>42.18</v>
      </c>
      <c r="C23" s="2">
        <v>31.3</v>
      </c>
      <c r="D23" s="2">
        <v>19.27</v>
      </c>
      <c r="E23" s="4">
        <f t="shared" si="0"/>
        <v>19.34327688271734</v>
      </c>
      <c r="F23" s="4">
        <f t="shared" si="1"/>
        <v>-7.3276882717340897E-2</v>
      </c>
      <c r="G23" s="3">
        <f t="shared" si="2"/>
        <v>7.3276882717340897E-2</v>
      </c>
      <c r="H23" s="3">
        <f t="shared" si="3"/>
        <v>5.3695015407709329E-3</v>
      </c>
      <c r="I23" s="6">
        <f t="shared" si="4"/>
        <v>-3.8026405146518371E-3</v>
      </c>
      <c r="J23" s="6">
        <f t="shared" si="5"/>
        <v>3.8026405146518371E-3</v>
      </c>
    </row>
    <row r="24" spans="1:20" x14ac:dyDescent="0.35">
      <c r="A24" s="2">
        <v>1.59</v>
      </c>
      <c r="B24" s="2">
        <v>45.81</v>
      </c>
      <c r="C24" s="2">
        <v>21.6</v>
      </c>
      <c r="D24" s="2">
        <v>18.18</v>
      </c>
      <c r="E24" s="4">
        <f t="shared" si="0"/>
        <v>17.927668178567501</v>
      </c>
      <c r="F24" s="4">
        <f t="shared" si="1"/>
        <v>0.25233182143249877</v>
      </c>
      <c r="G24" s="3">
        <f t="shared" si="2"/>
        <v>0.25233182143249877</v>
      </c>
      <c r="H24" s="3">
        <f t="shared" si="3"/>
        <v>6.3671348107442446E-2</v>
      </c>
      <c r="I24" s="6">
        <f t="shared" si="4"/>
        <v>1.3879638142601692E-2</v>
      </c>
      <c r="J24" s="6">
        <f t="shared" si="5"/>
        <v>1.3879638142601692E-2</v>
      </c>
    </row>
    <row r="25" spans="1:20" x14ac:dyDescent="0.35">
      <c r="A25" s="2">
        <v>1.56</v>
      </c>
      <c r="B25" s="2">
        <v>44.68</v>
      </c>
      <c r="C25" s="2">
        <v>24.6</v>
      </c>
      <c r="D25" s="2">
        <v>18.46</v>
      </c>
      <c r="E25" s="4">
        <f t="shared" si="0"/>
        <v>18.269619203350899</v>
      </c>
      <c r="F25" s="4">
        <f t="shared" si="1"/>
        <v>0.19038079664910157</v>
      </c>
      <c r="G25" s="3">
        <f t="shared" si="2"/>
        <v>0.19038079664910157</v>
      </c>
      <c r="H25" s="3">
        <f t="shared" si="3"/>
        <v>3.6244847732746562E-2</v>
      </c>
      <c r="I25" s="6">
        <f t="shared" si="4"/>
        <v>1.0313152581208102E-2</v>
      </c>
      <c r="J25" s="6">
        <f t="shared" si="5"/>
        <v>1.0313152581208102E-2</v>
      </c>
    </row>
    <row r="26" spans="1:20" x14ac:dyDescent="0.35">
      <c r="A26" s="2">
        <v>1.58</v>
      </c>
      <c r="B26" s="2">
        <v>42.64</v>
      </c>
      <c r="C26" s="2">
        <v>20.100000000000001</v>
      </c>
      <c r="D26" s="2">
        <v>17.05</v>
      </c>
      <c r="E26" s="4">
        <f t="shared" si="0"/>
        <v>16.87613322468447</v>
      </c>
      <c r="F26" s="4">
        <f t="shared" si="1"/>
        <v>0.17386677531553119</v>
      </c>
      <c r="G26" s="3">
        <f t="shared" si="2"/>
        <v>0.17386677531553119</v>
      </c>
      <c r="H26" s="3">
        <f t="shared" si="3"/>
        <v>3.0229655558621404E-2</v>
      </c>
      <c r="I26" s="6">
        <f t="shared" si="4"/>
        <v>1.0197464827890391E-2</v>
      </c>
      <c r="J26" s="6">
        <f t="shared" si="5"/>
        <v>1.0197464827890391E-2</v>
      </c>
    </row>
    <row r="27" spans="1:20" x14ac:dyDescent="0.35">
      <c r="A27" s="2">
        <v>1.57</v>
      </c>
      <c r="B27" s="2">
        <v>43.54</v>
      </c>
      <c r="C27" s="2">
        <v>24.6</v>
      </c>
      <c r="D27" s="2">
        <v>17.7</v>
      </c>
      <c r="E27" s="4">
        <f t="shared" si="0"/>
        <v>17.593015379797098</v>
      </c>
      <c r="F27" s="4">
        <f t="shared" si="1"/>
        <v>0.10698462020290123</v>
      </c>
      <c r="G27" s="3">
        <f t="shared" si="2"/>
        <v>0.10698462020290123</v>
      </c>
      <c r="H27" s="3">
        <f t="shared" si="3"/>
        <v>1.1445708959959021E-2</v>
      </c>
      <c r="I27" s="6">
        <f t="shared" si="4"/>
        <v>6.0443288250226681E-3</v>
      </c>
      <c r="J27" s="6">
        <f t="shared" si="5"/>
        <v>6.0443288250226681E-3</v>
      </c>
    </row>
    <row r="28" spans="1:20" x14ac:dyDescent="0.35">
      <c r="A28" s="2">
        <v>1.5</v>
      </c>
      <c r="B28" s="2">
        <v>37.31</v>
      </c>
      <c r="C28" s="2">
        <v>18.100000000000001</v>
      </c>
      <c r="D28" s="2">
        <v>16.61</v>
      </c>
      <c r="E28" s="4">
        <f t="shared" si="0"/>
        <v>16.585299070138468</v>
      </c>
      <c r="F28" s="4">
        <f t="shared" si="1"/>
        <v>2.4700929861531051E-2</v>
      </c>
      <c r="G28" s="3">
        <f t="shared" si="2"/>
        <v>2.4700929861531051E-2</v>
      </c>
      <c r="H28" s="3">
        <f t="shared" si="3"/>
        <v>6.1013593602427636E-4</v>
      </c>
      <c r="I28" s="6">
        <f t="shared" si="4"/>
        <v>1.4871119723980164E-3</v>
      </c>
      <c r="J28" s="6">
        <f t="shared" si="5"/>
        <v>1.4871119723980164E-3</v>
      </c>
    </row>
    <row r="29" spans="1:20" x14ac:dyDescent="0.35">
      <c r="A29" s="2">
        <v>1.52</v>
      </c>
      <c r="B29" s="2">
        <v>39.35</v>
      </c>
      <c r="C29" s="2">
        <v>22.9</v>
      </c>
      <c r="D29" s="2">
        <v>16.940000000000001</v>
      </c>
      <c r="E29" s="4">
        <f t="shared" si="0"/>
        <v>17.062418339749012</v>
      </c>
      <c r="F29" s="4">
        <f t="shared" si="1"/>
        <v>-0.12241833974901084</v>
      </c>
      <c r="G29" s="3">
        <f t="shared" si="2"/>
        <v>0.12241833974901084</v>
      </c>
      <c r="H29" s="3">
        <f t="shared" si="3"/>
        <v>1.4986249906904248E-2</v>
      </c>
      <c r="I29" s="6">
        <f t="shared" si="4"/>
        <v>-7.2265844007680536E-3</v>
      </c>
      <c r="J29" s="6">
        <f t="shared" si="5"/>
        <v>7.2265844007680536E-3</v>
      </c>
    </row>
    <row r="30" spans="1:20" x14ac:dyDescent="0.35">
      <c r="A30" s="2">
        <v>1.44</v>
      </c>
      <c r="B30" s="2">
        <v>39.01</v>
      </c>
      <c r="C30" s="2">
        <v>26.2</v>
      </c>
      <c r="D30" s="2">
        <v>18.77</v>
      </c>
      <c r="E30" s="4">
        <f t="shared" si="0"/>
        <v>18.87850108666208</v>
      </c>
      <c r="F30" s="4">
        <f t="shared" si="1"/>
        <v>-0.10850108666208058</v>
      </c>
      <c r="G30" s="3">
        <f t="shared" si="2"/>
        <v>0.10850108666208058</v>
      </c>
      <c r="H30" s="3">
        <f t="shared" si="3"/>
        <v>1.177248580685232E-2</v>
      </c>
      <c r="I30" s="6">
        <f t="shared" si="4"/>
        <v>-5.780558692705412E-3</v>
      </c>
      <c r="J30" s="6">
        <f t="shared" si="5"/>
        <v>5.780558692705412E-3</v>
      </c>
    </row>
    <row r="31" spans="1:20" x14ac:dyDescent="0.35">
      <c r="A31" s="2">
        <v>1.49</v>
      </c>
      <c r="B31" s="2">
        <v>40.6</v>
      </c>
      <c r="C31" s="2">
        <v>27.2</v>
      </c>
      <c r="D31" s="2">
        <v>18.39</v>
      </c>
      <c r="E31" s="4">
        <f t="shared" si="0"/>
        <v>18.372703024515609</v>
      </c>
      <c r="F31" s="4">
        <f t="shared" si="1"/>
        <v>1.7296975484391908E-2</v>
      </c>
      <c r="G31" s="3">
        <f t="shared" si="2"/>
        <v>1.7296975484391908E-2</v>
      </c>
      <c r="H31" s="3">
        <f t="shared" si="3"/>
        <v>2.9918536090765466E-4</v>
      </c>
      <c r="I31" s="6">
        <f t="shared" si="4"/>
        <v>9.405641916471945E-4</v>
      </c>
      <c r="J31" s="6">
        <f t="shared" si="5"/>
        <v>9.405641916471945E-4</v>
      </c>
    </row>
    <row r="32" spans="1:20" x14ac:dyDescent="0.35">
      <c r="A32" s="2">
        <v>1.46</v>
      </c>
      <c r="B32" s="2">
        <v>38.1</v>
      </c>
      <c r="C32" s="2">
        <v>17.7</v>
      </c>
      <c r="D32" s="2">
        <v>17.86</v>
      </c>
      <c r="E32" s="4">
        <f t="shared" si="0"/>
        <v>17.807257692093884</v>
      </c>
      <c r="F32" s="4">
        <f t="shared" si="1"/>
        <v>5.2742307906115116E-2</v>
      </c>
      <c r="G32" s="3">
        <f t="shared" si="2"/>
        <v>5.2742307906115116E-2</v>
      </c>
      <c r="H32" s="3">
        <f t="shared" si="3"/>
        <v>2.781751043263453E-3</v>
      </c>
      <c r="I32" s="6">
        <f t="shared" si="4"/>
        <v>2.9530967472628845E-3</v>
      </c>
      <c r="J32" s="6">
        <f t="shared" si="5"/>
        <v>2.9530967472628845E-3</v>
      </c>
    </row>
    <row r="33" spans="1:10" x14ac:dyDescent="0.35">
      <c r="A33" s="2">
        <v>1.5</v>
      </c>
      <c r="B33" s="2">
        <v>40.369999999999997</v>
      </c>
      <c r="C33" s="2">
        <v>20.8</v>
      </c>
      <c r="D33" s="2">
        <v>17.98</v>
      </c>
      <c r="E33" s="4">
        <f t="shared" si="0"/>
        <v>17.860932899324961</v>
      </c>
      <c r="F33" s="4">
        <f t="shared" si="1"/>
        <v>0.11906710067503923</v>
      </c>
      <c r="G33" s="3">
        <f t="shared" si="2"/>
        <v>0.11906710067503923</v>
      </c>
      <c r="H33" s="3">
        <f t="shared" si="3"/>
        <v>1.4176974463159927E-2</v>
      </c>
      <c r="I33" s="6">
        <f t="shared" si="4"/>
        <v>6.6221969229721478E-3</v>
      </c>
      <c r="J33" s="6">
        <f t="shared" si="5"/>
        <v>6.6221969229721478E-3</v>
      </c>
    </row>
    <row r="34" spans="1:10" x14ac:dyDescent="0.35">
      <c r="A34" s="2">
        <v>1.56</v>
      </c>
      <c r="B34" s="2">
        <v>37.19</v>
      </c>
      <c r="C34" s="2">
        <v>17.5</v>
      </c>
      <c r="D34" s="2">
        <v>15.37</v>
      </c>
      <c r="E34" s="4">
        <f t="shared" si="0"/>
        <v>15.132605984458021</v>
      </c>
      <c r="F34" s="4">
        <f t="shared" si="1"/>
        <v>0.23739401554197848</v>
      </c>
      <c r="G34" s="3">
        <f t="shared" si="2"/>
        <v>0.23739401554197848</v>
      </c>
      <c r="H34" s="3">
        <f t="shared" si="3"/>
        <v>5.635591861514512E-2</v>
      </c>
      <c r="I34" s="6">
        <f t="shared" si="4"/>
        <v>1.5445284030057157E-2</v>
      </c>
      <c r="J34" s="6">
        <f t="shared" si="5"/>
        <v>1.5445284030057157E-2</v>
      </c>
    </row>
    <row r="35" spans="1:10" x14ac:dyDescent="0.35">
      <c r="A35" s="2">
        <v>1.53</v>
      </c>
      <c r="B35" s="2">
        <v>44.11</v>
      </c>
      <c r="C35" s="2">
        <v>21.3</v>
      </c>
      <c r="D35" s="2">
        <v>18.84</v>
      </c>
      <c r="E35" s="4">
        <f t="shared" si="0"/>
        <v>18.64267387543017</v>
      </c>
      <c r="F35" s="4">
        <f t="shared" si="1"/>
        <v>0.19732612456983034</v>
      </c>
      <c r="G35" s="3">
        <f t="shared" si="2"/>
        <v>0.19732612456983034</v>
      </c>
      <c r="H35" s="3">
        <f t="shared" si="3"/>
        <v>3.8937599437748202E-2</v>
      </c>
      <c r="I35" s="6">
        <f t="shared" si="4"/>
        <v>1.0473785805192693E-2</v>
      </c>
      <c r="J35" s="6">
        <f t="shared" si="5"/>
        <v>1.0473785805192693E-2</v>
      </c>
    </row>
    <row r="36" spans="1:10" x14ac:dyDescent="0.35">
      <c r="A36" s="2">
        <v>1.45</v>
      </c>
      <c r="B36" s="2">
        <v>33.450000000000003</v>
      </c>
      <c r="C36" s="2">
        <v>18.7</v>
      </c>
      <c r="D36" s="2">
        <v>15.82</v>
      </c>
      <c r="E36" s="4">
        <f t="shared" si="0"/>
        <v>16.252098133166051</v>
      </c>
      <c r="F36" s="4">
        <f t="shared" si="1"/>
        <v>-0.4320981331660505</v>
      </c>
      <c r="G36" s="3">
        <f t="shared" si="2"/>
        <v>0.4320981331660505</v>
      </c>
      <c r="H36" s="3">
        <f t="shared" si="3"/>
        <v>0.1867087966855859</v>
      </c>
      <c r="I36" s="6">
        <f t="shared" si="4"/>
        <v>-2.7313409176109388E-2</v>
      </c>
      <c r="J36" s="6">
        <f t="shared" si="5"/>
        <v>2.7313409176109388E-2</v>
      </c>
    </row>
    <row r="37" spans="1:10" x14ac:dyDescent="0.35">
      <c r="A37" s="2">
        <v>1.63</v>
      </c>
      <c r="B37" s="2">
        <v>47.17</v>
      </c>
      <c r="C37" s="2">
        <v>28.8</v>
      </c>
      <c r="D37" s="2">
        <v>17.71</v>
      </c>
      <c r="E37" s="4">
        <f t="shared" si="0"/>
        <v>17.748009980733936</v>
      </c>
      <c r="F37" s="4">
        <f t="shared" si="1"/>
        <v>-3.8009980733935578E-2</v>
      </c>
      <c r="G37" s="3">
        <f t="shared" si="2"/>
        <v>3.8009980733935578E-2</v>
      </c>
      <c r="H37" s="3">
        <f t="shared" si="3"/>
        <v>1.4447586353941537E-3</v>
      </c>
      <c r="I37" s="6">
        <f t="shared" si="4"/>
        <v>-2.1462439714249339E-3</v>
      </c>
      <c r="J37" s="6">
        <f t="shared" si="5"/>
        <v>2.1462439714249339E-3</v>
      </c>
    </row>
    <row r="38" spans="1:10" x14ac:dyDescent="0.35">
      <c r="A38" s="2">
        <v>1.42</v>
      </c>
      <c r="B38" s="2">
        <v>30.05</v>
      </c>
      <c r="C38" s="2">
        <v>17.100000000000001</v>
      </c>
      <c r="D38" s="2">
        <v>14.99</v>
      </c>
      <c r="E38" s="4">
        <f t="shared" si="0"/>
        <v>15.570398775548288</v>
      </c>
      <c r="F38" s="4">
        <f t="shared" si="1"/>
        <v>-0.58039877554828756</v>
      </c>
      <c r="G38" s="3">
        <f t="shared" si="2"/>
        <v>0.58039877554828756</v>
      </c>
      <c r="H38" s="3">
        <f t="shared" si="3"/>
        <v>0.33686273865795147</v>
      </c>
      <c r="I38" s="6">
        <f t="shared" si="4"/>
        <v>-3.8719064412827721E-2</v>
      </c>
      <c r="J38" s="6">
        <f t="shared" si="5"/>
        <v>3.8719064412827721E-2</v>
      </c>
    </row>
    <row r="39" spans="1:10" x14ac:dyDescent="0.35">
      <c r="A39" s="2">
        <v>1.38</v>
      </c>
      <c r="B39" s="2">
        <v>32.090000000000003</v>
      </c>
      <c r="C39" s="2">
        <v>26.2</v>
      </c>
      <c r="D39" s="2">
        <v>16.75</v>
      </c>
      <c r="E39" s="4">
        <f t="shared" si="0"/>
        <v>17.563534894321812</v>
      </c>
      <c r="F39" s="4">
        <f t="shared" si="1"/>
        <v>-0.81353489432181192</v>
      </c>
      <c r="G39" s="3">
        <f t="shared" si="2"/>
        <v>0.81353489432181192</v>
      </c>
      <c r="H39" s="3">
        <f t="shared" si="3"/>
        <v>0.66183902427920172</v>
      </c>
      <c r="I39" s="6">
        <f t="shared" si="4"/>
        <v>-4.8569247422197724E-2</v>
      </c>
      <c r="J39" s="6">
        <f t="shared" si="5"/>
        <v>4.8569247422197724E-2</v>
      </c>
    </row>
    <row r="40" spans="1:10" x14ac:dyDescent="0.35">
      <c r="A40" s="2">
        <v>1.45</v>
      </c>
      <c r="B40" s="2">
        <v>34.81</v>
      </c>
      <c r="C40" s="2">
        <v>20.399999999999999</v>
      </c>
      <c r="D40" s="2">
        <v>16.46</v>
      </c>
      <c r="E40" s="4">
        <f t="shared" si="0"/>
        <v>16.833937742280664</v>
      </c>
      <c r="F40" s="4">
        <f t="shared" si="1"/>
        <v>-0.37393774228066334</v>
      </c>
      <c r="G40" s="3">
        <f t="shared" si="2"/>
        <v>0.37393774228066334</v>
      </c>
      <c r="H40" s="3">
        <f t="shared" si="3"/>
        <v>0.1398294351019598</v>
      </c>
      <c r="I40" s="6">
        <f t="shared" si="4"/>
        <v>-2.2717967331753543E-2</v>
      </c>
      <c r="J40" s="6">
        <f t="shared" si="5"/>
        <v>2.2717967331753543E-2</v>
      </c>
    </row>
    <row r="41" spans="1:10" x14ac:dyDescent="0.35">
      <c r="A41" s="2">
        <v>1.5</v>
      </c>
      <c r="B41" s="2">
        <v>35.950000000000003</v>
      </c>
      <c r="C41" s="2">
        <v>19.5</v>
      </c>
      <c r="D41" s="2">
        <v>15.87</v>
      </c>
      <c r="E41" s="4">
        <f t="shared" si="0"/>
        <v>16.095785152664988</v>
      </c>
      <c r="F41" s="4">
        <f t="shared" si="1"/>
        <v>-0.22578515266498833</v>
      </c>
      <c r="G41" s="3">
        <f t="shared" si="2"/>
        <v>0.22578515266498833</v>
      </c>
      <c r="H41" s="3">
        <f t="shared" si="3"/>
        <v>5.0978935163952084E-2</v>
      </c>
      <c r="I41" s="6">
        <f t="shared" si="4"/>
        <v>-1.4227167779772423E-2</v>
      </c>
      <c r="J41" s="6">
        <f t="shared" si="5"/>
        <v>1.4227167779772423E-2</v>
      </c>
    </row>
    <row r="42" spans="1:10" x14ac:dyDescent="0.35">
      <c r="A42" s="2">
        <v>1.49</v>
      </c>
      <c r="B42" s="2">
        <v>39.92</v>
      </c>
      <c r="C42" s="2">
        <v>21.7</v>
      </c>
      <c r="D42" s="2">
        <v>18.079999999999998</v>
      </c>
      <c r="E42" s="4">
        <f t="shared" si="0"/>
        <v>17.9432946824966</v>
      </c>
      <c r="F42" s="4">
        <f t="shared" si="1"/>
        <v>0.13670531750339876</v>
      </c>
      <c r="G42" s="3">
        <f t="shared" si="2"/>
        <v>0.13670531750339876</v>
      </c>
      <c r="H42" s="3">
        <f t="shared" si="3"/>
        <v>1.8688343833705063E-2</v>
      </c>
      <c r="I42" s="6">
        <f t="shared" si="4"/>
        <v>7.561134817665861E-3</v>
      </c>
      <c r="J42" s="6">
        <f t="shared" si="5"/>
        <v>7.561134817665861E-3</v>
      </c>
    </row>
    <row r="43" spans="1:10" x14ac:dyDescent="0.35">
      <c r="A43" s="2">
        <v>1.45</v>
      </c>
      <c r="B43" s="2">
        <v>32.659999999999997</v>
      </c>
      <c r="C43" s="2">
        <v>18.100000000000001</v>
      </c>
      <c r="D43" s="2">
        <v>15.58</v>
      </c>
      <c r="E43" s="4">
        <f t="shared" si="0"/>
        <v>15.925658483444323</v>
      </c>
      <c r="F43" s="4">
        <f t="shared" si="1"/>
        <v>-0.34565848344432304</v>
      </c>
      <c r="G43" s="3">
        <f t="shared" si="2"/>
        <v>0.34565848344432304</v>
      </c>
      <c r="H43" s="3">
        <f t="shared" si="3"/>
        <v>0.11947978717702934</v>
      </c>
      <c r="I43" s="6">
        <f t="shared" si="4"/>
        <v>-2.218603873198479E-2</v>
      </c>
      <c r="J43" s="6">
        <f t="shared" si="5"/>
        <v>2.218603873198479E-2</v>
      </c>
    </row>
    <row r="44" spans="1:10" x14ac:dyDescent="0.35">
      <c r="A44" s="2">
        <v>1.33</v>
      </c>
      <c r="B44" s="2">
        <v>30.5</v>
      </c>
      <c r="C44" s="2">
        <v>29.8</v>
      </c>
      <c r="D44" s="2">
        <v>17.149999999999999</v>
      </c>
      <c r="E44" s="4">
        <f t="shared" si="0"/>
        <v>18.206332369871269</v>
      </c>
      <c r="F44" s="4">
        <f t="shared" si="1"/>
        <v>-1.0563323698712708</v>
      </c>
      <c r="G44" s="3">
        <f t="shared" si="2"/>
        <v>1.0563323698712708</v>
      </c>
      <c r="H44" s="3">
        <f t="shared" si="3"/>
        <v>1.1158380756378552</v>
      </c>
      <c r="I44" s="6">
        <f t="shared" si="4"/>
        <v>-6.1593724190744659E-2</v>
      </c>
      <c r="J44" s="6">
        <f t="shared" si="5"/>
        <v>6.1593724190744659E-2</v>
      </c>
    </row>
    <row r="45" spans="1:10" x14ac:dyDescent="0.35">
      <c r="A45" s="2">
        <v>1.37</v>
      </c>
      <c r="B45" s="2">
        <v>29.48</v>
      </c>
      <c r="C45" s="2">
        <v>20.6</v>
      </c>
      <c r="D45" s="2">
        <v>15.82</v>
      </c>
      <c r="E45" s="4">
        <f t="shared" si="0"/>
        <v>16.608625046318679</v>
      </c>
      <c r="F45" s="4">
        <f t="shared" si="1"/>
        <v>-0.78862504631867836</v>
      </c>
      <c r="G45" s="3">
        <f t="shared" si="2"/>
        <v>0.78862504631867836</v>
      </c>
      <c r="H45" s="3">
        <f t="shared" si="3"/>
        <v>0.62192946368113755</v>
      </c>
      <c r="I45" s="6">
        <f t="shared" si="4"/>
        <v>-4.9849876505605455E-2</v>
      </c>
      <c r="J45" s="6">
        <f t="shared" si="5"/>
        <v>4.9849876505605455E-2</v>
      </c>
    </row>
    <row r="46" spans="1:10" x14ac:dyDescent="0.35">
      <c r="A46" s="2">
        <v>1.55</v>
      </c>
      <c r="B46" s="2">
        <v>44.68</v>
      </c>
      <c r="C46" s="2">
        <v>22.9</v>
      </c>
      <c r="D46" s="2">
        <v>18.61</v>
      </c>
      <c r="E46" s="4">
        <f t="shared" si="0"/>
        <v>18.450314348706211</v>
      </c>
      <c r="F46" s="4">
        <f t="shared" si="1"/>
        <v>0.15968565129378831</v>
      </c>
      <c r="G46" s="3">
        <f t="shared" si="2"/>
        <v>0.15968565129378831</v>
      </c>
      <c r="H46" s="3">
        <f t="shared" si="3"/>
        <v>2.5499507229121355E-2</v>
      </c>
      <c r="I46" s="6">
        <f t="shared" si="4"/>
        <v>8.5806368239542356E-3</v>
      </c>
      <c r="J46" s="6">
        <f t="shared" si="5"/>
        <v>8.5806368239542356E-3</v>
      </c>
    </row>
    <row r="47" spans="1:10" x14ac:dyDescent="0.35">
      <c r="A47" s="2">
        <v>1.45</v>
      </c>
      <c r="B47" s="2">
        <v>34.93</v>
      </c>
      <c r="C47" s="2">
        <v>19.3</v>
      </c>
      <c r="D47" s="2">
        <v>16.66</v>
      </c>
      <c r="E47" s="4">
        <f t="shared" si="0"/>
        <v>16.848048429851989</v>
      </c>
      <c r="F47" s="4">
        <f t="shared" si="1"/>
        <v>-0.18804842985198889</v>
      </c>
      <c r="G47" s="3">
        <f t="shared" si="2"/>
        <v>0.18804842985198889</v>
      </c>
      <c r="H47" s="3">
        <f t="shared" si="3"/>
        <v>3.5362211969798385E-2</v>
      </c>
      <c r="I47" s="6">
        <f t="shared" si="4"/>
        <v>-1.1287420759423102E-2</v>
      </c>
      <c r="J47" s="6">
        <f t="shared" si="5"/>
        <v>1.1287420759423102E-2</v>
      </c>
    </row>
    <row r="48" spans="1:10" x14ac:dyDescent="0.35">
      <c r="A48" s="2">
        <v>1.47</v>
      </c>
      <c r="B48" s="2">
        <v>54.54</v>
      </c>
      <c r="C48" s="2">
        <v>38.4</v>
      </c>
      <c r="D48" s="2">
        <v>25.13</v>
      </c>
      <c r="E48" s="4">
        <f t="shared" si="0"/>
        <v>24.613813799332856</v>
      </c>
      <c r="F48" s="4">
        <f t="shared" si="1"/>
        <v>0.51618620066714271</v>
      </c>
      <c r="G48" s="3">
        <f t="shared" si="2"/>
        <v>0.51618620066714271</v>
      </c>
      <c r="H48" s="3">
        <f t="shared" si="3"/>
        <v>0.26644819375917972</v>
      </c>
      <c r="I48" s="6">
        <f t="shared" si="4"/>
        <v>2.0540636715763737E-2</v>
      </c>
      <c r="J48" s="6">
        <f t="shared" si="5"/>
        <v>2.0540636715763737E-2</v>
      </c>
    </row>
    <row r="49" spans="1:10" x14ac:dyDescent="0.35">
      <c r="A49" s="2">
        <v>1.59</v>
      </c>
      <c r="B49" s="2">
        <v>52.5</v>
      </c>
      <c r="C49" s="2">
        <v>27.9</v>
      </c>
      <c r="D49" s="2">
        <v>20.83</v>
      </c>
      <c r="E49" s="4">
        <f t="shared" si="0"/>
        <v>20.72837930009846</v>
      </c>
      <c r="F49" s="4">
        <f t="shared" si="1"/>
        <v>0.1016206999015381</v>
      </c>
      <c r="G49" s="3">
        <f t="shared" si="2"/>
        <v>0.1016206999015381</v>
      </c>
      <c r="H49" s="3">
        <f t="shared" si="3"/>
        <v>1.0326766648478466E-2</v>
      </c>
      <c r="I49" s="6">
        <f t="shared" si="4"/>
        <v>4.8785741671405715E-3</v>
      </c>
      <c r="J49" s="6">
        <f t="shared" si="5"/>
        <v>4.8785741671405715E-3</v>
      </c>
    </row>
    <row r="50" spans="1:10" x14ac:dyDescent="0.35">
      <c r="A50" s="2">
        <v>1.44</v>
      </c>
      <c r="B50" s="2">
        <v>51.03</v>
      </c>
      <c r="C50" s="2">
        <v>36.4</v>
      </c>
      <c r="D50" s="2">
        <v>24.56</v>
      </c>
      <c r="E50" s="4">
        <f t="shared" si="0"/>
        <v>23.877235983787209</v>
      </c>
      <c r="F50" s="4">
        <f t="shared" si="1"/>
        <v>0.68276401621278993</v>
      </c>
      <c r="G50" s="3">
        <f t="shared" si="2"/>
        <v>0.68276401621278993</v>
      </c>
      <c r="H50" s="3">
        <f t="shared" si="3"/>
        <v>0.46616670183501885</v>
      </c>
      <c r="I50" s="6">
        <f t="shared" si="4"/>
        <v>2.7799837793680372E-2</v>
      </c>
      <c r="J50" s="6">
        <f t="shared" si="5"/>
        <v>2.7799837793680372E-2</v>
      </c>
    </row>
    <row r="51" spans="1:10" x14ac:dyDescent="0.35">
      <c r="A51" s="2">
        <v>1.6</v>
      </c>
      <c r="B51" s="2">
        <v>51.71</v>
      </c>
      <c r="C51" s="2">
        <v>25.1</v>
      </c>
      <c r="D51" s="2">
        <v>20.190000000000001</v>
      </c>
      <c r="E51" s="4">
        <f t="shared" si="0"/>
        <v>20.10509282844064</v>
      </c>
      <c r="F51" s="4">
        <f t="shared" si="1"/>
        <v>8.4907171559361672E-2</v>
      </c>
      <c r="G51" s="3">
        <f t="shared" si="2"/>
        <v>8.4907171559361672E-2</v>
      </c>
      <c r="H51" s="3">
        <f t="shared" si="3"/>
        <v>7.2092277822108754E-3</v>
      </c>
      <c r="I51" s="6">
        <f t="shared" si="4"/>
        <v>4.2054072094780421E-3</v>
      </c>
      <c r="J51" s="6">
        <f t="shared" si="5"/>
        <v>4.2054072094780421E-3</v>
      </c>
    </row>
    <row r="52" spans="1:10" x14ac:dyDescent="0.35">
      <c r="A52" s="2">
        <v>1.58</v>
      </c>
      <c r="B52" s="2">
        <v>60.33</v>
      </c>
      <c r="C52" s="2">
        <v>39.700000000000003</v>
      </c>
      <c r="D52" s="2">
        <v>24.13</v>
      </c>
      <c r="E52" s="4">
        <f t="shared" si="0"/>
        <v>24.369497891643288</v>
      </c>
      <c r="F52" s="4">
        <f t="shared" si="1"/>
        <v>-0.23949789164328905</v>
      </c>
      <c r="G52" s="3">
        <f t="shared" si="2"/>
        <v>0.23949789164328905</v>
      </c>
      <c r="H52" s="3">
        <f t="shared" si="3"/>
        <v>5.7359240101580625E-2</v>
      </c>
      <c r="I52" s="6">
        <f t="shared" si="4"/>
        <v>-9.9253166864189408E-3</v>
      </c>
      <c r="J52" s="6">
        <f t="shared" si="5"/>
        <v>9.9253166864189408E-3</v>
      </c>
    </row>
    <row r="53" spans="1:10" x14ac:dyDescent="0.35">
      <c r="A53" s="2">
        <v>1.42</v>
      </c>
      <c r="B53" s="2">
        <v>47.85</v>
      </c>
      <c r="C53" s="2">
        <v>33.6</v>
      </c>
      <c r="D53" s="2">
        <v>23.86</v>
      </c>
      <c r="E53" s="4">
        <f t="shared" si="0"/>
        <v>23.014403216324041</v>
      </c>
      <c r="F53" s="4">
        <f t="shared" si="1"/>
        <v>0.84559678367595836</v>
      </c>
      <c r="G53" s="3">
        <f t="shared" si="2"/>
        <v>0.84559678367595836</v>
      </c>
      <c r="H53" s="3">
        <f t="shared" si="3"/>
        <v>0.71503392056312554</v>
      </c>
      <c r="I53" s="6">
        <f t="shared" si="4"/>
        <v>3.5439932258003286E-2</v>
      </c>
      <c r="J53" s="6">
        <f t="shared" si="5"/>
        <v>3.5439932258003286E-2</v>
      </c>
    </row>
    <row r="54" spans="1:10" x14ac:dyDescent="0.35">
      <c r="A54" s="2">
        <v>1.58</v>
      </c>
      <c r="B54" s="2">
        <v>83.91</v>
      </c>
      <c r="C54" s="2">
        <v>46</v>
      </c>
      <c r="D54" s="2">
        <v>33.57</v>
      </c>
      <c r="E54" s="4">
        <f t="shared" si="0"/>
        <v>33.76736093668945</v>
      </c>
      <c r="F54" s="4">
        <f t="shared" si="1"/>
        <v>-0.19736093668944932</v>
      </c>
      <c r="G54" s="3">
        <f t="shared" si="2"/>
        <v>0.19736093668944932</v>
      </c>
      <c r="H54" s="3">
        <f t="shared" si="3"/>
        <v>3.8951339330936821E-2</v>
      </c>
      <c r="I54" s="6">
        <f t="shared" si="4"/>
        <v>-5.879086585923423E-3</v>
      </c>
      <c r="J54" s="6">
        <f t="shared" si="5"/>
        <v>5.879086585923423E-3</v>
      </c>
    </row>
    <row r="55" spans="1:10" x14ac:dyDescent="0.35">
      <c r="A55" s="2">
        <v>1.55</v>
      </c>
      <c r="B55" s="2">
        <v>69.97</v>
      </c>
      <c r="C55" s="2">
        <v>38.9</v>
      </c>
      <c r="D55" s="2">
        <v>29.14</v>
      </c>
      <c r="E55" s="4">
        <f t="shared" si="0"/>
        <v>28.8049851514482</v>
      </c>
      <c r="F55" s="4">
        <f t="shared" si="1"/>
        <v>0.33501484855180053</v>
      </c>
      <c r="G55" s="3">
        <f t="shared" si="2"/>
        <v>0.33501484855180053</v>
      </c>
      <c r="H55" s="3">
        <f t="shared" si="3"/>
        <v>0.11223494875018585</v>
      </c>
      <c r="I55" s="6">
        <f t="shared" si="4"/>
        <v>1.1496734679196999E-2</v>
      </c>
      <c r="J55" s="6">
        <f t="shared" si="5"/>
        <v>1.1496734679196999E-2</v>
      </c>
    </row>
    <row r="56" spans="1:10" x14ac:dyDescent="0.35">
      <c r="A56" s="2">
        <v>1.64</v>
      </c>
      <c r="B56" s="2">
        <v>77.34</v>
      </c>
      <c r="C56" s="2">
        <v>42.2</v>
      </c>
      <c r="D56" s="2">
        <v>28.59</v>
      </c>
      <c r="E56" s="4">
        <f t="shared" si="0"/>
        <v>29.700025254845862</v>
      </c>
      <c r="F56" s="4">
        <f t="shared" si="1"/>
        <v>-1.110025254845862</v>
      </c>
      <c r="G56" s="3">
        <f t="shared" si="2"/>
        <v>1.110025254845862</v>
      </c>
      <c r="H56" s="3">
        <f t="shared" si="3"/>
        <v>1.2321560663956208</v>
      </c>
      <c r="I56" s="6">
        <f t="shared" si="4"/>
        <v>-3.882564724889339E-2</v>
      </c>
      <c r="J56" s="6">
        <f t="shared" si="5"/>
        <v>3.882564724889339E-2</v>
      </c>
    </row>
    <row r="57" spans="1:10" x14ac:dyDescent="0.35">
      <c r="A57" s="2">
        <v>1.49</v>
      </c>
      <c r="B57" s="2">
        <v>58.29</v>
      </c>
      <c r="C57" s="2">
        <v>36.700000000000003</v>
      </c>
      <c r="D57" s="2">
        <v>26.17</v>
      </c>
      <c r="E57" s="4">
        <f t="shared" si="0"/>
        <v>25.565264631611385</v>
      </c>
      <c r="F57" s="4">
        <f t="shared" si="1"/>
        <v>0.60473536838861719</v>
      </c>
      <c r="G57" s="3">
        <f t="shared" si="2"/>
        <v>0.60473536838861719</v>
      </c>
      <c r="H57" s="3">
        <f t="shared" si="3"/>
        <v>0.36570486578011652</v>
      </c>
      <c r="I57" s="6">
        <f t="shared" si="4"/>
        <v>2.3107962108850483E-2</v>
      </c>
      <c r="J57" s="6">
        <f t="shared" si="5"/>
        <v>2.3107962108850483E-2</v>
      </c>
    </row>
    <row r="58" spans="1:10" x14ac:dyDescent="0.35">
      <c r="A58" s="2">
        <v>1.59</v>
      </c>
      <c r="B58" s="2">
        <v>87.54</v>
      </c>
      <c r="C58" s="2">
        <v>38</v>
      </c>
      <c r="D58" s="2">
        <v>34.46</v>
      </c>
      <c r="E58" s="4">
        <f t="shared" si="0"/>
        <v>34.715636084056982</v>
      </c>
      <c r="F58" s="4">
        <f t="shared" si="1"/>
        <v>-0.25563608405698091</v>
      </c>
      <c r="G58" s="3">
        <f t="shared" si="2"/>
        <v>0.25563608405698091</v>
      </c>
      <c r="H58" s="3">
        <f t="shared" si="3"/>
        <v>6.5349807471987806E-2</v>
      </c>
      <c r="I58" s="6">
        <f t="shared" si="4"/>
        <v>-7.4183425437313088E-3</v>
      </c>
      <c r="J58" s="6">
        <f t="shared" si="5"/>
        <v>7.4183425437313088E-3</v>
      </c>
    </row>
    <row r="59" spans="1:10" x14ac:dyDescent="0.35">
      <c r="A59" s="2">
        <v>1.55</v>
      </c>
      <c r="B59" s="2">
        <v>45.81</v>
      </c>
      <c r="C59" s="2">
        <v>23.3</v>
      </c>
      <c r="D59" s="2">
        <v>19.079999999999998</v>
      </c>
      <c r="E59" s="4">
        <f t="shared" si="0"/>
        <v>18.903599849972494</v>
      </c>
      <c r="F59" s="4">
        <f t="shared" si="1"/>
        <v>0.17640015002750431</v>
      </c>
      <c r="G59" s="3">
        <f t="shared" si="2"/>
        <v>0.17640015002750431</v>
      </c>
      <c r="H59" s="3">
        <f t="shared" si="3"/>
        <v>3.1117012929726028E-2</v>
      </c>
      <c r="I59" s="6">
        <f t="shared" si="4"/>
        <v>9.2452908819446716E-3</v>
      </c>
      <c r="J59" s="6">
        <f t="shared" si="5"/>
        <v>9.2452908819446716E-3</v>
      </c>
    </row>
    <row r="60" spans="1:10" x14ac:dyDescent="0.35">
      <c r="A60" s="2">
        <v>1.42</v>
      </c>
      <c r="B60" s="2">
        <v>47.63</v>
      </c>
      <c r="C60" s="2">
        <v>35.9</v>
      </c>
      <c r="D60" s="2">
        <v>23.54</v>
      </c>
      <c r="E60" s="4">
        <f t="shared" si="0"/>
        <v>22.996971992109401</v>
      </c>
      <c r="F60" s="4">
        <f t="shared" si="1"/>
        <v>0.54302800789059802</v>
      </c>
      <c r="G60" s="3">
        <f t="shared" si="2"/>
        <v>0.54302800789059802</v>
      </c>
      <c r="H60" s="3">
        <f t="shared" si="3"/>
        <v>0.29487941735363138</v>
      </c>
      <c r="I60" s="6">
        <f t="shared" si="4"/>
        <v>2.3068309596032201E-2</v>
      </c>
      <c r="J60" s="6">
        <f t="shared" si="5"/>
        <v>2.3068309596032201E-2</v>
      </c>
    </row>
    <row r="61" spans="1:10" x14ac:dyDescent="0.35">
      <c r="A61" s="2">
        <v>1.62</v>
      </c>
      <c r="B61" s="2">
        <v>53.07</v>
      </c>
      <c r="C61" s="2">
        <v>24.1</v>
      </c>
      <c r="D61" s="2">
        <v>20.239999999999998</v>
      </c>
      <c r="E61" s="4">
        <f t="shared" si="0"/>
        <v>20.143869011679815</v>
      </c>
      <c r="F61" s="4">
        <f t="shared" si="1"/>
        <v>9.6130988320183519E-2</v>
      </c>
      <c r="G61" s="3">
        <f t="shared" si="2"/>
        <v>9.6130988320183519E-2</v>
      </c>
      <c r="H61" s="3">
        <f t="shared" si="3"/>
        <v>9.2411669154152595E-3</v>
      </c>
      <c r="I61" s="6">
        <f t="shared" si="4"/>
        <v>4.7495547589023485E-3</v>
      </c>
      <c r="J61" s="6">
        <f t="shared" si="5"/>
        <v>4.7495547589023485E-3</v>
      </c>
    </row>
    <row r="62" spans="1:10" x14ac:dyDescent="0.35">
      <c r="A62" s="2">
        <v>1.66</v>
      </c>
      <c r="B62" s="2">
        <v>80.739999999999995</v>
      </c>
      <c r="C62" s="2">
        <v>40.799999999999997</v>
      </c>
      <c r="D62" s="2">
        <v>29.17</v>
      </c>
      <c r="E62" s="4">
        <f t="shared" si="0"/>
        <v>30.523702532292006</v>
      </c>
      <c r="F62" s="4">
        <f t="shared" si="1"/>
        <v>-1.3537025322920044</v>
      </c>
      <c r="G62" s="3">
        <f t="shared" si="2"/>
        <v>1.3537025322920044</v>
      </c>
      <c r="H62" s="3">
        <f t="shared" si="3"/>
        <v>1.8325105459337854</v>
      </c>
      <c r="I62" s="6">
        <f t="shared" si="4"/>
        <v>-4.640735455234845E-2</v>
      </c>
      <c r="J62" s="6">
        <f t="shared" si="5"/>
        <v>4.640735455234845E-2</v>
      </c>
    </row>
    <row r="63" spans="1:10" x14ac:dyDescent="0.35">
      <c r="A63" s="2">
        <v>1.47</v>
      </c>
      <c r="B63" s="2">
        <v>45.25</v>
      </c>
      <c r="C63" s="2">
        <v>25.7</v>
      </c>
      <c r="D63" s="2">
        <v>20.85</v>
      </c>
      <c r="E63" s="4">
        <f t="shared" si="0"/>
        <v>20.606947432912335</v>
      </c>
      <c r="F63" s="4">
        <f t="shared" si="1"/>
        <v>0.2430525670876662</v>
      </c>
      <c r="G63" s="3">
        <f t="shared" si="2"/>
        <v>0.2430525670876662</v>
      </c>
      <c r="H63" s="3">
        <f t="shared" si="3"/>
        <v>5.9074550367904481E-2</v>
      </c>
      <c r="I63" s="6">
        <f t="shared" si="4"/>
        <v>1.1657197462238186E-2</v>
      </c>
      <c r="J63" s="6">
        <f t="shared" si="5"/>
        <v>1.1657197462238186E-2</v>
      </c>
    </row>
    <row r="64" spans="1:10" x14ac:dyDescent="0.35">
      <c r="A64" s="2">
        <v>1.49</v>
      </c>
      <c r="B64" s="2">
        <v>50.46</v>
      </c>
      <c r="C64" s="2">
        <v>37.6</v>
      </c>
      <c r="D64" s="2">
        <v>22.66</v>
      </c>
      <c r="E64" s="4">
        <f t="shared" si="0"/>
        <v>22.533708914335513</v>
      </c>
      <c r="F64" s="4">
        <f t="shared" si="1"/>
        <v>0.12629108566448721</v>
      </c>
      <c r="G64" s="3">
        <f t="shared" si="2"/>
        <v>0.12629108566448721</v>
      </c>
      <c r="H64" s="3">
        <f t="shared" si="3"/>
        <v>1.5949438318314847E-2</v>
      </c>
      <c r="I64" s="6">
        <f t="shared" si="4"/>
        <v>5.5733047513012888E-3</v>
      </c>
      <c r="J64" s="6">
        <f t="shared" si="5"/>
        <v>5.5733047513012888E-3</v>
      </c>
    </row>
    <row r="65" spans="1:10" x14ac:dyDescent="0.35">
      <c r="A65" s="2">
        <v>1.65</v>
      </c>
      <c r="B65" s="2">
        <v>81.99</v>
      </c>
      <c r="C65" s="2">
        <v>35.9</v>
      </c>
      <c r="D65" s="2">
        <v>30.08</v>
      </c>
      <c r="E65" s="4">
        <f t="shared" si="0"/>
        <v>31.097337663548533</v>
      </c>
      <c r="F65" s="4">
        <f t="shared" si="1"/>
        <v>-1.0173376635485347</v>
      </c>
      <c r="G65" s="3">
        <f t="shared" si="2"/>
        <v>1.0173376635485347</v>
      </c>
      <c r="H65" s="3">
        <f t="shared" si="3"/>
        <v>1.0349759216743917</v>
      </c>
      <c r="I65" s="6">
        <f t="shared" si="4"/>
        <v>-3.3821065942437993E-2</v>
      </c>
      <c r="J65" s="6">
        <f t="shared" si="5"/>
        <v>3.3821065942437993E-2</v>
      </c>
    </row>
    <row r="66" spans="1:10" x14ac:dyDescent="0.35">
      <c r="A66" s="2">
        <v>1.53</v>
      </c>
      <c r="B66" s="2">
        <v>52.96</v>
      </c>
      <c r="C66" s="2">
        <v>36.299999999999997</v>
      </c>
      <c r="D66" s="2">
        <v>22.61</v>
      </c>
      <c r="E66" s="4">
        <f t="shared" si="0"/>
        <v>22.546178086719927</v>
      </c>
      <c r="F66" s="4">
        <f t="shared" si="1"/>
        <v>6.3821913280072806E-2</v>
      </c>
      <c r="G66" s="3">
        <f t="shared" si="2"/>
        <v>6.3821913280072806E-2</v>
      </c>
      <c r="H66" s="3">
        <f t="shared" si="3"/>
        <v>4.073236614729134E-3</v>
      </c>
      <c r="I66" s="6">
        <f t="shared" si="4"/>
        <v>2.8227294683800448E-3</v>
      </c>
      <c r="J66" s="6">
        <f t="shared" si="5"/>
        <v>2.8227294683800448E-3</v>
      </c>
    </row>
    <row r="67" spans="1:10" x14ac:dyDescent="0.35">
      <c r="A67" s="2">
        <v>1.59</v>
      </c>
      <c r="B67" s="2">
        <v>61.23</v>
      </c>
      <c r="C67" s="2">
        <v>33</v>
      </c>
      <c r="D67" s="2">
        <v>24.3</v>
      </c>
      <c r="E67" s="4">
        <f t="shared" ref="E67:E93" si="6">$M$18*A67+$M$19*B67+$M$20*C67+$M$17</f>
        <v>24.290165530896743</v>
      </c>
      <c r="F67" s="4">
        <f t="shared" ref="F67:F93" si="7">D67-E67</f>
        <v>9.8344691032572484E-3</v>
      </c>
      <c r="G67" s="3">
        <f t="shared" ref="G67:G93" si="8">ABS(F67)</f>
        <v>9.8344691032572484E-3</v>
      </c>
      <c r="H67" s="3">
        <f t="shared" ref="H67:H93" si="9">F67*F67</f>
        <v>9.6716782542921427E-5</v>
      </c>
      <c r="I67" s="6">
        <f t="shared" ref="I67:I93" si="10">F67/D67</f>
        <v>4.0471066268548344E-4</v>
      </c>
      <c r="J67" s="6">
        <f t="shared" ref="J67:J93" si="11">ABS(I67)</f>
        <v>4.0471066268548344E-4</v>
      </c>
    </row>
    <row r="68" spans="1:10" x14ac:dyDescent="0.35">
      <c r="A68" s="2">
        <v>1.53</v>
      </c>
      <c r="B68" s="2">
        <v>73.37</v>
      </c>
      <c r="C68" s="2">
        <v>40.5</v>
      </c>
      <c r="D68" s="2">
        <v>31.33</v>
      </c>
      <c r="E68" s="4">
        <f t="shared" si="6"/>
        <v>30.643311325826264</v>
      </c>
      <c r="F68" s="4">
        <f t="shared" si="7"/>
        <v>0.68668867417373392</v>
      </c>
      <c r="G68" s="3">
        <f t="shared" si="8"/>
        <v>0.68668867417373392</v>
      </c>
      <c r="H68" s="3">
        <f t="shared" si="9"/>
        <v>0.47154133523848052</v>
      </c>
      <c r="I68" s="6">
        <f t="shared" si="10"/>
        <v>2.1917927678702008E-2</v>
      </c>
      <c r="J68" s="6">
        <f t="shared" si="11"/>
        <v>2.1917927678702008E-2</v>
      </c>
    </row>
    <row r="69" spans="1:10" x14ac:dyDescent="0.35">
      <c r="A69" s="2">
        <v>1.57</v>
      </c>
      <c r="B69" s="2">
        <v>59.87</v>
      </c>
      <c r="C69" s="2">
        <v>26.4</v>
      </c>
      <c r="D69" s="2">
        <v>24.14</v>
      </c>
      <c r="E69" s="4">
        <f t="shared" si="6"/>
        <v>24.025042490730911</v>
      </c>
      <c r="F69" s="4">
        <f t="shared" si="7"/>
        <v>0.11495750926908954</v>
      </c>
      <c r="G69" s="3">
        <f t="shared" si="8"/>
        <v>0.11495750926908954</v>
      </c>
      <c r="H69" s="3">
        <f t="shared" si="9"/>
        <v>1.3215228937352807E-2</v>
      </c>
      <c r="I69" s="6">
        <f t="shared" si="10"/>
        <v>4.7621172025306352E-3</v>
      </c>
      <c r="J69" s="6">
        <f t="shared" si="11"/>
        <v>4.7621172025306352E-3</v>
      </c>
    </row>
    <row r="70" spans="1:10" x14ac:dyDescent="0.35">
      <c r="A70" s="2">
        <v>1.43</v>
      </c>
      <c r="B70" s="2">
        <v>47.97</v>
      </c>
      <c r="C70" s="2">
        <v>27.3</v>
      </c>
      <c r="D70" s="2">
        <v>23.5</v>
      </c>
      <c r="E70" s="4">
        <f t="shared" si="6"/>
        <v>22.642319638435595</v>
      </c>
      <c r="F70" s="4">
        <f t="shared" si="7"/>
        <v>0.8576803615644053</v>
      </c>
      <c r="G70" s="3">
        <f t="shared" si="8"/>
        <v>0.8576803615644053</v>
      </c>
      <c r="H70" s="3">
        <f t="shared" si="9"/>
        <v>0.73561560261324899</v>
      </c>
      <c r="I70" s="6">
        <f t="shared" si="10"/>
        <v>3.6497036662315116E-2</v>
      </c>
      <c r="J70" s="6">
        <f t="shared" si="11"/>
        <v>3.6497036662315116E-2</v>
      </c>
    </row>
    <row r="71" spans="1:10" x14ac:dyDescent="0.35">
      <c r="A71" s="2">
        <v>1.61</v>
      </c>
      <c r="B71" s="2">
        <v>63.96</v>
      </c>
      <c r="C71" s="2">
        <v>32.200000000000003</v>
      </c>
      <c r="D71" s="2">
        <v>24.78</v>
      </c>
      <c r="E71" s="4">
        <f t="shared" si="6"/>
        <v>24.870013552893969</v>
      </c>
      <c r="F71" s="4">
        <f t="shared" si="7"/>
        <v>-9.0013552893967841E-2</v>
      </c>
      <c r="G71" s="3">
        <f t="shared" si="8"/>
        <v>9.0013552893967841E-2</v>
      </c>
      <c r="H71" s="3">
        <f t="shared" si="9"/>
        <v>8.1024397045951456E-3</v>
      </c>
      <c r="I71" s="6">
        <f t="shared" si="10"/>
        <v>-3.6325081878114543E-3</v>
      </c>
      <c r="J71" s="6">
        <f t="shared" si="11"/>
        <v>3.6325081878114543E-3</v>
      </c>
    </row>
    <row r="72" spans="1:10" x14ac:dyDescent="0.35">
      <c r="A72" s="2">
        <v>1.55</v>
      </c>
      <c r="B72" s="2">
        <v>46.72</v>
      </c>
      <c r="C72" s="2">
        <v>19.600000000000001</v>
      </c>
      <c r="D72" s="2">
        <v>19.46</v>
      </c>
      <c r="E72" s="4">
        <f t="shared" si="6"/>
        <v>19.148846247506956</v>
      </c>
      <c r="F72" s="4">
        <f t="shared" si="7"/>
        <v>0.31115375249304478</v>
      </c>
      <c r="G72" s="3">
        <f t="shared" si="8"/>
        <v>0.31115375249304478</v>
      </c>
      <c r="H72" s="3">
        <f t="shared" si="9"/>
        <v>9.6816657690502975E-2</v>
      </c>
      <c r="I72" s="6">
        <f t="shared" si="10"/>
        <v>1.5989401464185239E-2</v>
      </c>
      <c r="J72" s="6">
        <f t="shared" si="11"/>
        <v>1.5989401464185239E-2</v>
      </c>
    </row>
    <row r="73" spans="1:10" x14ac:dyDescent="0.35">
      <c r="A73" s="2">
        <v>1.47</v>
      </c>
      <c r="B73" s="2">
        <v>41.28</v>
      </c>
      <c r="C73" s="2">
        <v>24.5</v>
      </c>
      <c r="D73" s="2">
        <v>19.02</v>
      </c>
      <c r="E73" s="4">
        <f t="shared" si="6"/>
        <v>19.020545747607347</v>
      </c>
      <c r="F73" s="4">
        <f t="shared" si="7"/>
        <v>-5.4574760734737993E-4</v>
      </c>
      <c r="G73" s="3">
        <f t="shared" si="8"/>
        <v>5.4574760734737993E-4</v>
      </c>
      <c r="H73" s="3">
        <f t="shared" si="9"/>
        <v>2.9784045092538997E-7</v>
      </c>
      <c r="I73" s="6">
        <f t="shared" si="10"/>
        <v>-2.8693354750125127E-5</v>
      </c>
      <c r="J73" s="6">
        <f t="shared" si="11"/>
        <v>2.8693354750125127E-5</v>
      </c>
    </row>
    <row r="74" spans="1:10" x14ac:dyDescent="0.35">
      <c r="A74" s="2">
        <v>1.5</v>
      </c>
      <c r="B74" s="2">
        <v>45.36</v>
      </c>
      <c r="C74" s="2">
        <v>22.6</v>
      </c>
      <c r="D74" s="2">
        <v>20.2</v>
      </c>
      <c r="E74" s="4">
        <f t="shared" si="6"/>
        <v>19.863611116673084</v>
      </c>
      <c r="F74" s="4">
        <f t="shared" si="7"/>
        <v>0.33638888332691508</v>
      </c>
      <c r="G74" s="3">
        <f t="shared" si="8"/>
        <v>0.33638888332691508</v>
      </c>
      <c r="H74" s="3">
        <f t="shared" si="9"/>
        <v>0.11315748082592889</v>
      </c>
      <c r="I74" s="6">
        <f t="shared" si="10"/>
        <v>1.6652915016183916E-2</v>
      </c>
      <c r="J74" s="6">
        <f t="shared" si="11"/>
        <v>1.6652915016183916E-2</v>
      </c>
    </row>
    <row r="75" spans="1:10" x14ac:dyDescent="0.35">
      <c r="A75" s="2">
        <v>1.66</v>
      </c>
      <c r="B75" s="2">
        <v>57.27</v>
      </c>
      <c r="C75" s="2">
        <v>30.2</v>
      </c>
      <c r="D75" s="2">
        <v>20.69</v>
      </c>
      <c r="E75" s="4">
        <f t="shared" si="6"/>
        <v>21.040740283653307</v>
      </c>
      <c r="F75" s="4">
        <f t="shared" si="7"/>
        <v>-0.35074028365330534</v>
      </c>
      <c r="G75" s="3">
        <f t="shared" si="8"/>
        <v>0.35074028365330534</v>
      </c>
      <c r="H75" s="3">
        <f t="shared" si="9"/>
        <v>0.12301874657720109</v>
      </c>
      <c r="I75" s="6">
        <f t="shared" si="10"/>
        <v>-1.695216450716797E-2</v>
      </c>
      <c r="J75" s="6">
        <f t="shared" si="11"/>
        <v>1.695216450716797E-2</v>
      </c>
    </row>
    <row r="76" spans="1:10" x14ac:dyDescent="0.35">
      <c r="A76" s="2">
        <v>1.42</v>
      </c>
      <c r="B76" s="2">
        <v>38.78</v>
      </c>
      <c r="C76" s="2">
        <v>26.9</v>
      </c>
      <c r="D76" s="2">
        <v>19.170000000000002</v>
      </c>
      <c r="E76" s="4">
        <f t="shared" si="6"/>
        <v>19.272162667867001</v>
      </c>
      <c r="F76" s="4">
        <f t="shared" si="7"/>
        <v>-0.1021626678669989</v>
      </c>
      <c r="G76" s="3">
        <f t="shared" si="8"/>
        <v>0.1021626678669989</v>
      </c>
      <c r="H76" s="3">
        <f t="shared" si="9"/>
        <v>1.0437210705702729E-2</v>
      </c>
      <c r="I76" s="6">
        <f t="shared" si="10"/>
        <v>-5.3292993149190865E-3</v>
      </c>
      <c r="J76" s="6">
        <f t="shared" si="11"/>
        <v>5.3292993149190865E-3</v>
      </c>
    </row>
    <row r="77" spans="1:10" x14ac:dyDescent="0.35">
      <c r="A77" s="2">
        <v>1.5</v>
      </c>
      <c r="B77" s="2">
        <v>46.95</v>
      </c>
      <c r="C77" s="2">
        <v>30.2</v>
      </c>
      <c r="D77" s="2">
        <v>20.73</v>
      </c>
      <c r="E77" s="4">
        <f t="shared" si="6"/>
        <v>20.711004247038993</v>
      </c>
      <c r="F77" s="4">
        <f t="shared" si="7"/>
        <v>1.8995752961007639E-2</v>
      </c>
      <c r="G77" s="3">
        <f t="shared" si="8"/>
        <v>1.8995752961007639E-2</v>
      </c>
      <c r="H77" s="3">
        <f t="shared" si="9"/>
        <v>3.6083863055563049E-4</v>
      </c>
      <c r="I77" s="6">
        <f t="shared" si="10"/>
        <v>9.1634119445285279E-4</v>
      </c>
      <c r="J77" s="6">
        <f t="shared" si="11"/>
        <v>9.1634119445285279E-4</v>
      </c>
    </row>
    <row r="78" spans="1:10" x14ac:dyDescent="0.35">
      <c r="A78" s="2">
        <v>1.35</v>
      </c>
      <c r="B78" s="2">
        <v>29.26</v>
      </c>
      <c r="C78" s="2">
        <v>21</v>
      </c>
      <c r="D78" s="2">
        <v>16.14</v>
      </c>
      <c r="E78" s="4">
        <f t="shared" si="6"/>
        <v>16.997257834576505</v>
      </c>
      <c r="F78" s="4">
        <f t="shared" si="7"/>
        <v>-0.85725783457650451</v>
      </c>
      <c r="G78" s="3">
        <f t="shared" si="8"/>
        <v>0.85725783457650451</v>
      </c>
      <c r="H78" s="3">
        <f t="shared" si="9"/>
        <v>0.73489099494279753</v>
      </c>
      <c r="I78" s="6">
        <f t="shared" si="10"/>
        <v>-5.3113868313290243E-2</v>
      </c>
      <c r="J78" s="6">
        <f t="shared" si="11"/>
        <v>5.3113868313290243E-2</v>
      </c>
    </row>
    <row r="79" spans="1:10" x14ac:dyDescent="0.35">
      <c r="A79" s="2">
        <v>1.42</v>
      </c>
      <c r="B79" s="2">
        <v>35.83</v>
      </c>
      <c r="C79" s="2">
        <v>19.399999999999999</v>
      </c>
      <c r="D79" s="2">
        <v>17.71</v>
      </c>
      <c r="E79" s="4">
        <f t="shared" si="6"/>
        <v>17.896538394500681</v>
      </c>
      <c r="F79" s="4">
        <f t="shared" si="7"/>
        <v>-0.18653839450067977</v>
      </c>
      <c r="G79" s="3">
        <f t="shared" si="8"/>
        <v>0.18653839450067977</v>
      </c>
      <c r="H79" s="3">
        <f t="shared" si="9"/>
        <v>3.4796572622891236E-2</v>
      </c>
      <c r="I79" s="6">
        <f t="shared" si="10"/>
        <v>-1.0532941530247305E-2</v>
      </c>
      <c r="J79" s="6">
        <f t="shared" si="11"/>
        <v>1.0532941530247305E-2</v>
      </c>
    </row>
    <row r="80" spans="1:10" x14ac:dyDescent="0.35">
      <c r="A80" s="2">
        <v>1.47</v>
      </c>
      <c r="B80" s="2">
        <v>34.93</v>
      </c>
      <c r="C80" s="2">
        <v>21.1</v>
      </c>
      <c r="D80" s="2">
        <v>16.09</v>
      </c>
      <c r="E80" s="4">
        <f t="shared" si="6"/>
        <v>16.439006169262068</v>
      </c>
      <c r="F80" s="4">
        <f t="shared" si="7"/>
        <v>-0.34900616926206851</v>
      </c>
      <c r="G80" s="3">
        <f t="shared" si="8"/>
        <v>0.34900616926206851</v>
      </c>
      <c r="H80" s="3">
        <f t="shared" si="9"/>
        <v>0.12180530618298362</v>
      </c>
      <c r="I80" s="6">
        <f t="shared" si="10"/>
        <v>-2.1690874410321224E-2</v>
      </c>
      <c r="J80" s="6">
        <f t="shared" si="11"/>
        <v>2.1690874410321224E-2</v>
      </c>
    </row>
    <row r="81" spans="1:10" x14ac:dyDescent="0.35">
      <c r="A81" s="2">
        <v>1.52</v>
      </c>
      <c r="B81" s="2">
        <v>38.56</v>
      </c>
      <c r="C81" s="2">
        <v>17.3</v>
      </c>
      <c r="D81" s="2">
        <v>16.739999999999998</v>
      </c>
      <c r="E81" s="4">
        <f t="shared" si="6"/>
        <v>16.587066284154492</v>
      </c>
      <c r="F81" s="4">
        <f t="shared" si="7"/>
        <v>0.15293371584550641</v>
      </c>
      <c r="G81" s="3">
        <f t="shared" si="8"/>
        <v>0.15293371584550641</v>
      </c>
      <c r="H81" s="3">
        <f t="shared" si="9"/>
        <v>2.33887214423141E-2</v>
      </c>
      <c r="I81" s="6">
        <f t="shared" si="10"/>
        <v>9.1358253193253545E-3</v>
      </c>
      <c r="J81" s="6">
        <f t="shared" si="11"/>
        <v>9.1358253193253545E-3</v>
      </c>
    </row>
    <row r="82" spans="1:10" x14ac:dyDescent="0.35">
      <c r="A82" s="2">
        <v>1.46</v>
      </c>
      <c r="B82" s="2">
        <v>40.369999999999997</v>
      </c>
      <c r="C82" s="2">
        <v>20.5</v>
      </c>
      <c r="D82" s="2">
        <v>18.93</v>
      </c>
      <c r="E82" s="4">
        <f t="shared" si="6"/>
        <v>18.777299608380837</v>
      </c>
      <c r="F82" s="4">
        <f t="shared" si="7"/>
        <v>0.15270039161916316</v>
      </c>
      <c r="G82" s="3">
        <f t="shared" si="8"/>
        <v>0.15270039161916316</v>
      </c>
      <c r="H82" s="3">
        <f t="shared" si="9"/>
        <v>2.3317409600645794E-2</v>
      </c>
      <c r="I82" s="6">
        <f t="shared" si="10"/>
        <v>8.0665817020160145E-3</v>
      </c>
      <c r="J82" s="6">
        <f t="shared" si="11"/>
        <v>8.0665817020160145E-3</v>
      </c>
    </row>
    <row r="83" spans="1:10" x14ac:dyDescent="0.35">
      <c r="A83" s="2">
        <v>1.46</v>
      </c>
      <c r="B83" s="2">
        <v>36.74</v>
      </c>
      <c r="C83" s="2">
        <v>19.3</v>
      </c>
      <c r="D83" s="2">
        <v>17.22</v>
      </c>
      <c r="E83" s="4">
        <f t="shared" si="6"/>
        <v>17.323700270855316</v>
      </c>
      <c r="F83" s="4">
        <f t="shared" si="7"/>
        <v>-0.10370027085531675</v>
      </c>
      <c r="G83" s="3">
        <f t="shared" si="8"/>
        <v>0.10370027085531675</v>
      </c>
      <c r="H83" s="3">
        <f t="shared" si="9"/>
        <v>1.0753746175466056E-2</v>
      </c>
      <c r="I83" s="6">
        <f t="shared" si="10"/>
        <v>-6.0220830926432491E-3</v>
      </c>
      <c r="J83" s="6">
        <f t="shared" si="11"/>
        <v>6.0220830926432491E-3</v>
      </c>
    </row>
    <row r="84" spans="1:10" x14ac:dyDescent="0.35">
      <c r="A84" s="2">
        <v>1.42</v>
      </c>
      <c r="B84" s="2">
        <v>37.19</v>
      </c>
      <c r="C84" s="2">
        <v>28.7</v>
      </c>
      <c r="D84" s="2">
        <v>18.38</v>
      </c>
      <c r="E84" s="4">
        <f t="shared" si="6"/>
        <v>18.704724860541944</v>
      </c>
      <c r="F84" s="4">
        <f t="shared" si="7"/>
        <v>-0.32472486054194505</v>
      </c>
      <c r="G84" s="3">
        <f t="shared" si="8"/>
        <v>0.32472486054194505</v>
      </c>
      <c r="H84" s="3">
        <f t="shared" si="9"/>
        <v>0.10544623505398566</v>
      </c>
      <c r="I84" s="6">
        <f t="shared" si="10"/>
        <v>-1.766729382709168E-2</v>
      </c>
      <c r="J84" s="6">
        <f t="shared" si="11"/>
        <v>1.766729382709168E-2</v>
      </c>
    </row>
    <row r="85" spans="1:10" x14ac:dyDescent="0.35">
      <c r="A85" s="2">
        <v>1.47</v>
      </c>
      <c r="B85" s="2">
        <v>39.46</v>
      </c>
      <c r="C85" s="2">
        <v>18.3</v>
      </c>
      <c r="D85" s="2">
        <v>18.18</v>
      </c>
      <c r="E85" s="4">
        <f t="shared" si="6"/>
        <v>18.125011208564413</v>
      </c>
      <c r="F85" s="4">
        <f t="shared" si="7"/>
        <v>5.4988791435587103E-2</v>
      </c>
      <c r="G85" s="3">
        <f t="shared" si="8"/>
        <v>5.4988791435587103E-2</v>
      </c>
      <c r="H85" s="3">
        <f t="shared" si="9"/>
        <v>3.0237671835464976E-3</v>
      </c>
      <c r="I85" s="6">
        <f t="shared" si="10"/>
        <v>3.0246859975570466E-3</v>
      </c>
      <c r="J85" s="6">
        <f t="shared" si="11"/>
        <v>3.0246859975570466E-3</v>
      </c>
    </row>
    <row r="86" spans="1:10" x14ac:dyDescent="0.35">
      <c r="A86" s="2">
        <v>1.47</v>
      </c>
      <c r="B86" s="2">
        <v>36.74</v>
      </c>
      <c r="C86" s="2">
        <v>15.6</v>
      </c>
      <c r="D86" s="2">
        <v>17.079999999999998</v>
      </c>
      <c r="E86" s="4">
        <f t="shared" si="6"/>
        <v>16.982179727157384</v>
      </c>
      <c r="F86" s="4">
        <f t="shared" si="7"/>
        <v>9.7820272842614742E-2</v>
      </c>
      <c r="G86" s="3">
        <f t="shared" si="8"/>
        <v>9.7820272842614742E-2</v>
      </c>
      <c r="H86" s="3">
        <f t="shared" si="9"/>
        <v>9.5688057790035905E-3</v>
      </c>
      <c r="I86" s="6">
        <f t="shared" si="10"/>
        <v>5.7271822507385687E-3</v>
      </c>
      <c r="J86" s="6">
        <f t="shared" si="11"/>
        <v>5.7271822507385687E-3</v>
      </c>
    </row>
    <row r="87" spans="1:10" x14ac:dyDescent="0.35">
      <c r="A87" s="2">
        <v>1.59</v>
      </c>
      <c r="B87" s="2">
        <v>44.45</v>
      </c>
      <c r="C87" s="2">
        <v>23.9</v>
      </c>
      <c r="D87" s="2">
        <v>17.64</v>
      </c>
      <c r="E87" s="4">
        <f t="shared" si="6"/>
        <v>17.464958494151123</v>
      </c>
      <c r="F87" s="4">
        <f t="shared" si="7"/>
        <v>0.17504150584887768</v>
      </c>
      <c r="G87" s="3">
        <f t="shared" si="8"/>
        <v>0.17504150584887768</v>
      </c>
      <c r="H87" s="3">
        <f t="shared" si="9"/>
        <v>3.0639528769842678E-2</v>
      </c>
      <c r="I87" s="6">
        <f t="shared" si="10"/>
        <v>9.9229878599137004E-3</v>
      </c>
      <c r="J87" s="6">
        <f t="shared" si="11"/>
        <v>9.9229878599137004E-3</v>
      </c>
    </row>
    <row r="88" spans="1:10" x14ac:dyDescent="0.35">
      <c r="A88" s="2">
        <v>1.49</v>
      </c>
      <c r="B88" s="2">
        <v>41.62</v>
      </c>
      <c r="C88" s="2">
        <v>24.5</v>
      </c>
      <c r="D88" s="2">
        <v>18.690000000000001</v>
      </c>
      <c r="E88" s="4">
        <f t="shared" si="6"/>
        <v>18.690697368682692</v>
      </c>
      <c r="F88" s="4">
        <f t="shared" si="7"/>
        <v>-6.973686826903247E-4</v>
      </c>
      <c r="G88" s="3">
        <f t="shared" si="8"/>
        <v>6.973686826903247E-4</v>
      </c>
      <c r="H88" s="3">
        <f t="shared" si="9"/>
        <v>4.8632307959723878E-7</v>
      </c>
      <c r="I88" s="6">
        <f t="shared" si="10"/>
        <v>-3.7312396077598966E-5</v>
      </c>
      <c r="J88" s="6">
        <f t="shared" si="11"/>
        <v>3.7312396077598966E-5</v>
      </c>
    </row>
    <row r="89" spans="1:10" x14ac:dyDescent="0.35">
      <c r="A89" s="2">
        <v>1.49</v>
      </c>
      <c r="B89" s="2">
        <v>39.01</v>
      </c>
      <c r="C89" s="2">
        <v>23.3</v>
      </c>
      <c r="D89" s="2">
        <v>17.52</v>
      </c>
      <c r="E89" s="4">
        <f t="shared" si="6"/>
        <v>17.635505074495558</v>
      </c>
      <c r="F89" s="4">
        <f t="shared" si="7"/>
        <v>-0.1155050744955588</v>
      </c>
      <c r="G89" s="3">
        <f t="shared" si="8"/>
        <v>0.1155050744955588</v>
      </c>
      <c r="H89" s="3">
        <f t="shared" si="9"/>
        <v>1.3341422234224588E-2</v>
      </c>
      <c r="I89" s="6">
        <f t="shared" si="10"/>
        <v>-6.5927553935821231E-3</v>
      </c>
      <c r="J89" s="6">
        <f t="shared" si="11"/>
        <v>6.5927553935821231E-3</v>
      </c>
    </row>
    <row r="90" spans="1:10" x14ac:dyDescent="0.35">
      <c r="A90" s="2">
        <v>1.6</v>
      </c>
      <c r="B90" s="2">
        <v>41.28</v>
      </c>
      <c r="C90" s="2">
        <v>20.100000000000001</v>
      </c>
      <c r="D90" s="2">
        <v>16.12</v>
      </c>
      <c r="E90" s="4">
        <f t="shared" si="6"/>
        <v>15.882273106862488</v>
      </c>
      <c r="F90" s="4">
        <f t="shared" si="7"/>
        <v>0.23772689313751272</v>
      </c>
      <c r="G90" s="3">
        <f t="shared" si="8"/>
        <v>0.23772689313751272</v>
      </c>
      <c r="H90" s="3">
        <f t="shared" si="9"/>
        <v>5.6514075720814391E-2</v>
      </c>
      <c r="I90" s="6">
        <f t="shared" si="10"/>
        <v>1.4747325877016918E-2</v>
      </c>
      <c r="J90" s="6">
        <f t="shared" si="11"/>
        <v>1.4747325877016918E-2</v>
      </c>
    </row>
    <row r="91" spans="1:10" x14ac:dyDescent="0.35">
      <c r="A91" s="2">
        <v>1.42</v>
      </c>
      <c r="B91" s="2">
        <v>38.1</v>
      </c>
      <c r="C91" s="2">
        <v>30.3</v>
      </c>
      <c r="D91" s="2">
        <v>18.829999999999998</v>
      </c>
      <c r="E91" s="4">
        <f t="shared" si="6"/>
        <v>19.107818408301572</v>
      </c>
      <c r="F91" s="4">
        <f t="shared" si="7"/>
        <v>-0.27781840830157378</v>
      </c>
      <c r="G91" s="3">
        <f t="shared" si="8"/>
        <v>0.27781840830157378</v>
      </c>
      <c r="H91" s="3">
        <f t="shared" si="9"/>
        <v>7.7183067991219961E-2</v>
      </c>
      <c r="I91" s="6">
        <f t="shared" si="10"/>
        <v>-1.4754031242781402E-2</v>
      </c>
      <c r="J91" s="6">
        <f t="shared" si="11"/>
        <v>1.4754031242781402E-2</v>
      </c>
    </row>
    <row r="92" spans="1:10" x14ac:dyDescent="0.35">
      <c r="A92" s="2">
        <v>1.4</v>
      </c>
      <c r="B92" s="2">
        <v>30.16</v>
      </c>
      <c r="C92" s="2">
        <v>20.6</v>
      </c>
      <c r="D92" s="2">
        <v>15.46</v>
      </c>
      <c r="E92" s="4">
        <f t="shared" si="6"/>
        <v>16.180253651821435</v>
      </c>
      <c r="F92" s="4">
        <f t="shared" si="7"/>
        <v>-0.72025365182143375</v>
      </c>
      <c r="G92" s="3">
        <f t="shared" si="8"/>
        <v>0.72025365182143375</v>
      </c>
      <c r="H92" s="3">
        <f t="shared" si="9"/>
        <v>0.51876532296211109</v>
      </c>
      <c r="I92" s="6">
        <f t="shared" si="10"/>
        <v>-4.6588205163094032E-2</v>
      </c>
      <c r="J92" s="6">
        <f t="shared" si="11"/>
        <v>4.6588205163094032E-2</v>
      </c>
    </row>
    <row r="93" spans="1:10" x14ac:dyDescent="0.35">
      <c r="A93" s="2">
        <v>1.45</v>
      </c>
      <c r="B93" s="2">
        <v>38.56</v>
      </c>
      <c r="C93" s="2">
        <v>26</v>
      </c>
      <c r="D93" s="2">
        <v>18.39</v>
      </c>
      <c r="E93" s="4">
        <f t="shared" si="6"/>
        <v>18.465451413837592</v>
      </c>
      <c r="F93" s="4">
        <f t="shared" si="7"/>
        <v>-7.5451413837591019E-2</v>
      </c>
      <c r="G93" s="3">
        <f t="shared" si="8"/>
        <v>7.5451413837591019E-2</v>
      </c>
      <c r="H93" s="3">
        <f t="shared" si="9"/>
        <v>5.6929158500914215E-3</v>
      </c>
      <c r="I93" s="6">
        <f t="shared" si="10"/>
        <v>-4.1028501271120725E-3</v>
      </c>
      <c r="J93" s="6">
        <f t="shared" si="11"/>
        <v>4.1028501271120725E-3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D21B-3773-41D8-8841-92A7575348F9}">
  <dimension ref="A1:R93"/>
  <sheetViews>
    <sheetView workbookViewId="0">
      <selection activeCell="K12" sqref="K12"/>
    </sheetView>
  </sheetViews>
  <sheetFormatPr defaultRowHeight="14.5" x14ac:dyDescent="0.35"/>
  <cols>
    <col min="1" max="1" width="9.54296875" style="1" bestFit="1" customWidth="1"/>
    <col min="2" max="2" width="8.7265625" style="1"/>
    <col min="10" max="10" width="17.26953125" bestFit="1" customWidth="1"/>
    <col min="11" max="11" width="11.81640625" bestFit="1" customWidth="1"/>
    <col min="12" max="12" width="13.54296875" bestFit="1" customWidth="1"/>
    <col min="13" max="14" width="11.81640625" bestFit="1" customWidth="1"/>
    <col min="15" max="15" width="12.453125" bestFit="1" customWidth="1"/>
    <col min="16" max="16" width="11.81640625" bestFit="1" customWidth="1"/>
    <col min="17" max="18" width="0" hidden="1" customWidth="1"/>
  </cols>
  <sheetData>
    <row r="1" spans="1:18" x14ac:dyDescent="0.35">
      <c r="A1" s="11" t="s">
        <v>1</v>
      </c>
      <c r="B1" s="5" t="s">
        <v>3</v>
      </c>
      <c r="C1" s="48" t="s">
        <v>4</v>
      </c>
      <c r="D1" s="48" t="s">
        <v>35</v>
      </c>
      <c r="E1" s="48" t="s">
        <v>46</v>
      </c>
      <c r="F1" s="48" t="s">
        <v>52</v>
      </c>
      <c r="G1" s="48" t="s">
        <v>36</v>
      </c>
      <c r="H1" s="48" t="s">
        <v>41</v>
      </c>
      <c r="J1" t="s">
        <v>5</v>
      </c>
    </row>
    <row r="2" spans="1:18" ht="15" thickBot="1" x14ac:dyDescent="0.4">
      <c r="A2" s="2">
        <v>49.44</v>
      </c>
      <c r="B2" s="2">
        <v>19.309999999999999</v>
      </c>
      <c r="C2" s="4">
        <f>$K$18*A2+$K$17</f>
        <v>21.198725851580811</v>
      </c>
      <c r="D2" s="3">
        <f>B2-C2</f>
        <v>-1.8887258515808121</v>
      </c>
      <c r="E2" s="3">
        <f>ABS(D2)</f>
        <v>1.8887258515808121</v>
      </c>
      <c r="F2" s="3">
        <f>D2*D2</f>
        <v>3.5672853424296638</v>
      </c>
      <c r="G2" s="6">
        <f>D2/B2</f>
        <v>-9.7810763934790892E-2</v>
      </c>
      <c r="H2" s="6">
        <f>ABS(G2)</f>
        <v>9.7810763934790892E-2</v>
      </c>
    </row>
    <row r="3" spans="1:18" x14ac:dyDescent="0.35">
      <c r="A3" s="2">
        <v>62.6</v>
      </c>
      <c r="B3" s="2">
        <v>22.96</v>
      </c>
      <c r="C3" s="15">
        <f t="shared" ref="C3:C66" si="0">$K$18*A3+$K$17</f>
        <v>25.320446783436608</v>
      </c>
      <c r="D3" s="3">
        <f t="shared" ref="D3:D66" si="1">B3-C3</f>
        <v>-2.3604467834366076</v>
      </c>
      <c r="E3" s="3">
        <f t="shared" ref="E3:E66" si="2">ABS(D3)</f>
        <v>2.3604467834366076</v>
      </c>
      <c r="F3" s="3">
        <f t="shared" ref="F3:F66" si="3">D3*D3</f>
        <v>5.5717090174362269</v>
      </c>
      <c r="G3" s="6">
        <f t="shared" ref="G3:G66" si="4">D3/B3</f>
        <v>-0.1028069156549045</v>
      </c>
      <c r="H3" s="6">
        <f t="shared" ref="H3:H66" si="5">ABS(G3)</f>
        <v>0.1028069156549045</v>
      </c>
      <c r="J3" s="9" t="s">
        <v>6</v>
      </c>
      <c r="K3" s="9"/>
      <c r="M3" s="32" t="s">
        <v>43</v>
      </c>
      <c r="N3" s="32" t="s">
        <v>60</v>
      </c>
    </row>
    <row r="4" spans="1:18" x14ac:dyDescent="0.35">
      <c r="A4" s="2">
        <v>75.75</v>
      </c>
      <c r="B4" s="2">
        <v>27.79</v>
      </c>
      <c r="C4" s="4">
        <f t="shared" si="0"/>
        <v>29.439035708505287</v>
      </c>
      <c r="D4" s="3">
        <f t="shared" si="1"/>
        <v>-1.6490357085052878</v>
      </c>
      <c r="E4" s="3">
        <f t="shared" si="2"/>
        <v>1.6490357085052878</v>
      </c>
      <c r="F4" s="3">
        <f t="shared" si="3"/>
        <v>2.7193187679255364</v>
      </c>
      <c r="G4" s="6">
        <f t="shared" si="4"/>
        <v>-5.9339176268632166E-2</v>
      </c>
      <c r="H4" s="6">
        <f t="shared" si="5"/>
        <v>5.9339176268632166E-2</v>
      </c>
      <c r="J4" t="s">
        <v>7</v>
      </c>
      <c r="K4">
        <v>0.94697519779309824</v>
      </c>
      <c r="M4" s="19" t="s">
        <v>31</v>
      </c>
      <c r="N4" s="3">
        <f>AVERAGE(E2:E93)</f>
        <v>1.1170408325183301</v>
      </c>
    </row>
    <row r="5" spans="1:18" x14ac:dyDescent="0.35">
      <c r="A5" s="2">
        <v>48.99</v>
      </c>
      <c r="B5" s="2">
        <v>20.92</v>
      </c>
      <c r="C5" s="4">
        <f t="shared" si="0"/>
        <v>21.057785546160211</v>
      </c>
      <c r="D5" s="3">
        <f t="shared" si="1"/>
        <v>-0.13778554616020955</v>
      </c>
      <c r="E5" s="3">
        <f t="shared" si="2"/>
        <v>0.13778554616020955</v>
      </c>
      <c r="F5" s="3">
        <f t="shared" si="3"/>
        <v>1.8984856730667236E-2</v>
      </c>
      <c r="G5" s="6">
        <f t="shared" si="4"/>
        <v>-6.5863071778302839E-3</v>
      </c>
      <c r="H5" s="6">
        <f t="shared" si="5"/>
        <v>6.5863071778302839E-3</v>
      </c>
      <c r="J5" s="10" t="s">
        <v>8</v>
      </c>
      <c r="K5" s="10">
        <v>0.89676202523527748</v>
      </c>
      <c r="M5" s="19" t="s">
        <v>33</v>
      </c>
      <c r="N5" s="3">
        <f>AVERAGE(F2:F93)</f>
        <v>1.9101986495179903</v>
      </c>
    </row>
    <row r="6" spans="1:18" x14ac:dyDescent="0.35">
      <c r="A6" s="2">
        <v>43.09</v>
      </c>
      <c r="B6" s="2">
        <v>20.38</v>
      </c>
      <c r="C6" s="4">
        <f t="shared" si="0"/>
        <v>19.209901541756778</v>
      </c>
      <c r="D6" s="3">
        <f t="shared" si="1"/>
        <v>1.1700984582432206</v>
      </c>
      <c r="E6" s="3">
        <f t="shared" si="2"/>
        <v>1.1700984582432206</v>
      </c>
      <c r="F6" s="3">
        <f t="shared" si="3"/>
        <v>1.3691304019831618</v>
      </c>
      <c r="G6" s="6">
        <f t="shared" si="4"/>
        <v>5.7414055850992178E-2</v>
      </c>
      <c r="H6" s="6">
        <f t="shared" si="5"/>
        <v>5.7414055850992178E-2</v>
      </c>
      <c r="J6" t="s">
        <v>9</v>
      </c>
      <c r="K6">
        <v>0.8956149366267806</v>
      </c>
      <c r="M6" s="19" t="s">
        <v>32</v>
      </c>
      <c r="N6" s="3">
        <f>SQRT(N5)</f>
        <v>1.3820993631132279</v>
      </c>
    </row>
    <row r="7" spans="1:18" x14ac:dyDescent="0.35">
      <c r="A7" s="2">
        <v>52.62</v>
      </c>
      <c r="B7" s="2">
        <v>20.39</v>
      </c>
      <c r="C7" s="4">
        <f t="shared" si="0"/>
        <v>22.194704009886394</v>
      </c>
      <c r="D7" s="3">
        <f t="shared" si="1"/>
        <v>-1.8047040098863931</v>
      </c>
      <c r="E7" s="3">
        <f t="shared" si="2"/>
        <v>1.8047040098863931</v>
      </c>
      <c r="F7" s="3">
        <f t="shared" si="3"/>
        <v>3.2569565633000264</v>
      </c>
      <c r="G7" s="6">
        <f t="shared" si="4"/>
        <v>-8.8509269734496965E-2</v>
      </c>
      <c r="H7" s="6">
        <f t="shared" si="5"/>
        <v>8.8509269734496965E-2</v>
      </c>
      <c r="J7" t="s">
        <v>10</v>
      </c>
      <c r="K7">
        <v>1.397371642905411</v>
      </c>
      <c r="M7" s="19" t="s">
        <v>34</v>
      </c>
      <c r="N7" s="49">
        <f>AVERAGE(H2:H93)</f>
        <v>5.3509684509641511E-2</v>
      </c>
    </row>
    <row r="8" spans="1:18" ht="15" thickBot="1" x14ac:dyDescent="0.4">
      <c r="A8" s="2">
        <v>47.97</v>
      </c>
      <c r="B8" s="2">
        <v>19.66</v>
      </c>
      <c r="C8" s="4">
        <f t="shared" si="0"/>
        <v>20.738320853873518</v>
      </c>
      <c r="D8" s="3">
        <f t="shared" si="1"/>
        <v>-1.0783208538735174</v>
      </c>
      <c r="E8" s="3">
        <f t="shared" si="2"/>
        <v>1.0783208538735174</v>
      </c>
      <c r="F8" s="3">
        <f t="shared" si="3"/>
        <v>1.1627758638985117</v>
      </c>
      <c r="G8" s="6">
        <f t="shared" si="4"/>
        <v>-5.4848466626323367E-2</v>
      </c>
      <c r="H8" s="6">
        <f t="shared" si="5"/>
        <v>5.4848466626323367E-2</v>
      </c>
      <c r="J8" s="7" t="s">
        <v>11</v>
      </c>
      <c r="K8" s="7">
        <v>92</v>
      </c>
    </row>
    <row r="9" spans="1:18" x14ac:dyDescent="0.35">
      <c r="A9" s="2">
        <v>45.59</v>
      </c>
      <c r="B9" s="2">
        <v>20.3</v>
      </c>
      <c r="C9" s="4">
        <f t="shared" si="0"/>
        <v>19.992903238537892</v>
      </c>
      <c r="D9" s="3">
        <f t="shared" si="1"/>
        <v>0.30709676146210896</v>
      </c>
      <c r="E9" s="3">
        <f t="shared" si="2"/>
        <v>0.30709676146210896</v>
      </c>
      <c r="F9" s="3">
        <f t="shared" si="3"/>
        <v>9.4308420900515444E-2</v>
      </c>
      <c r="G9" s="6">
        <f t="shared" si="4"/>
        <v>1.5127919283847732E-2</v>
      </c>
      <c r="H9" s="6">
        <f t="shared" si="5"/>
        <v>1.5127919283847732E-2</v>
      </c>
    </row>
    <row r="10" spans="1:18" ht="15" thickBot="1" x14ac:dyDescent="0.4">
      <c r="A10" s="2">
        <v>47.85</v>
      </c>
      <c r="B10" s="2">
        <v>20.6</v>
      </c>
      <c r="C10" s="4">
        <f t="shared" si="0"/>
        <v>20.700736772428023</v>
      </c>
      <c r="D10" s="3">
        <f t="shared" si="1"/>
        <v>-0.10073677242802148</v>
      </c>
      <c r="E10" s="3">
        <f t="shared" si="2"/>
        <v>0.10073677242802148</v>
      </c>
      <c r="F10" s="3">
        <f t="shared" si="3"/>
        <v>1.0147897319214989E-2</v>
      </c>
      <c r="G10" s="6">
        <f t="shared" si="4"/>
        <v>-4.8901345838845379E-3</v>
      </c>
      <c r="H10" s="6">
        <f t="shared" si="5"/>
        <v>4.8901345838845379E-3</v>
      </c>
      <c r="J10" t="s">
        <v>12</v>
      </c>
    </row>
    <row r="11" spans="1:18" x14ac:dyDescent="0.35">
      <c r="A11" s="2">
        <v>44.45</v>
      </c>
      <c r="B11" s="2">
        <v>20.309999999999999</v>
      </c>
      <c r="C11" s="4">
        <f t="shared" si="0"/>
        <v>19.635854464805703</v>
      </c>
      <c r="D11" s="3">
        <f t="shared" si="1"/>
        <v>0.67414553519429532</v>
      </c>
      <c r="E11" s="3">
        <f t="shared" si="2"/>
        <v>0.67414553519429532</v>
      </c>
      <c r="F11" s="3">
        <f t="shared" si="3"/>
        <v>0.45447220262240284</v>
      </c>
      <c r="G11" s="6">
        <f t="shared" si="4"/>
        <v>3.3192788537385297E-2</v>
      </c>
      <c r="H11" s="6">
        <f t="shared" si="5"/>
        <v>3.3192788537385297E-2</v>
      </c>
      <c r="J11" s="8"/>
      <c r="K11" s="8" t="s">
        <v>17</v>
      </c>
      <c r="L11" s="8" t="s">
        <v>18</v>
      </c>
      <c r="M11" s="8" t="s">
        <v>19</v>
      </c>
      <c r="N11" s="8" t="s">
        <v>20</v>
      </c>
      <c r="O11" s="8" t="s">
        <v>21</v>
      </c>
    </row>
    <row r="12" spans="1:18" x14ac:dyDescent="0.35">
      <c r="A12" s="2">
        <v>46.04</v>
      </c>
      <c r="B12" s="2">
        <v>21.21</v>
      </c>
      <c r="C12" s="4">
        <f t="shared" si="0"/>
        <v>20.133843543958491</v>
      </c>
      <c r="D12" s="3">
        <f t="shared" si="1"/>
        <v>1.0761564560415096</v>
      </c>
      <c r="E12" s="3">
        <f t="shared" si="2"/>
        <v>1.0761564560415096</v>
      </c>
      <c r="F12" s="3">
        <f t="shared" si="3"/>
        <v>1.1581127178798214</v>
      </c>
      <c r="G12" s="6">
        <f t="shared" si="4"/>
        <v>5.0738163886916994E-2</v>
      </c>
      <c r="H12" s="6">
        <f t="shared" si="5"/>
        <v>5.0738163886916994E-2</v>
      </c>
      <c r="J12" t="s">
        <v>13</v>
      </c>
      <c r="K12">
        <v>1</v>
      </c>
      <c r="L12">
        <v>1526.5256068530407</v>
      </c>
      <c r="M12">
        <v>1526.5256068530407</v>
      </c>
      <c r="N12">
        <v>781.77223502406332</v>
      </c>
      <c r="O12">
        <v>3.7111498137554025E-46</v>
      </c>
    </row>
    <row r="13" spans="1:18" x14ac:dyDescent="0.35">
      <c r="A13" s="2">
        <v>53.07</v>
      </c>
      <c r="B13" s="2">
        <v>22.11</v>
      </c>
      <c r="C13" s="4">
        <f t="shared" si="0"/>
        <v>22.335644315306993</v>
      </c>
      <c r="D13" s="3">
        <f t="shared" si="1"/>
        <v>-0.2256443153069938</v>
      </c>
      <c r="E13" s="3">
        <f t="shared" si="2"/>
        <v>0.2256443153069938</v>
      </c>
      <c r="F13" s="3">
        <f t="shared" si="3"/>
        <v>5.0915357030362041E-2</v>
      </c>
      <c r="G13" s="6">
        <f t="shared" si="4"/>
        <v>-1.020553212605128E-2</v>
      </c>
      <c r="H13" s="6">
        <f t="shared" si="5"/>
        <v>1.020553212605128E-2</v>
      </c>
      <c r="J13" t="s">
        <v>14</v>
      </c>
      <c r="K13">
        <v>90</v>
      </c>
      <c r="L13">
        <v>175.73827575565511</v>
      </c>
      <c r="M13">
        <v>1.9526475083961679</v>
      </c>
    </row>
    <row r="14" spans="1:18" ht="15" thickBot="1" x14ac:dyDescent="0.4">
      <c r="A14" s="2">
        <v>65.88</v>
      </c>
      <c r="B14" s="2">
        <v>28.6</v>
      </c>
      <c r="C14" s="4">
        <f t="shared" si="0"/>
        <v>26.347745009613433</v>
      </c>
      <c r="D14" s="3">
        <f t="shared" si="1"/>
        <v>2.2522549903865681</v>
      </c>
      <c r="E14" s="3">
        <f t="shared" si="2"/>
        <v>2.2522549903865681</v>
      </c>
      <c r="F14" s="3">
        <f t="shared" si="3"/>
        <v>5.0726525417212001</v>
      </c>
      <c r="G14" s="6">
        <f t="shared" si="4"/>
        <v>7.8750174489040842E-2</v>
      </c>
      <c r="H14" s="6">
        <f t="shared" si="5"/>
        <v>7.8750174489040842E-2</v>
      </c>
      <c r="J14" s="7" t="s">
        <v>15</v>
      </c>
      <c r="K14" s="7">
        <v>91</v>
      </c>
      <c r="L14" s="7">
        <v>1702.2638826086959</v>
      </c>
      <c r="M14" s="7"/>
      <c r="N14" s="7"/>
      <c r="O14" s="7"/>
    </row>
    <row r="15" spans="1:18" ht="15" thickBot="1" x14ac:dyDescent="0.4">
      <c r="A15" s="2">
        <v>46.04</v>
      </c>
      <c r="B15" s="2">
        <v>19.5</v>
      </c>
      <c r="C15" s="4">
        <f t="shared" si="0"/>
        <v>20.133843543958491</v>
      </c>
      <c r="D15" s="3">
        <f t="shared" si="1"/>
        <v>-0.6338435439584913</v>
      </c>
      <c r="E15" s="3">
        <f t="shared" si="2"/>
        <v>0.6338435439584913</v>
      </c>
      <c r="F15" s="3">
        <f t="shared" si="3"/>
        <v>0.40175763821785987</v>
      </c>
      <c r="G15" s="6">
        <f t="shared" si="4"/>
        <v>-3.2504797126076478E-2</v>
      </c>
      <c r="H15" s="6">
        <f t="shared" si="5"/>
        <v>3.2504797126076478E-2</v>
      </c>
    </row>
    <row r="16" spans="1:18" x14ac:dyDescent="0.35">
      <c r="A16" s="2">
        <v>43.54</v>
      </c>
      <c r="B16" s="2">
        <v>20.41</v>
      </c>
      <c r="C16" s="4">
        <f t="shared" si="0"/>
        <v>19.350841847177378</v>
      </c>
      <c r="D16" s="3">
        <f t="shared" si="1"/>
        <v>1.0591581528226222</v>
      </c>
      <c r="E16" s="3">
        <f t="shared" si="2"/>
        <v>1.0591581528226222</v>
      </c>
      <c r="F16" s="3">
        <f t="shared" si="3"/>
        <v>1.121815992690629</v>
      </c>
      <c r="G16" s="6">
        <f t="shared" si="4"/>
        <v>5.1894079021196575E-2</v>
      </c>
      <c r="H16" s="6">
        <f t="shared" si="5"/>
        <v>5.1894079021196575E-2</v>
      </c>
      <c r="J16" s="8"/>
      <c r="K16" s="8" t="s">
        <v>22</v>
      </c>
      <c r="L16" s="8" t="s">
        <v>10</v>
      </c>
      <c r="M16" s="8" t="s">
        <v>23</v>
      </c>
      <c r="N16" s="8" t="s">
        <v>24</v>
      </c>
      <c r="O16" s="8" t="s">
        <v>25</v>
      </c>
      <c r="P16" s="8" t="s">
        <v>26</v>
      </c>
      <c r="Q16" s="8" t="s">
        <v>27</v>
      </c>
      <c r="R16" s="8" t="s">
        <v>28</v>
      </c>
    </row>
    <row r="17" spans="1:18" x14ac:dyDescent="0.35">
      <c r="A17" s="2">
        <v>62.37</v>
      </c>
      <c r="B17" s="2">
        <v>26.85</v>
      </c>
      <c r="C17" s="4">
        <f t="shared" si="0"/>
        <v>25.248410627332746</v>
      </c>
      <c r="D17" s="3">
        <f t="shared" si="1"/>
        <v>1.6015893726672559</v>
      </c>
      <c r="E17" s="3">
        <f t="shared" si="2"/>
        <v>1.6015893726672559</v>
      </c>
      <c r="F17" s="3">
        <f t="shared" si="3"/>
        <v>2.5650885186406942</v>
      </c>
      <c r="G17" s="6">
        <f t="shared" si="4"/>
        <v>5.9649511086303751E-2</v>
      </c>
      <c r="H17" s="6">
        <f t="shared" si="5"/>
        <v>5.9649511086303751E-2</v>
      </c>
      <c r="I17" s="14" t="s">
        <v>29</v>
      </c>
      <c r="J17" t="s">
        <v>16</v>
      </c>
      <c r="K17">
        <v>5.7140842960374467</v>
      </c>
      <c r="L17">
        <v>0.55560797112827143</v>
      </c>
      <c r="M17">
        <v>10.284381421731357</v>
      </c>
      <c r="N17">
        <v>7.3428028895365028E-17</v>
      </c>
      <c r="O17">
        <v>4.6102720851848336</v>
      </c>
      <c r="P17">
        <v>6.8178965068900599</v>
      </c>
      <c r="Q17">
        <v>4.6102720851848336</v>
      </c>
      <c r="R17">
        <v>6.8178965068900599</v>
      </c>
    </row>
    <row r="18" spans="1:18" ht="15" thickBot="1" x14ac:dyDescent="0.4">
      <c r="A18" s="2">
        <v>45.81</v>
      </c>
      <c r="B18" s="2">
        <v>21.48</v>
      </c>
      <c r="C18" s="4">
        <f t="shared" si="0"/>
        <v>20.061807387854632</v>
      </c>
      <c r="D18" s="3">
        <f t="shared" si="1"/>
        <v>1.4181926121453685</v>
      </c>
      <c r="E18" s="3">
        <f t="shared" si="2"/>
        <v>1.4181926121453685</v>
      </c>
      <c r="F18" s="3">
        <f t="shared" si="3"/>
        <v>2.0112702851437034</v>
      </c>
      <c r="G18" s="6">
        <f t="shared" si="4"/>
        <v>6.6023864625017151E-2</v>
      </c>
      <c r="H18" s="6">
        <f t="shared" si="5"/>
        <v>6.6023864625017151E-2</v>
      </c>
      <c r="I18" s="19" t="s">
        <v>30</v>
      </c>
      <c r="J18" s="7" t="s">
        <v>1</v>
      </c>
      <c r="K18" s="7">
        <v>0.31320067871244672</v>
      </c>
      <c r="L18" s="7">
        <v>1.12016648195756E-2</v>
      </c>
      <c r="M18" s="7">
        <v>27.960190182186956</v>
      </c>
      <c r="N18" s="10">
        <v>3.7111498137553496E-46</v>
      </c>
      <c r="O18" s="7">
        <v>0.29094661640189878</v>
      </c>
      <c r="P18" s="7">
        <v>0.33545474102299466</v>
      </c>
      <c r="Q18" s="7">
        <v>0.29094661640189878</v>
      </c>
      <c r="R18" s="7">
        <v>0.33545474102299466</v>
      </c>
    </row>
    <row r="19" spans="1:18" x14ac:dyDescent="0.35">
      <c r="A19" s="2">
        <v>74.39</v>
      </c>
      <c r="B19" s="2">
        <v>29.76</v>
      </c>
      <c r="C19" s="4">
        <f t="shared" si="0"/>
        <v>29.013082785456362</v>
      </c>
      <c r="D19" s="3">
        <f t="shared" si="1"/>
        <v>0.74691721454363957</v>
      </c>
      <c r="E19" s="3">
        <f t="shared" si="2"/>
        <v>0.74691721454363957</v>
      </c>
      <c r="F19" s="3">
        <f t="shared" si="3"/>
        <v>0.55788532538162927</v>
      </c>
      <c r="G19" s="6">
        <f t="shared" si="4"/>
        <v>2.5098024682245951E-2</v>
      </c>
      <c r="H19" s="6">
        <f t="shared" si="5"/>
        <v>2.5098024682245951E-2</v>
      </c>
      <c r="N19" s="47" t="s">
        <v>40</v>
      </c>
    </row>
    <row r="20" spans="1:18" x14ac:dyDescent="0.35">
      <c r="A20" s="2">
        <v>55.57</v>
      </c>
      <c r="B20" s="2">
        <v>23.92</v>
      </c>
      <c r="C20" s="4">
        <f t="shared" si="0"/>
        <v>23.118646012088114</v>
      </c>
      <c r="D20" s="3">
        <f t="shared" si="1"/>
        <v>0.80135398791188805</v>
      </c>
      <c r="E20" s="3">
        <f t="shared" si="2"/>
        <v>0.80135398791188805</v>
      </c>
      <c r="F20" s="3">
        <f t="shared" si="3"/>
        <v>0.6421682139422864</v>
      </c>
      <c r="G20" s="6">
        <f t="shared" si="4"/>
        <v>3.3501420899326423E-2</v>
      </c>
      <c r="H20" s="6">
        <f t="shared" si="5"/>
        <v>3.3501420899326423E-2</v>
      </c>
    </row>
    <row r="21" spans="1:18" x14ac:dyDescent="0.35">
      <c r="A21" s="2">
        <v>46.15</v>
      </c>
      <c r="B21" s="2">
        <v>20.55</v>
      </c>
      <c r="C21" s="4">
        <f t="shared" si="0"/>
        <v>20.168295618616863</v>
      </c>
      <c r="D21" s="3">
        <f t="shared" si="1"/>
        <v>0.38170438138313756</v>
      </c>
      <c r="E21" s="3">
        <f t="shared" si="2"/>
        <v>0.38170438138313756</v>
      </c>
      <c r="F21" s="3">
        <f t="shared" si="3"/>
        <v>0.14569823476708374</v>
      </c>
      <c r="G21" s="6">
        <f t="shared" si="4"/>
        <v>1.8574422451734188E-2</v>
      </c>
      <c r="H21" s="6">
        <f t="shared" si="5"/>
        <v>1.8574422451734188E-2</v>
      </c>
    </row>
    <row r="22" spans="1:18" x14ac:dyDescent="0.35">
      <c r="A22" s="2">
        <v>47.85</v>
      </c>
      <c r="B22" s="2">
        <v>21.67</v>
      </c>
      <c r="C22" s="4">
        <f t="shared" si="0"/>
        <v>20.700736772428023</v>
      </c>
      <c r="D22" s="3">
        <f t="shared" si="1"/>
        <v>0.9692632275719788</v>
      </c>
      <c r="E22" s="3">
        <f t="shared" si="2"/>
        <v>0.9692632275719788</v>
      </c>
      <c r="F22" s="3">
        <f t="shared" si="3"/>
        <v>0.9394712043232496</v>
      </c>
      <c r="G22" s="6">
        <f t="shared" si="4"/>
        <v>4.4728344604152225E-2</v>
      </c>
      <c r="H22" s="6">
        <f t="shared" si="5"/>
        <v>4.4728344604152225E-2</v>
      </c>
    </row>
    <row r="23" spans="1:18" x14ac:dyDescent="0.35">
      <c r="A23" s="2">
        <v>42.18</v>
      </c>
      <c r="B23" s="2">
        <v>19.27</v>
      </c>
      <c r="C23" s="4">
        <f t="shared" si="0"/>
        <v>18.924888924128449</v>
      </c>
      <c r="D23" s="3">
        <f t="shared" si="1"/>
        <v>0.3451110758715501</v>
      </c>
      <c r="E23" s="3">
        <f t="shared" si="2"/>
        <v>0.3451110758715501</v>
      </c>
      <c r="F23" s="3">
        <f t="shared" si="3"/>
        <v>0.11910165468921881</v>
      </c>
      <c r="G23" s="6">
        <f t="shared" si="4"/>
        <v>1.7909241093489885E-2</v>
      </c>
      <c r="H23" s="6">
        <f t="shared" si="5"/>
        <v>1.7909241093489885E-2</v>
      </c>
    </row>
    <row r="24" spans="1:18" x14ac:dyDescent="0.35">
      <c r="A24" s="2">
        <v>45.81</v>
      </c>
      <c r="B24" s="2">
        <v>18.18</v>
      </c>
      <c r="C24" s="4">
        <f t="shared" si="0"/>
        <v>20.061807387854632</v>
      </c>
      <c r="D24" s="3">
        <f t="shared" si="1"/>
        <v>-1.8818073878546322</v>
      </c>
      <c r="E24" s="3">
        <f t="shared" si="2"/>
        <v>1.8818073878546322</v>
      </c>
      <c r="F24" s="3">
        <f t="shared" si="3"/>
        <v>3.5411990449842743</v>
      </c>
      <c r="G24" s="6">
        <f t="shared" si="4"/>
        <v>-0.10350975730773554</v>
      </c>
      <c r="H24" s="6">
        <f t="shared" si="5"/>
        <v>0.10350975730773554</v>
      </c>
    </row>
    <row r="25" spans="1:18" x14ac:dyDescent="0.35">
      <c r="A25" s="2">
        <v>44.68</v>
      </c>
      <c r="B25" s="2">
        <v>18.46</v>
      </c>
      <c r="C25" s="4">
        <f t="shared" si="0"/>
        <v>19.707890620909566</v>
      </c>
      <c r="D25" s="3">
        <f t="shared" si="1"/>
        <v>-1.2478906209095655</v>
      </c>
      <c r="E25" s="3">
        <f t="shared" si="2"/>
        <v>1.2478906209095655</v>
      </c>
      <c r="F25" s="3">
        <f t="shared" si="3"/>
        <v>1.5572310017540609</v>
      </c>
      <c r="G25" s="6">
        <f t="shared" si="4"/>
        <v>-6.759970860831882E-2</v>
      </c>
      <c r="H25" s="6">
        <f t="shared" si="5"/>
        <v>6.759970860831882E-2</v>
      </c>
    </row>
    <row r="26" spans="1:18" x14ac:dyDescent="0.35">
      <c r="A26" s="2">
        <v>42.64</v>
      </c>
      <c r="B26" s="2">
        <v>17.05</v>
      </c>
      <c r="C26" s="4">
        <f t="shared" si="0"/>
        <v>19.068961236336175</v>
      </c>
      <c r="D26" s="3">
        <f t="shared" si="1"/>
        <v>-2.0189612363361746</v>
      </c>
      <c r="E26" s="3">
        <f t="shared" si="2"/>
        <v>2.0189612363361746</v>
      </c>
      <c r="F26" s="3">
        <f t="shared" si="3"/>
        <v>4.0762044738280947</v>
      </c>
      <c r="G26" s="6">
        <f t="shared" si="4"/>
        <v>-0.11841414875871992</v>
      </c>
      <c r="H26" s="6">
        <f t="shared" si="5"/>
        <v>0.11841414875871992</v>
      </c>
    </row>
    <row r="27" spans="1:18" x14ac:dyDescent="0.35">
      <c r="A27" s="2">
        <v>43.54</v>
      </c>
      <c r="B27" s="2">
        <v>17.7</v>
      </c>
      <c r="C27" s="4">
        <f t="shared" si="0"/>
        <v>19.350841847177378</v>
      </c>
      <c r="D27" s="3">
        <f t="shared" si="1"/>
        <v>-1.6508418471773787</v>
      </c>
      <c r="E27" s="3">
        <f t="shared" si="2"/>
        <v>1.6508418471773787</v>
      </c>
      <c r="F27" s="3">
        <f t="shared" si="3"/>
        <v>2.72527880439202</v>
      </c>
      <c r="G27" s="6">
        <f t="shared" si="4"/>
        <v>-9.3267900970473383E-2</v>
      </c>
      <c r="H27" s="6">
        <f t="shared" si="5"/>
        <v>9.3267900970473383E-2</v>
      </c>
    </row>
    <row r="28" spans="1:18" x14ac:dyDescent="0.35">
      <c r="A28" s="2">
        <v>37.31</v>
      </c>
      <c r="B28" s="2">
        <v>16.61</v>
      </c>
      <c r="C28" s="4">
        <f t="shared" si="0"/>
        <v>17.399601618798833</v>
      </c>
      <c r="D28" s="3">
        <f t="shared" si="1"/>
        <v>-0.78960161879883373</v>
      </c>
      <c r="E28" s="3">
        <f t="shared" si="2"/>
        <v>0.78960161879883373</v>
      </c>
      <c r="F28" s="3">
        <f t="shared" si="3"/>
        <v>0.62347071640973872</v>
      </c>
      <c r="G28" s="6">
        <f t="shared" si="4"/>
        <v>-4.7537725394270543E-2</v>
      </c>
      <c r="H28" s="6">
        <f t="shared" si="5"/>
        <v>4.7537725394270543E-2</v>
      </c>
    </row>
    <row r="29" spans="1:18" x14ac:dyDescent="0.35">
      <c r="A29" s="2">
        <v>39.35</v>
      </c>
      <c r="B29" s="2">
        <v>16.940000000000001</v>
      </c>
      <c r="C29" s="4">
        <f t="shared" si="0"/>
        <v>18.038531003372228</v>
      </c>
      <c r="D29" s="3">
        <f t="shared" si="1"/>
        <v>-1.0985310033722264</v>
      </c>
      <c r="E29" s="3">
        <f t="shared" si="2"/>
        <v>1.0985310033722264</v>
      </c>
      <c r="F29" s="3">
        <f t="shared" si="3"/>
        <v>1.2067703653699906</v>
      </c>
      <c r="G29" s="6">
        <f t="shared" si="4"/>
        <v>-6.4848347306506862E-2</v>
      </c>
      <c r="H29" s="6">
        <f t="shared" si="5"/>
        <v>6.4848347306506862E-2</v>
      </c>
    </row>
    <row r="30" spans="1:18" x14ac:dyDescent="0.35">
      <c r="A30" s="2">
        <v>39.01</v>
      </c>
      <c r="B30" s="2">
        <v>18.77</v>
      </c>
      <c r="C30" s="4">
        <f t="shared" si="0"/>
        <v>17.932042772609993</v>
      </c>
      <c r="D30" s="3">
        <f t="shared" si="1"/>
        <v>0.83795722739000666</v>
      </c>
      <c r="E30" s="3">
        <f t="shared" si="2"/>
        <v>0.83795722739000666</v>
      </c>
      <c r="F30" s="3">
        <f t="shared" si="3"/>
        <v>0.70217231493514731</v>
      </c>
      <c r="G30" s="6">
        <f t="shared" si="4"/>
        <v>4.4643432466169773E-2</v>
      </c>
      <c r="H30" s="6">
        <f t="shared" si="5"/>
        <v>4.4643432466169773E-2</v>
      </c>
    </row>
    <row r="31" spans="1:18" x14ac:dyDescent="0.35">
      <c r="A31" s="2">
        <v>40.6</v>
      </c>
      <c r="B31" s="2">
        <v>18.39</v>
      </c>
      <c r="C31" s="4">
        <f t="shared" si="0"/>
        <v>18.430031851762784</v>
      </c>
      <c r="D31" s="3">
        <f t="shared" si="1"/>
        <v>-4.0031851762783788E-2</v>
      </c>
      <c r="E31" s="3">
        <f t="shared" si="2"/>
        <v>4.0031851762783788E-2</v>
      </c>
      <c r="F31" s="3">
        <f t="shared" si="3"/>
        <v>1.6025491555574955E-3</v>
      </c>
      <c r="G31" s="6">
        <f t="shared" si="4"/>
        <v>-2.1768271757903091E-3</v>
      </c>
      <c r="H31" s="6">
        <f t="shared" si="5"/>
        <v>2.1768271757903091E-3</v>
      </c>
    </row>
    <row r="32" spans="1:18" x14ac:dyDescent="0.35">
      <c r="A32" s="2">
        <v>38.1</v>
      </c>
      <c r="B32" s="2">
        <v>17.86</v>
      </c>
      <c r="C32" s="4">
        <f t="shared" si="0"/>
        <v>17.647030154981667</v>
      </c>
      <c r="D32" s="3">
        <f t="shared" si="1"/>
        <v>0.21296984501833194</v>
      </c>
      <c r="E32" s="3">
        <f t="shared" si="2"/>
        <v>0.21296984501833194</v>
      </c>
      <c r="F32" s="3">
        <f t="shared" si="3"/>
        <v>4.5356154887132322E-2</v>
      </c>
      <c r="G32" s="6">
        <f t="shared" si="4"/>
        <v>1.1924403416479951E-2</v>
      </c>
      <c r="H32" s="6">
        <f t="shared" si="5"/>
        <v>1.1924403416479951E-2</v>
      </c>
    </row>
    <row r="33" spans="1:8" x14ac:dyDescent="0.35">
      <c r="A33" s="2">
        <v>40.369999999999997</v>
      </c>
      <c r="B33" s="2">
        <v>17.98</v>
      </c>
      <c r="C33" s="4">
        <f t="shared" si="0"/>
        <v>18.357995695658921</v>
      </c>
      <c r="D33" s="3">
        <f t="shared" si="1"/>
        <v>-0.37799569565892099</v>
      </c>
      <c r="E33" s="3">
        <f t="shared" si="2"/>
        <v>0.37799569565892099</v>
      </c>
      <c r="F33" s="3">
        <f t="shared" si="3"/>
        <v>0.14288074593667163</v>
      </c>
      <c r="G33" s="6">
        <f t="shared" si="4"/>
        <v>-2.1023119892042325E-2</v>
      </c>
      <c r="H33" s="6">
        <f t="shared" si="5"/>
        <v>2.1023119892042325E-2</v>
      </c>
    </row>
    <row r="34" spans="1:8" x14ac:dyDescent="0.35">
      <c r="A34" s="2">
        <v>37.19</v>
      </c>
      <c r="B34" s="2">
        <v>15.37</v>
      </c>
      <c r="C34" s="4">
        <f t="shared" si="0"/>
        <v>17.362017537353339</v>
      </c>
      <c r="D34" s="3">
        <f t="shared" si="1"/>
        <v>-1.9920175373533393</v>
      </c>
      <c r="E34" s="3">
        <f t="shared" si="2"/>
        <v>1.9920175373533393</v>
      </c>
      <c r="F34" s="3">
        <f t="shared" si="3"/>
        <v>3.9681338691232626</v>
      </c>
      <c r="G34" s="6">
        <f t="shared" si="4"/>
        <v>-0.12960426397874686</v>
      </c>
      <c r="H34" s="6">
        <f t="shared" si="5"/>
        <v>0.12960426397874686</v>
      </c>
    </row>
    <row r="35" spans="1:8" x14ac:dyDescent="0.35">
      <c r="A35" s="2">
        <v>44.11</v>
      </c>
      <c r="B35" s="2">
        <v>18.84</v>
      </c>
      <c r="C35" s="4">
        <f t="shared" si="0"/>
        <v>19.529366234043472</v>
      </c>
      <c r="D35" s="3">
        <f t="shared" si="1"/>
        <v>-0.6893662340434723</v>
      </c>
      <c r="E35" s="3">
        <f t="shared" si="2"/>
        <v>0.6893662340434723</v>
      </c>
      <c r="F35" s="3">
        <f t="shared" si="3"/>
        <v>0.47522580463927944</v>
      </c>
      <c r="G35" s="6">
        <f t="shared" si="4"/>
        <v>-3.6590564439674754E-2</v>
      </c>
      <c r="H35" s="6">
        <f t="shared" si="5"/>
        <v>3.6590564439674754E-2</v>
      </c>
    </row>
    <row r="36" spans="1:8" x14ac:dyDescent="0.35">
      <c r="A36" s="2">
        <v>33.450000000000003</v>
      </c>
      <c r="B36" s="2">
        <v>15.82</v>
      </c>
      <c r="C36" s="4">
        <f t="shared" si="0"/>
        <v>16.190646998968791</v>
      </c>
      <c r="D36" s="3">
        <f t="shared" si="1"/>
        <v>-0.37064699896879105</v>
      </c>
      <c r="E36" s="3">
        <f t="shared" si="2"/>
        <v>0.37064699896879105</v>
      </c>
      <c r="F36" s="3">
        <f t="shared" si="3"/>
        <v>0.137379197844571</v>
      </c>
      <c r="G36" s="6">
        <f t="shared" si="4"/>
        <v>-2.3429013841263658E-2</v>
      </c>
      <c r="H36" s="6">
        <f t="shared" si="5"/>
        <v>2.3429013841263658E-2</v>
      </c>
    </row>
    <row r="37" spans="1:8" x14ac:dyDescent="0.35">
      <c r="A37" s="2">
        <v>47.17</v>
      </c>
      <c r="B37" s="2">
        <v>17.71</v>
      </c>
      <c r="C37" s="4">
        <f t="shared" si="0"/>
        <v>20.48776031090356</v>
      </c>
      <c r="D37" s="3">
        <f t="shared" si="1"/>
        <v>-2.7777603109035596</v>
      </c>
      <c r="E37" s="3">
        <f t="shared" si="2"/>
        <v>2.7777603109035596</v>
      </c>
      <c r="F37" s="3">
        <f t="shared" si="3"/>
        <v>7.7159523448310399</v>
      </c>
      <c r="G37" s="6">
        <f t="shared" si="4"/>
        <v>-0.15684699666310331</v>
      </c>
      <c r="H37" s="6">
        <f t="shared" si="5"/>
        <v>0.15684699666310331</v>
      </c>
    </row>
    <row r="38" spans="1:8" x14ac:dyDescent="0.35">
      <c r="A38" s="2">
        <v>30.05</v>
      </c>
      <c r="B38" s="2">
        <v>14.99</v>
      </c>
      <c r="C38" s="4">
        <f t="shared" si="0"/>
        <v>15.125764691346472</v>
      </c>
      <c r="D38" s="3">
        <f t="shared" si="1"/>
        <v>-0.13576469134647162</v>
      </c>
      <c r="E38" s="3">
        <f t="shared" si="2"/>
        <v>0.13576469134647162</v>
      </c>
      <c r="F38" s="3">
        <f t="shared" si="3"/>
        <v>1.8432051416402705E-2</v>
      </c>
      <c r="G38" s="6">
        <f t="shared" si="4"/>
        <v>-9.0570174347212561E-3</v>
      </c>
      <c r="H38" s="6">
        <f t="shared" si="5"/>
        <v>9.0570174347212561E-3</v>
      </c>
    </row>
    <row r="39" spans="1:8" x14ac:dyDescent="0.35">
      <c r="A39" s="2">
        <v>32.090000000000003</v>
      </c>
      <c r="B39" s="2">
        <v>16.75</v>
      </c>
      <c r="C39" s="4">
        <f t="shared" si="0"/>
        <v>15.764694075919863</v>
      </c>
      <c r="D39" s="3">
        <f t="shared" si="1"/>
        <v>0.98530592408013717</v>
      </c>
      <c r="E39" s="3">
        <f t="shared" si="2"/>
        <v>0.98530592408013717</v>
      </c>
      <c r="F39" s="3">
        <f t="shared" si="3"/>
        <v>0.970827764027413</v>
      </c>
      <c r="G39" s="6">
        <f t="shared" si="4"/>
        <v>5.8824234273441023E-2</v>
      </c>
      <c r="H39" s="6">
        <f t="shared" si="5"/>
        <v>5.8824234273441023E-2</v>
      </c>
    </row>
    <row r="40" spans="1:8" x14ac:dyDescent="0.35">
      <c r="A40" s="2">
        <v>34.81</v>
      </c>
      <c r="B40" s="2">
        <v>16.46</v>
      </c>
      <c r="C40" s="4">
        <f t="shared" si="0"/>
        <v>16.61659992201772</v>
      </c>
      <c r="D40" s="3">
        <f t="shared" si="1"/>
        <v>-0.156599922017719</v>
      </c>
      <c r="E40" s="3">
        <f t="shared" si="2"/>
        <v>0.156599922017719</v>
      </c>
      <c r="F40" s="3">
        <f t="shared" si="3"/>
        <v>2.4523535575955671E-2</v>
      </c>
      <c r="G40" s="6">
        <f t="shared" si="4"/>
        <v>-9.5139685308456255E-3</v>
      </c>
      <c r="H40" s="6">
        <f t="shared" si="5"/>
        <v>9.5139685308456255E-3</v>
      </c>
    </row>
    <row r="41" spans="1:8" x14ac:dyDescent="0.35">
      <c r="A41" s="2">
        <v>35.950000000000003</v>
      </c>
      <c r="B41" s="2">
        <v>15.87</v>
      </c>
      <c r="C41" s="4">
        <f t="shared" si="0"/>
        <v>16.973648695749908</v>
      </c>
      <c r="D41" s="3">
        <f t="shared" si="1"/>
        <v>-1.103648695749909</v>
      </c>
      <c r="E41" s="3">
        <f t="shared" si="2"/>
        <v>1.103648695749909</v>
      </c>
      <c r="F41" s="3">
        <f t="shared" si="3"/>
        <v>1.2180404436304753</v>
      </c>
      <c r="G41" s="6">
        <f t="shared" si="4"/>
        <v>-6.954308101763762E-2</v>
      </c>
      <c r="H41" s="6">
        <f t="shared" si="5"/>
        <v>6.954308101763762E-2</v>
      </c>
    </row>
    <row r="42" spans="1:8" x14ac:dyDescent="0.35">
      <c r="A42" s="2">
        <v>39.92</v>
      </c>
      <c r="B42" s="2">
        <v>18.079999999999998</v>
      </c>
      <c r="C42" s="4">
        <f t="shared" si="0"/>
        <v>18.217055390238322</v>
      </c>
      <c r="D42" s="3">
        <f t="shared" si="1"/>
        <v>-0.13705539023832358</v>
      </c>
      <c r="E42" s="3">
        <f t="shared" si="2"/>
        <v>0.13705539023832358</v>
      </c>
      <c r="F42" s="3">
        <f t="shared" si="3"/>
        <v>1.8784179993379162E-2</v>
      </c>
      <c r="G42" s="6">
        <f t="shared" si="4"/>
        <v>-7.5804972476948892E-3</v>
      </c>
      <c r="H42" s="6">
        <f t="shared" si="5"/>
        <v>7.5804972476948892E-3</v>
      </c>
    </row>
    <row r="43" spans="1:8" x14ac:dyDescent="0.35">
      <c r="A43" s="2">
        <v>32.659999999999997</v>
      </c>
      <c r="B43" s="2">
        <v>15.58</v>
      </c>
      <c r="C43" s="4">
        <f t="shared" si="0"/>
        <v>15.943218462785955</v>
      </c>
      <c r="D43" s="3">
        <f t="shared" si="1"/>
        <v>-0.36321846278595515</v>
      </c>
      <c r="E43" s="3">
        <f t="shared" si="2"/>
        <v>0.36321846278595515</v>
      </c>
      <c r="F43" s="3">
        <f t="shared" si="3"/>
        <v>0.1319276517085923</v>
      </c>
      <c r="G43" s="6">
        <f t="shared" si="4"/>
        <v>-2.3313123413732678E-2</v>
      </c>
      <c r="H43" s="6">
        <f t="shared" si="5"/>
        <v>2.3313123413732678E-2</v>
      </c>
    </row>
    <row r="44" spans="1:8" x14ac:dyDescent="0.35">
      <c r="A44" s="2">
        <v>30.5</v>
      </c>
      <c r="B44" s="2">
        <v>17.149999999999999</v>
      </c>
      <c r="C44" s="4">
        <f t="shared" si="0"/>
        <v>15.266704996767071</v>
      </c>
      <c r="D44" s="3">
        <f t="shared" si="1"/>
        <v>1.8832950032329272</v>
      </c>
      <c r="E44" s="3">
        <f t="shared" si="2"/>
        <v>1.8832950032329272</v>
      </c>
      <c r="F44" s="3">
        <f t="shared" si="3"/>
        <v>3.5468000692021113</v>
      </c>
      <c r="G44" s="6">
        <f t="shared" si="4"/>
        <v>0.10981311972203658</v>
      </c>
      <c r="H44" s="6">
        <f t="shared" si="5"/>
        <v>0.10981311972203658</v>
      </c>
    </row>
    <row r="45" spans="1:8" x14ac:dyDescent="0.35">
      <c r="A45" s="2">
        <v>29.48</v>
      </c>
      <c r="B45" s="2">
        <v>15.82</v>
      </c>
      <c r="C45" s="4">
        <f t="shared" si="0"/>
        <v>14.947240304480376</v>
      </c>
      <c r="D45" s="3">
        <f t="shared" si="1"/>
        <v>0.8727596955196244</v>
      </c>
      <c r="E45" s="3">
        <f t="shared" si="2"/>
        <v>0.8727596955196244</v>
      </c>
      <c r="F45" s="3">
        <f t="shared" si="3"/>
        <v>0.76170948612350753</v>
      </c>
      <c r="G45" s="6">
        <f t="shared" si="4"/>
        <v>5.5168122346373222E-2</v>
      </c>
      <c r="H45" s="6">
        <f t="shared" si="5"/>
        <v>5.5168122346373222E-2</v>
      </c>
    </row>
    <row r="46" spans="1:8" x14ac:dyDescent="0.35">
      <c r="A46" s="2">
        <v>44.68</v>
      </c>
      <c r="B46" s="2">
        <v>18.61</v>
      </c>
      <c r="C46" s="4">
        <f t="shared" si="0"/>
        <v>19.707890620909566</v>
      </c>
      <c r="D46" s="3">
        <f t="shared" si="1"/>
        <v>-1.0978906209095669</v>
      </c>
      <c r="E46" s="3">
        <f t="shared" si="2"/>
        <v>1.0978906209095669</v>
      </c>
      <c r="F46" s="3">
        <f t="shared" si="3"/>
        <v>1.2053638154811943</v>
      </c>
      <c r="G46" s="6">
        <f t="shared" si="4"/>
        <v>-5.8994659909165338E-2</v>
      </c>
      <c r="H46" s="6">
        <f t="shared" si="5"/>
        <v>5.8994659909165338E-2</v>
      </c>
    </row>
    <row r="47" spans="1:8" x14ac:dyDescent="0.35">
      <c r="A47" s="2">
        <v>34.93</v>
      </c>
      <c r="B47" s="2">
        <v>16.66</v>
      </c>
      <c r="C47" s="4">
        <f t="shared" si="0"/>
        <v>16.654184003463211</v>
      </c>
      <c r="D47" s="3">
        <f t="shared" si="1"/>
        <v>5.8159965367892141E-3</v>
      </c>
      <c r="E47" s="3">
        <f t="shared" si="2"/>
        <v>5.8159965367892141E-3</v>
      </c>
      <c r="F47" s="3">
        <f t="shared" si="3"/>
        <v>3.3825815715944134E-5</v>
      </c>
      <c r="G47" s="6">
        <f t="shared" si="4"/>
        <v>3.4909943198014492E-4</v>
      </c>
      <c r="H47" s="6">
        <f t="shared" si="5"/>
        <v>3.4909943198014492E-4</v>
      </c>
    </row>
    <row r="48" spans="1:8" x14ac:dyDescent="0.35">
      <c r="A48" s="2">
        <v>54.54</v>
      </c>
      <c r="B48" s="2">
        <v>25.13</v>
      </c>
      <c r="C48" s="4">
        <f t="shared" si="0"/>
        <v>22.796049313014294</v>
      </c>
      <c r="D48" s="3">
        <f t="shared" si="1"/>
        <v>2.3339506869857054</v>
      </c>
      <c r="E48" s="3">
        <f t="shared" si="2"/>
        <v>2.3339506869857054</v>
      </c>
      <c r="F48" s="3">
        <f t="shared" si="3"/>
        <v>5.4473258092810459</v>
      </c>
      <c r="G48" s="6">
        <f t="shared" si="4"/>
        <v>9.2875077078619403E-2</v>
      </c>
      <c r="H48" s="6">
        <f t="shared" si="5"/>
        <v>9.2875077078619403E-2</v>
      </c>
    </row>
    <row r="49" spans="1:8" x14ac:dyDescent="0.35">
      <c r="A49" s="2">
        <v>52.5</v>
      </c>
      <c r="B49" s="2">
        <v>20.83</v>
      </c>
      <c r="C49" s="4">
        <f t="shared" si="0"/>
        <v>22.157119928440899</v>
      </c>
      <c r="D49" s="3">
        <f t="shared" si="1"/>
        <v>-1.3271199284409008</v>
      </c>
      <c r="E49" s="3">
        <f t="shared" si="2"/>
        <v>1.3271199284409008</v>
      </c>
      <c r="F49" s="3">
        <f t="shared" si="3"/>
        <v>1.7612473044649815</v>
      </c>
      <c r="G49" s="6">
        <f t="shared" si="4"/>
        <v>-6.3711950477239598E-2</v>
      </c>
      <c r="H49" s="6">
        <f t="shared" si="5"/>
        <v>6.3711950477239598E-2</v>
      </c>
    </row>
    <row r="50" spans="1:8" x14ac:dyDescent="0.35">
      <c r="A50" s="2">
        <v>51.03</v>
      </c>
      <c r="B50" s="2">
        <v>24.56</v>
      </c>
      <c r="C50" s="4">
        <f t="shared" si="0"/>
        <v>21.696714930733606</v>
      </c>
      <c r="D50" s="3">
        <f t="shared" si="1"/>
        <v>2.8632850692663929</v>
      </c>
      <c r="E50" s="3">
        <f t="shared" si="2"/>
        <v>2.8632850692663929</v>
      </c>
      <c r="F50" s="3">
        <f t="shared" si="3"/>
        <v>8.1984013878838518</v>
      </c>
      <c r="G50" s="6">
        <f t="shared" si="4"/>
        <v>0.11658326829260558</v>
      </c>
      <c r="H50" s="6">
        <f t="shared" si="5"/>
        <v>0.11658326829260558</v>
      </c>
    </row>
    <row r="51" spans="1:8" x14ac:dyDescent="0.35">
      <c r="A51" s="2">
        <v>51.71</v>
      </c>
      <c r="B51" s="2">
        <v>20.190000000000001</v>
      </c>
      <c r="C51" s="4">
        <f t="shared" si="0"/>
        <v>21.909691392258068</v>
      </c>
      <c r="D51" s="3">
        <f t="shared" si="1"/>
        <v>-1.719691392258067</v>
      </c>
      <c r="E51" s="3">
        <f t="shared" si="2"/>
        <v>1.719691392258067</v>
      </c>
      <c r="F51" s="3">
        <f t="shared" si="3"/>
        <v>2.9573384846064887</v>
      </c>
      <c r="G51" s="6">
        <f t="shared" si="4"/>
        <v>-8.5175403281726944E-2</v>
      </c>
      <c r="H51" s="6">
        <f t="shared" si="5"/>
        <v>8.5175403281726944E-2</v>
      </c>
    </row>
    <row r="52" spans="1:8" x14ac:dyDescent="0.35">
      <c r="A52" s="2">
        <v>60.33</v>
      </c>
      <c r="B52" s="2">
        <v>24.13</v>
      </c>
      <c r="C52" s="4">
        <f t="shared" si="0"/>
        <v>24.609481242759358</v>
      </c>
      <c r="D52" s="3">
        <f t="shared" si="1"/>
        <v>-0.47948124275935911</v>
      </c>
      <c r="E52" s="3">
        <f t="shared" si="2"/>
        <v>0.47948124275935911</v>
      </c>
      <c r="F52" s="3">
        <f t="shared" si="3"/>
        <v>0.22990226215805945</v>
      </c>
      <c r="G52" s="6">
        <f t="shared" si="4"/>
        <v>-1.9870751875646877E-2</v>
      </c>
      <c r="H52" s="6">
        <f t="shared" si="5"/>
        <v>1.9870751875646877E-2</v>
      </c>
    </row>
    <row r="53" spans="1:8" x14ac:dyDescent="0.35">
      <c r="A53" s="2">
        <v>47.85</v>
      </c>
      <c r="B53" s="2">
        <v>23.86</v>
      </c>
      <c r="C53" s="4">
        <f t="shared" si="0"/>
        <v>20.700736772428023</v>
      </c>
      <c r="D53" s="3">
        <f t="shared" si="1"/>
        <v>3.1592632275719765</v>
      </c>
      <c r="E53" s="3">
        <f t="shared" si="2"/>
        <v>3.1592632275719765</v>
      </c>
      <c r="F53" s="3">
        <f t="shared" si="3"/>
        <v>9.9809441410885018</v>
      </c>
      <c r="G53" s="6">
        <f t="shared" si="4"/>
        <v>0.1324083498563276</v>
      </c>
      <c r="H53" s="6">
        <f t="shared" si="5"/>
        <v>0.1324083498563276</v>
      </c>
    </row>
    <row r="54" spans="1:8" x14ac:dyDescent="0.35">
      <c r="A54" s="2">
        <v>83.91</v>
      </c>
      <c r="B54" s="2">
        <v>33.57</v>
      </c>
      <c r="C54" s="4">
        <f t="shared" si="0"/>
        <v>31.994753246798851</v>
      </c>
      <c r="D54" s="3">
        <f t="shared" si="1"/>
        <v>1.5752467532011494</v>
      </c>
      <c r="E54" s="3">
        <f t="shared" si="2"/>
        <v>1.5752467532011494</v>
      </c>
      <c r="F54" s="3">
        <f t="shared" si="3"/>
        <v>2.4814023334707627</v>
      </c>
      <c r="G54" s="6">
        <f t="shared" si="4"/>
        <v>4.6924240488565666E-2</v>
      </c>
      <c r="H54" s="6">
        <f t="shared" si="5"/>
        <v>4.6924240488565666E-2</v>
      </c>
    </row>
    <row r="55" spans="1:8" x14ac:dyDescent="0.35">
      <c r="A55" s="2">
        <v>69.97</v>
      </c>
      <c r="B55" s="2">
        <v>29.14</v>
      </c>
      <c r="C55" s="4">
        <f t="shared" si="0"/>
        <v>27.628735785547342</v>
      </c>
      <c r="D55" s="3">
        <f t="shared" si="1"/>
        <v>1.5112642144526589</v>
      </c>
      <c r="E55" s="3">
        <f t="shared" si="2"/>
        <v>1.5112642144526589</v>
      </c>
      <c r="F55" s="3">
        <f t="shared" si="3"/>
        <v>2.2839195258852123</v>
      </c>
      <c r="G55" s="6">
        <f t="shared" si="4"/>
        <v>5.1862189926309504E-2</v>
      </c>
      <c r="H55" s="6">
        <f t="shared" si="5"/>
        <v>5.1862189926309504E-2</v>
      </c>
    </row>
    <row r="56" spans="1:8" x14ac:dyDescent="0.35">
      <c r="A56" s="2">
        <v>77.34</v>
      </c>
      <c r="B56" s="2">
        <v>28.59</v>
      </c>
      <c r="C56" s="4">
        <f t="shared" si="0"/>
        <v>29.937024787658075</v>
      </c>
      <c r="D56" s="3">
        <f t="shared" si="1"/>
        <v>-1.347024787658075</v>
      </c>
      <c r="E56" s="3">
        <f t="shared" si="2"/>
        <v>1.347024787658075</v>
      </c>
      <c r="F56" s="3">
        <f t="shared" si="3"/>
        <v>1.8144757785652821</v>
      </c>
      <c r="G56" s="6">
        <f t="shared" si="4"/>
        <v>-4.7115242660303425E-2</v>
      </c>
      <c r="H56" s="6">
        <f t="shared" si="5"/>
        <v>4.7115242660303425E-2</v>
      </c>
    </row>
    <row r="57" spans="1:8" x14ac:dyDescent="0.35">
      <c r="A57" s="2">
        <v>58.29</v>
      </c>
      <c r="B57" s="2">
        <v>26.17</v>
      </c>
      <c r="C57" s="4">
        <f t="shared" si="0"/>
        <v>23.970551858185964</v>
      </c>
      <c r="D57" s="3">
        <f t="shared" si="1"/>
        <v>2.1994481418140381</v>
      </c>
      <c r="E57" s="3">
        <f t="shared" si="2"/>
        <v>2.1994481418140381</v>
      </c>
      <c r="F57" s="3">
        <f t="shared" si="3"/>
        <v>4.8375721285292252</v>
      </c>
      <c r="G57" s="6">
        <f t="shared" si="4"/>
        <v>8.4044636676119139E-2</v>
      </c>
      <c r="H57" s="6">
        <f t="shared" si="5"/>
        <v>8.4044636676119139E-2</v>
      </c>
    </row>
    <row r="58" spans="1:8" x14ac:dyDescent="0.35">
      <c r="A58" s="2">
        <v>87.54</v>
      </c>
      <c r="B58" s="2">
        <v>34.46</v>
      </c>
      <c r="C58" s="4">
        <f t="shared" si="0"/>
        <v>33.131671710525033</v>
      </c>
      <c r="D58" s="3">
        <f t="shared" si="1"/>
        <v>1.3283282894749675</v>
      </c>
      <c r="E58" s="3">
        <f t="shared" si="2"/>
        <v>1.3283282894749675</v>
      </c>
      <c r="F58" s="3">
        <f t="shared" si="3"/>
        <v>1.764456044619493</v>
      </c>
      <c r="G58" s="6">
        <f t="shared" si="4"/>
        <v>3.8546961389290986E-2</v>
      </c>
      <c r="H58" s="6">
        <f t="shared" si="5"/>
        <v>3.8546961389290986E-2</v>
      </c>
    </row>
    <row r="59" spans="1:8" x14ac:dyDescent="0.35">
      <c r="A59" s="2">
        <v>45.81</v>
      </c>
      <c r="B59" s="2">
        <v>19.079999999999998</v>
      </c>
      <c r="C59" s="4">
        <f t="shared" si="0"/>
        <v>20.061807387854632</v>
      </c>
      <c r="D59" s="3">
        <f t="shared" si="1"/>
        <v>-0.98180738785463362</v>
      </c>
      <c r="E59" s="3">
        <f t="shared" si="2"/>
        <v>0.98180738785463362</v>
      </c>
      <c r="F59" s="3">
        <f t="shared" si="3"/>
        <v>0.96394574684593892</v>
      </c>
      <c r="G59" s="6">
        <f t="shared" si="4"/>
        <v>-5.1457410264917909E-2</v>
      </c>
      <c r="H59" s="6">
        <f t="shared" si="5"/>
        <v>5.1457410264917909E-2</v>
      </c>
    </row>
    <row r="60" spans="1:8" x14ac:dyDescent="0.35">
      <c r="A60" s="2">
        <v>47.63</v>
      </c>
      <c r="B60" s="2">
        <v>23.54</v>
      </c>
      <c r="C60" s="4">
        <f t="shared" si="0"/>
        <v>20.631832623111286</v>
      </c>
      <c r="D60" s="3">
        <f t="shared" si="1"/>
        <v>2.9081673768887129</v>
      </c>
      <c r="E60" s="3">
        <f t="shared" si="2"/>
        <v>2.9081673768887129</v>
      </c>
      <c r="F60" s="3">
        <f t="shared" si="3"/>
        <v>8.4574374919997766</v>
      </c>
      <c r="G60" s="6">
        <f t="shared" si="4"/>
        <v>0.12354151983384506</v>
      </c>
      <c r="H60" s="6">
        <f t="shared" si="5"/>
        <v>0.12354151983384506</v>
      </c>
    </row>
    <row r="61" spans="1:8" x14ac:dyDescent="0.35">
      <c r="A61" s="2">
        <v>53.07</v>
      </c>
      <c r="B61" s="2">
        <v>20.239999999999998</v>
      </c>
      <c r="C61" s="4">
        <f t="shared" si="0"/>
        <v>22.335644315306993</v>
      </c>
      <c r="D61" s="3">
        <f t="shared" si="1"/>
        <v>-2.0956443153069948</v>
      </c>
      <c r="E61" s="3">
        <f t="shared" si="2"/>
        <v>2.0956443153069948</v>
      </c>
      <c r="F61" s="3">
        <f t="shared" si="3"/>
        <v>4.391725096278523</v>
      </c>
      <c r="G61" s="6">
        <f t="shared" si="4"/>
        <v>-0.10353973889856695</v>
      </c>
      <c r="H61" s="6">
        <f t="shared" si="5"/>
        <v>0.10353973889856695</v>
      </c>
    </row>
    <row r="62" spans="1:8" x14ac:dyDescent="0.35">
      <c r="A62" s="2">
        <v>80.739999999999995</v>
      </c>
      <c r="B62" s="2">
        <v>29.17</v>
      </c>
      <c r="C62" s="4">
        <f t="shared" si="0"/>
        <v>31.001907095280394</v>
      </c>
      <c r="D62" s="3">
        <f t="shared" si="1"/>
        <v>-1.8319070952803926</v>
      </c>
      <c r="E62" s="3">
        <f t="shared" si="2"/>
        <v>1.8319070952803926</v>
      </c>
      <c r="F62" s="3">
        <f t="shared" si="3"/>
        <v>3.3558836057386454</v>
      </c>
      <c r="G62" s="6">
        <f t="shared" si="4"/>
        <v>-6.280106600207036E-2</v>
      </c>
      <c r="H62" s="6">
        <f t="shared" si="5"/>
        <v>6.280106600207036E-2</v>
      </c>
    </row>
    <row r="63" spans="1:8" x14ac:dyDescent="0.35">
      <c r="A63" s="2">
        <v>45.25</v>
      </c>
      <c r="B63" s="2">
        <v>20.85</v>
      </c>
      <c r="C63" s="4">
        <f t="shared" si="0"/>
        <v>19.886415007775661</v>
      </c>
      <c r="D63" s="3">
        <f t="shared" si="1"/>
        <v>0.96358499222434091</v>
      </c>
      <c r="E63" s="3">
        <f t="shared" si="2"/>
        <v>0.96358499222434091</v>
      </c>
      <c r="F63" s="3">
        <f t="shared" si="3"/>
        <v>0.92849603723998309</v>
      </c>
      <c r="G63" s="6">
        <f t="shared" si="4"/>
        <v>4.6215107540735774E-2</v>
      </c>
      <c r="H63" s="6">
        <f t="shared" si="5"/>
        <v>4.6215107540735774E-2</v>
      </c>
    </row>
    <row r="64" spans="1:8" x14ac:dyDescent="0.35">
      <c r="A64" s="2">
        <v>50.46</v>
      </c>
      <c r="B64" s="2">
        <v>22.66</v>
      </c>
      <c r="C64" s="4">
        <f t="shared" si="0"/>
        <v>21.518190543867508</v>
      </c>
      <c r="D64" s="3">
        <f t="shared" si="1"/>
        <v>1.1418094561324921</v>
      </c>
      <c r="E64" s="3">
        <f t="shared" si="2"/>
        <v>1.1418094561324921</v>
      </c>
      <c r="F64" s="3">
        <f t="shared" si="3"/>
        <v>1.3037288341135773</v>
      </c>
      <c r="G64" s="6">
        <f t="shared" si="4"/>
        <v>5.038876681961571E-2</v>
      </c>
      <c r="H64" s="6">
        <f t="shared" si="5"/>
        <v>5.038876681961571E-2</v>
      </c>
    </row>
    <row r="65" spans="1:8" x14ac:dyDescent="0.35">
      <c r="A65" s="2">
        <v>81.99</v>
      </c>
      <c r="B65" s="2">
        <v>30.08</v>
      </c>
      <c r="C65" s="4">
        <f t="shared" si="0"/>
        <v>31.393407943670951</v>
      </c>
      <c r="D65" s="3">
        <f t="shared" si="1"/>
        <v>-1.3134079436709527</v>
      </c>
      <c r="E65" s="3">
        <f t="shared" si="2"/>
        <v>1.3134079436709527</v>
      </c>
      <c r="F65" s="3">
        <f t="shared" si="3"/>
        <v>1.7250404264979604</v>
      </c>
      <c r="G65" s="6">
        <f t="shared" si="4"/>
        <v>-4.3663827914592848E-2</v>
      </c>
      <c r="H65" s="6">
        <f t="shared" si="5"/>
        <v>4.3663827914592848E-2</v>
      </c>
    </row>
    <row r="66" spans="1:8" x14ac:dyDescent="0.35">
      <c r="A66" s="2">
        <v>52.96</v>
      </c>
      <c r="B66" s="2">
        <v>22.61</v>
      </c>
      <c r="C66" s="4">
        <f t="shared" si="0"/>
        <v>22.301192240648625</v>
      </c>
      <c r="D66" s="3">
        <f t="shared" si="1"/>
        <v>0.3088077593513745</v>
      </c>
      <c r="E66" s="3">
        <f t="shared" si="2"/>
        <v>0.3088077593513745</v>
      </c>
      <c r="F66" s="3">
        <f t="shared" si="3"/>
        <v>9.536223223561642E-2</v>
      </c>
      <c r="G66" s="6">
        <f t="shared" si="4"/>
        <v>1.365801677803514E-2</v>
      </c>
      <c r="H66" s="6">
        <f t="shared" si="5"/>
        <v>1.365801677803514E-2</v>
      </c>
    </row>
    <row r="67" spans="1:8" x14ac:dyDescent="0.35">
      <c r="A67" s="2">
        <v>61.23</v>
      </c>
      <c r="B67" s="2">
        <v>24.3</v>
      </c>
      <c r="C67" s="4">
        <f t="shared" ref="C67:C93" si="6">$K$18*A67+$K$17</f>
        <v>24.891361853600557</v>
      </c>
      <c r="D67" s="3">
        <f t="shared" ref="D67:D93" si="7">B67-C67</f>
        <v>-0.59136185360055649</v>
      </c>
      <c r="E67" s="3">
        <f t="shared" ref="E67:E93" si="8">ABS(D67)</f>
        <v>0.59136185360055649</v>
      </c>
      <c r="F67" s="3">
        <f t="shared" ref="F67:F93" si="9">D67*D67</f>
        <v>0.34970884189388601</v>
      </c>
      <c r="G67" s="6">
        <f t="shared" ref="G67:G93" si="10">D67/B67</f>
        <v>-2.4335878748994094E-2</v>
      </c>
      <c r="H67" s="6">
        <f t="shared" ref="H67:H93" si="11">ABS(G67)</f>
        <v>2.4335878748994094E-2</v>
      </c>
    </row>
    <row r="68" spans="1:8" x14ac:dyDescent="0.35">
      <c r="A68" s="2">
        <v>73.37</v>
      </c>
      <c r="B68" s="2">
        <v>31.33</v>
      </c>
      <c r="C68" s="4">
        <f t="shared" si="6"/>
        <v>28.693618093169661</v>
      </c>
      <c r="D68" s="3">
        <f t="shared" si="7"/>
        <v>2.6363819068303371</v>
      </c>
      <c r="E68" s="3">
        <f t="shared" si="8"/>
        <v>2.6363819068303371</v>
      </c>
      <c r="F68" s="3">
        <f t="shared" si="9"/>
        <v>6.9505095586623646</v>
      </c>
      <c r="G68" s="6">
        <f t="shared" si="10"/>
        <v>8.4148800090339523E-2</v>
      </c>
      <c r="H68" s="6">
        <f t="shared" si="11"/>
        <v>8.4148800090339523E-2</v>
      </c>
    </row>
    <row r="69" spans="1:8" x14ac:dyDescent="0.35">
      <c r="A69" s="2">
        <v>59.87</v>
      </c>
      <c r="B69" s="2">
        <v>24.14</v>
      </c>
      <c r="C69" s="4">
        <f t="shared" si="6"/>
        <v>24.465408930551632</v>
      </c>
      <c r="D69" s="3">
        <f t="shared" si="7"/>
        <v>-0.32540893055163167</v>
      </c>
      <c r="E69" s="3">
        <f t="shared" si="8"/>
        <v>0.32540893055163167</v>
      </c>
      <c r="F69" s="3">
        <f t="shared" si="9"/>
        <v>0.10589097208275665</v>
      </c>
      <c r="G69" s="6">
        <f t="shared" si="10"/>
        <v>-1.3480071688137186E-2</v>
      </c>
      <c r="H69" s="6">
        <f t="shared" si="11"/>
        <v>1.3480071688137186E-2</v>
      </c>
    </row>
    <row r="70" spans="1:8" x14ac:dyDescent="0.35">
      <c r="A70" s="2">
        <v>47.97</v>
      </c>
      <c r="B70" s="2">
        <v>23.5</v>
      </c>
      <c r="C70" s="4">
        <f t="shared" si="6"/>
        <v>20.738320853873518</v>
      </c>
      <c r="D70" s="3">
        <f t="shared" si="7"/>
        <v>2.7616791461264825</v>
      </c>
      <c r="E70" s="3">
        <f t="shared" si="8"/>
        <v>2.7616791461264825</v>
      </c>
      <c r="F70" s="3">
        <f t="shared" si="9"/>
        <v>7.6268717061498972</v>
      </c>
      <c r="G70" s="6">
        <f t="shared" si="10"/>
        <v>0.11751826153729712</v>
      </c>
      <c r="H70" s="6">
        <f t="shared" si="11"/>
        <v>0.11751826153729712</v>
      </c>
    </row>
    <row r="71" spans="1:8" x14ac:dyDescent="0.35">
      <c r="A71" s="2">
        <v>63.96</v>
      </c>
      <c r="B71" s="2">
        <v>24.78</v>
      </c>
      <c r="C71" s="4">
        <f t="shared" si="6"/>
        <v>25.746399706485541</v>
      </c>
      <c r="D71" s="3">
        <f t="shared" si="7"/>
        <v>-0.96639970648553941</v>
      </c>
      <c r="E71" s="3">
        <f t="shared" si="8"/>
        <v>0.96639970648553941</v>
      </c>
      <c r="F71" s="3">
        <f t="shared" si="9"/>
        <v>0.93392839269533667</v>
      </c>
      <c r="G71" s="6">
        <f t="shared" si="10"/>
        <v>-3.8999181052685204E-2</v>
      </c>
      <c r="H71" s="6">
        <f t="shared" si="11"/>
        <v>3.8999181052685204E-2</v>
      </c>
    </row>
    <row r="72" spans="1:8" x14ac:dyDescent="0.35">
      <c r="A72" s="2">
        <v>46.72</v>
      </c>
      <c r="B72" s="2">
        <v>19.46</v>
      </c>
      <c r="C72" s="4">
        <f t="shared" si="6"/>
        <v>20.346820005482957</v>
      </c>
      <c r="D72" s="3">
        <f t="shared" si="7"/>
        <v>-0.88682000548295647</v>
      </c>
      <c r="E72" s="3">
        <f t="shared" si="8"/>
        <v>0.88682000548295647</v>
      </c>
      <c r="F72" s="3">
        <f t="shared" si="9"/>
        <v>0.78644972212479092</v>
      </c>
      <c r="G72" s="6">
        <f t="shared" si="10"/>
        <v>-4.5571428853183785E-2</v>
      </c>
      <c r="H72" s="6">
        <f t="shared" si="11"/>
        <v>4.5571428853183785E-2</v>
      </c>
    </row>
    <row r="73" spans="1:8" x14ac:dyDescent="0.35">
      <c r="A73" s="2">
        <v>41.28</v>
      </c>
      <c r="B73" s="2">
        <v>19.02</v>
      </c>
      <c r="C73" s="4">
        <f t="shared" si="6"/>
        <v>18.643008313287247</v>
      </c>
      <c r="D73" s="3">
        <f t="shared" si="7"/>
        <v>0.37699168671275274</v>
      </c>
      <c r="E73" s="3">
        <f t="shared" si="8"/>
        <v>0.37699168671275274</v>
      </c>
      <c r="F73" s="3">
        <f t="shared" si="9"/>
        <v>0.14212273185052632</v>
      </c>
      <c r="G73" s="6">
        <f t="shared" si="10"/>
        <v>1.9820803717810344E-2</v>
      </c>
      <c r="H73" s="6">
        <f t="shared" si="11"/>
        <v>1.9820803717810344E-2</v>
      </c>
    </row>
    <row r="74" spans="1:8" x14ac:dyDescent="0.35">
      <c r="A74" s="2">
        <v>45.36</v>
      </c>
      <c r="B74" s="2">
        <v>20.2</v>
      </c>
      <c r="C74" s="4">
        <f t="shared" si="6"/>
        <v>19.920867082434029</v>
      </c>
      <c r="D74" s="3">
        <f t="shared" si="7"/>
        <v>0.27913291756597047</v>
      </c>
      <c r="E74" s="3">
        <f t="shared" si="8"/>
        <v>0.27913291756597047</v>
      </c>
      <c r="F74" s="3">
        <f t="shared" si="9"/>
        <v>7.7915185668890871E-2</v>
      </c>
      <c r="G74" s="6">
        <f t="shared" si="10"/>
        <v>1.3818461265642103E-2</v>
      </c>
      <c r="H74" s="6">
        <f t="shared" si="11"/>
        <v>1.3818461265642103E-2</v>
      </c>
    </row>
    <row r="75" spans="1:8" x14ac:dyDescent="0.35">
      <c r="A75" s="2">
        <v>57.27</v>
      </c>
      <c r="B75" s="2">
        <v>20.69</v>
      </c>
      <c r="C75" s="4">
        <f t="shared" si="6"/>
        <v>23.65108716589927</v>
      </c>
      <c r="D75" s="3">
        <f t="shared" si="7"/>
        <v>-2.9610871658992686</v>
      </c>
      <c r="E75" s="3">
        <f t="shared" si="8"/>
        <v>2.9610871658992686</v>
      </c>
      <c r="F75" s="3">
        <f t="shared" si="9"/>
        <v>8.7680372040533623</v>
      </c>
      <c r="G75" s="6">
        <f t="shared" si="10"/>
        <v>-0.14311682773800233</v>
      </c>
      <c r="H75" s="6">
        <f t="shared" si="11"/>
        <v>0.14311682773800233</v>
      </c>
    </row>
    <row r="76" spans="1:8" x14ac:dyDescent="0.35">
      <c r="A76" s="2">
        <v>38.78</v>
      </c>
      <c r="B76" s="2">
        <v>19.170000000000002</v>
      </c>
      <c r="C76" s="4">
        <f t="shared" si="6"/>
        <v>17.860006616506134</v>
      </c>
      <c r="D76" s="3">
        <f t="shared" si="7"/>
        <v>1.3099933834938682</v>
      </c>
      <c r="E76" s="3">
        <f t="shared" si="8"/>
        <v>1.3099933834938682</v>
      </c>
      <c r="F76" s="3">
        <f t="shared" si="9"/>
        <v>1.7160826647977128</v>
      </c>
      <c r="G76" s="6">
        <f t="shared" si="10"/>
        <v>6.833559642638852E-2</v>
      </c>
      <c r="H76" s="6">
        <f t="shared" si="11"/>
        <v>6.833559642638852E-2</v>
      </c>
    </row>
    <row r="77" spans="1:8" x14ac:dyDescent="0.35">
      <c r="A77" s="2">
        <v>46.95</v>
      </c>
      <c r="B77" s="2">
        <v>20.73</v>
      </c>
      <c r="C77" s="4">
        <f t="shared" si="6"/>
        <v>20.418856161586824</v>
      </c>
      <c r="D77" s="3">
        <f t="shared" si="7"/>
        <v>0.31114383841317661</v>
      </c>
      <c r="E77" s="3">
        <f t="shared" si="8"/>
        <v>0.31114383841317661</v>
      </c>
      <c r="F77" s="3">
        <f t="shared" si="9"/>
        <v>9.6810488182484958E-2</v>
      </c>
      <c r="G77" s="6">
        <f t="shared" si="10"/>
        <v>1.5009350622922172E-2</v>
      </c>
      <c r="H77" s="6">
        <f t="shared" si="11"/>
        <v>1.5009350622922172E-2</v>
      </c>
    </row>
    <row r="78" spans="1:8" x14ac:dyDescent="0.35">
      <c r="A78" s="2">
        <v>29.26</v>
      </c>
      <c r="B78" s="2">
        <v>16.14</v>
      </c>
      <c r="C78" s="4">
        <f t="shared" si="6"/>
        <v>14.878336155163637</v>
      </c>
      <c r="D78" s="3">
        <f t="shared" si="7"/>
        <v>1.2616638448363631</v>
      </c>
      <c r="E78" s="3">
        <f t="shared" si="8"/>
        <v>1.2616638448363631</v>
      </c>
      <c r="F78" s="3">
        <f t="shared" si="9"/>
        <v>1.5917956573672745</v>
      </c>
      <c r="G78" s="6">
        <f t="shared" si="10"/>
        <v>7.8170002777965486E-2</v>
      </c>
      <c r="H78" s="6">
        <f t="shared" si="11"/>
        <v>7.8170002777965486E-2</v>
      </c>
    </row>
    <row r="79" spans="1:8" x14ac:dyDescent="0.35">
      <c r="A79" s="2">
        <v>35.83</v>
      </c>
      <c r="B79" s="2">
        <v>17.71</v>
      </c>
      <c r="C79" s="4">
        <f t="shared" si="6"/>
        <v>16.936064614304414</v>
      </c>
      <c r="D79" s="3">
        <f t="shared" si="7"/>
        <v>0.77393538569558729</v>
      </c>
      <c r="E79" s="3">
        <f t="shared" si="8"/>
        <v>0.77393538569558729</v>
      </c>
      <c r="F79" s="3">
        <f t="shared" si="9"/>
        <v>0.59897598123177742</v>
      </c>
      <c r="G79" s="6">
        <f t="shared" si="10"/>
        <v>4.370047350059781E-2</v>
      </c>
      <c r="H79" s="6">
        <f t="shared" si="11"/>
        <v>4.370047350059781E-2</v>
      </c>
    </row>
    <row r="80" spans="1:8" x14ac:dyDescent="0.35">
      <c r="A80" s="2">
        <v>34.93</v>
      </c>
      <c r="B80" s="2">
        <v>16.09</v>
      </c>
      <c r="C80" s="4">
        <f t="shared" si="6"/>
        <v>16.654184003463211</v>
      </c>
      <c r="D80" s="3">
        <f t="shared" si="7"/>
        <v>-0.56418400346321107</v>
      </c>
      <c r="E80" s="3">
        <f t="shared" si="8"/>
        <v>0.56418400346321107</v>
      </c>
      <c r="F80" s="3">
        <f t="shared" si="9"/>
        <v>0.31830358976377654</v>
      </c>
      <c r="G80" s="6">
        <f t="shared" si="10"/>
        <v>-3.5064263732952836E-2</v>
      </c>
      <c r="H80" s="6">
        <f t="shared" si="11"/>
        <v>3.5064263732952836E-2</v>
      </c>
    </row>
    <row r="81" spans="1:8" x14ac:dyDescent="0.35">
      <c r="A81" s="2">
        <v>38.56</v>
      </c>
      <c r="B81" s="2">
        <v>16.739999999999998</v>
      </c>
      <c r="C81" s="4">
        <f t="shared" si="6"/>
        <v>17.791102467189393</v>
      </c>
      <c r="D81" s="3">
        <f t="shared" si="7"/>
        <v>-1.0511024671893949</v>
      </c>
      <c r="E81" s="3">
        <f t="shared" si="8"/>
        <v>1.0511024671893949</v>
      </c>
      <c r="F81" s="3">
        <f t="shared" si="9"/>
        <v>1.1048163965316331</v>
      </c>
      <c r="G81" s="6">
        <f t="shared" si="10"/>
        <v>-6.2789872591959076E-2</v>
      </c>
      <c r="H81" s="6">
        <f t="shared" si="11"/>
        <v>6.2789872591959076E-2</v>
      </c>
    </row>
    <row r="82" spans="1:8" x14ac:dyDescent="0.35">
      <c r="A82" s="2">
        <v>40.369999999999997</v>
      </c>
      <c r="B82" s="2">
        <v>18.93</v>
      </c>
      <c r="C82" s="4">
        <f t="shared" si="6"/>
        <v>18.357995695658921</v>
      </c>
      <c r="D82" s="3">
        <f t="shared" si="7"/>
        <v>0.5720043043410783</v>
      </c>
      <c r="E82" s="3">
        <f t="shared" si="8"/>
        <v>0.5720043043410783</v>
      </c>
      <c r="F82" s="3">
        <f t="shared" si="9"/>
        <v>0.3271889241847209</v>
      </c>
      <c r="G82" s="6">
        <f t="shared" si="10"/>
        <v>3.0216814809354373E-2</v>
      </c>
      <c r="H82" s="6">
        <f t="shared" si="11"/>
        <v>3.0216814809354373E-2</v>
      </c>
    </row>
    <row r="83" spans="1:8" x14ac:dyDescent="0.35">
      <c r="A83" s="2">
        <v>36.74</v>
      </c>
      <c r="B83" s="2">
        <v>17.22</v>
      </c>
      <c r="C83" s="4">
        <f t="shared" si="6"/>
        <v>17.221077231932739</v>
      </c>
      <c r="D83" s="3">
        <f t="shared" si="7"/>
        <v>-1.0772319327401192E-3</v>
      </c>
      <c r="E83" s="3">
        <f t="shared" si="8"/>
        <v>1.0772319327401192E-3</v>
      </c>
      <c r="F83" s="3">
        <f t="shared" si="9"/>
        <v>1.1604286369150127E-6</v>
      </c>
      <c r="G83" s="6">
        <f t="shared" si="10"/>
        <v>-6.2557022807207855E-5</v>
      </c>
      <c r="H83" s="6">
        <f t="shared" si="11"/>
        <v>6.2557022807207855E-5</v>
      </c>
    </row>
    <row r="84" spans="1:8" x14ac:dyDescent="0.35">
      <c r="A84" s="2">
        <v>37.19</v>
      </c>
      <c r="B84" s="2">
        <v>18.38</v>
      </c>
      <c r="C84" s="4">
        <f t="shared" si="6"/>
        <v>17.362017537353339</v>
      </c>
      <c r="D84" s="3">
        <f t="shared" si="7"/>
        <v>1.0179824626466605</v>
      </c>
      <c r="E84" s="3">
        <f t="shared" si="8"/>
        <v>1.0179824626466605</v>
      </c>
      <c r="F84" s="3">
        <f t="shared" si="9"/>
        <v>1.0362882942561595</v>
      </c>
      <c r="G84" s="6">
        <f t="shared" si="10"/>
        <v>5.5385335290895565E-2</v>
      </c>
      <c r="H84" s="6">
        <f t="shared" si="11"/>
        <v>5.5385335290895565E-2</v>
      </c>
    </row>
    <row r="85" spans="1:8" x14ac:dyDescent="0.35">
      <c r="A85" s="2">
        <v>39.46</v>
      </c>
      <c r="B85" s="2">
        <v>18.18</v>
      </c>
      <c r="C85" s="4">
        <f t="shared" si="6"/>
        <v>18.072983078030596</v>
      </c>
      <c r="D85" s="3">
        <f t="shared" si="7"/>
        <v>0.10701692196940371</v>
      </c>
      <c r="E85" s="3">
        <f t="shared" si="8"/>
        <v>0.10701692196940371</v>
      </c>
      <c r="F85" s="3">
        <f t="shared" si="9"/>
        <v>1.1452621587805443E-2</v>
      </c>
      <c r="G85" s="6">
        <f t="shared" si="10"/>
        <v>5.8865193602532298E-3</v>
      </c>
      <c r="H85" s="6">
        <f t="shared" si="11"/>
        <v>5.8865193602532298E-3</v>
      </c>
    </row>
    <row r="86" spans="1:8" x14ac:dyDescent="0.35">
      <c r="A86" s="2">
        <v>36.74</v>
      </c>
      <c r="B86" s="2">
        <v>17.079999999999998</v>
      </c>
      <c r="C86" s="4">
        <f t="shared" si="6"/>
        <v>17.221077231932739</v>
      </c>
      <c r="D86" s="3">
        <f t="shared" si="7"/>
        <v>-0.14107723193274069</v>
      </c>
      <c r="E86" s="3">
        <f t="shared" si="8"/>
        <v>0.14107723193274069</v>
      </c>
      <c r="F86" s="3">
        <f t="shared" si="9"/>
        <v>1.9902785369804308E-2</v>
      </c>
      <c r="G86" s="6">
        <f t="shared" si="10"/>
        <v>-8.2597910967646786E-3</v>
      </c>
      <c r="H86" s="6">
        <f t="shared" si="11"/>
        <v>8.2597910967646786E-3</v>
      </c>
    </row>
    <row r="87" spans="1:8" x14ac:dyDescent="0.35">
      <c r="A87" s="2">
        <v>44.45</v>
      </c>
      <c r="B87" s="2">
        <v>17.64</v>
      </c>
      <c r="C87" s="4">
        <f t="shared" si="6"/>
        <v>19.635854464805703</v>
      </c>
      <c r="D87" s="3">
        <f t="shared" si="7"/>
        <v>-1.9958544648057028</v>
      </c>
      <c r="E87" s="3">
        <f t="shared" si="8"/>
        <v>1.9958544648057028</v>
      </c>
      <c r="F87" s="3">
        <f t="shared" si="9"/>
        <v>3.9834350446848585</v>
      </c>
      <c r="G87" s="6">
        <f t="shared" si="10"/>
        <v>-0.11314367714318042</v>
      </c>
      <c r="H87" s="6">
        <f t="shared" si="11"/>
        <v>0.11314367714318042</v>
      </c>
    </row>
    <row r="88" spans="1:8" x14ac:dyDescent="0.35">
      <c r="A88" s="2">
        <v>41.62</v>
      </c>
      <c r="B88" s="2">
        <v>18.690000000000001</v>
      </c>
      <c r="C88" s="4">
        <f t="shared" si="6"/>
        <v>18.749496544049478</v>
      </c>
      <c r="D88" s="3">
        <f t="shared" si="7"/>
        <v>-5.9496544049476796E-2</v>
      </c>
      <c r="E88" s="3">
        <f t="shared" si="8"/>
        <v>5.9496544049476796E-2</v>
      </c>
      <c r="F88" s="3">
        <f t="shared" si="9"/>
        <v>3.5398387538313329E-3</v>
      </c>
      <c r="G88" s="6">
        <f t="shared" si="10"/>
        <v>-3.1833356901806737E-3</v>
      </c>
      <c r="H88" s="6">
        <f t="shared" si="11"/>
        <v>3.1833356901806737E-3</v>
      </c>
    </row>
    <row r="89" spans="1:8" x14ac:dyDescent="0.35">
      <c r="A89" s="2">
        <v>39.01</v>
      </c>
      <c r="B89" s="2">
        <v>17.52</v>
      </c>
      <c r="C89" s="4">
        <f t="shared" si="6"/>
        <v>17.932042772609993</v>
      </c>
      <c r="D89" s="3">
        <f t="shared" si="7"/>
        <v>-0.41204277260999334</v>
      </c>
      <c r="E89" s="3">
        <f t="shared" si="8"/>
        <v>0.41204277260999334</v>
      </c>
      <c r="F89" s="3">
        <f t="shared" si="9"/>
        <v>0.16977924646013068</v>
      </c>
      <c r="G89" s="6">
        <f t="shared" si="10"/>
        <v>-2.3518423094177704E-2</v>
      </c>
      <c r="H89" s="6">
        <f t="shared" si="11"/>
        <v>2.3518423094177704E-2</v>
      </c>
    </row>
    <row r="90" spans="1:8" x14ac:dyDescent="0.35">
      <c r="A90" s="2">
        <v>41.28</v>
      </c>
      <c r="B90" s="2">
        <v>16.12</v>
      </c>
      <c r="C90" s="4">
        <f t="shared" si="6"/>
        <v>18.643008313287247</v>
      </c>
      <c r="D90" s="3">
        <f t="shared" si="7"/>
        <v>-2.5230083132872458</v>
      </c>
      <c r="E90" s="3">
        <f t="shared" si="8"/>
        <v>2.5230083132872458</v>
      </c>
      <c r="F90" s="3">
        <f t="shared" si="9"/>
        <v>6.3655709489165533</v>
      </c>
      <c r="G90" s="6">
        <f t="shared" si="10"/>
        <v>-0.1565141633552882</v>
      </c>
      <c r="H90" s="6">
        <f t="shared" si="11"/>
        <v>0.1565141633552882</v>
      </c>
    </row>
    <row r="91" spans="1:8" x14ac:dyDescent="0.35">
      <c r="A91" s="2">
        <v>38.1</v>
      </c>
      <c r="B91" s="2">
        <v>18.829999999999998</v>
      </c>
      <c r="C91" s="4">
        <f t="shared" si="6"/>
        <v>17.647030154981667</v>
      </c>
      <c r="D91" s="3">
        <f t="shared" si="7"/>
        <v>1.1829698450183308</v>
      </c>
      <c r="E91" s="3">
        <f t="shared" si="8"/>
        <v>1.1829698450183308</v>
      </c>
      <c r="F91" s="3">
        <f t="shared" si="9"/>
        <v>1.3994176542226935</v>
      </c>
      <c r="G91" s="6">
        <f t="shared" si="10"/>
        <v>6.2823677377500317E-2</v>
      </c>
      <c r="H91" s="6">
        <f t="shared" si="11"/>
        <v>6.2823677377500317E-2</v>
      </c>
    </row>
    <row r="92" spans="1:8" x14ac:dyDescent="0.35">
      <c r="A92" s="2">
        <v>30.16</v>
      </c>
      <c r="B92" s="2">
        <v>15.46</v>
      </c>
      <c r="C92" s="4">
        <f t="shared" si="6"/>
        <v>15.16021676600484</v>
      </c>
      <c r="D92" s="3">
        <f t="shared" si="7"/>
        <v>0.29978323399516071</v>
      </c>
      <c r="E92" s="3">
        <f t="shared" si="8"/>
        <v>0.29978323399516071</v>
      </c>
      <c r="F92" s="3">
        <f t="shared" si="9"/>
        <v>8.9869987384597283E-2</v>
      </c>
      <c r="G92" s="6">
        <f t="shared" si="10"/>
        <v>1.9390894825042734E-2</v>
      </c>
      <c r="H92" s="6">
        <f t="shared" si="11"/>
        <v>1.9390894825042734E-2</v>
      </c>
    </row>
    <row r="93" spans="1:8" x14ac:dyDescent="0.35">
      <c r="A93" s="2">
        <v>38.56</v>
      </c>
      <c r="B93" s="2">
        <v>18.39</v>
      </c>
      <c r="C93" s="4">
        <f t="shared" si="6"/>
        <v>17.791102467189393</v>
      </c>
      <c r="D93" s="3">
        <f t="shared" si="7"/>
        <v>0.5988975328106072</v>
      </c>
      <c r="E93" s="3">
        <f t="shared" si="8"/>
        <v>0.5988975328106072</v>
      </c>
      <c r="F93" s="3">
        <f t="shared" si="9"/>
        <v>0.35867825480663235</v>
      </c>
      <c r="G93" s="6">
        <f t="shared" si="10"/>
        <v>3.2566478129994955E-2</v>
      </c>
      <c r="H93" s="6">
        <f t="shared" si="11"/>
        <v>3.2566478129994955E-2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FC3B4-F960-4885-8236-1474D4A5E08B}">
  <dimension ref="A1:T93"/>
  <sheetViews>
    <sheetView topLeftCell="D1" workbookViewId="0">
      <selection activeCell="R1" sqref="R1:R1048576"/>
    </sheetView>
  </sheetViews>
  <sheetFormatPr defaultRowHeight="14.5" x14ac:dyDescent="0.35"/>
  <cols>
    <col min="1" max="1" width="8.90625" style="1" bestFit="1" customWidth="1"/>
    <col min="2" max="2" width="9.54296875" style="1" bestFit="1" customWidth="1"/>
    <col min="3" max="4" width="8.7265625" style="1"/>
    <col min="12" max="12" width="17.26953125" bestFit="1" customWidth="1"/>
    <col min="13" max="13" width="12.453125" bestFit="1" customWidth="1"/>
    <col min="14" max="14" width="13.54296875" bestFit="1" customWidth="1"/>
    <col min="15" max="16" width="11.81640625" bestFit="1" customWidth="1"/>
    <col min="17" max="18" width="12.453125" bestFit="1" customWidth="1"/>
    <col min="19" max="20" width="0" hidden="1" customWidth="1"/>
  </cols>
  <sheetData>
    <row r="1" spans="1:20" x14ac:dyDescent="0.35">
      <c r="A1" s="11" t="s">
        <v>0</v>
      </c>
      <c r="B1" s="11" t="s">
        <v>1</v>
      </c>
      <c r="C1" s="11" t="s">
        <v>2</v>
      </c>
      <c r="D1" s="5" t="s">
        <v>3</v>
      </c>
      <c r="E1" s="11" t="s">
        <v>4</v>
      </c>
      <c r="F1" s="18" t="s">
        <v>35</v>
      </c>
      <c r="G1" s="11" t="s">
        <v>44</v>
      </c>
      <c r="H1" s="11" t="s">
        <v>52</v>
      </c>
      <c r="I1" s="11" t="s">
        <v>64</v>
      </c>
      <c r="J1" s="11" t="s">
        <v>41</v>
      </c>
      <c r="L1" t="s">
        <v>5</v>
      </c>
    </row>
    <row r="2" spans="1:20" ht="15" thickBot="1" x14ac:dyDescent="0.4">
      <c r="A2" s="2">
        <v>1.6</v>
      </c>
      <c r="B2" s="2">
        <v>49.44</v>
      </c>
      <c r="C2" s="2">
        <v>23.9</v>
      </c>
      <c r="D2" s="2">
        <v>19.309999999999999</v>
      </c>
      <c r="E2" s="4">
        <f>$M$17+$M$18*A2+$M$19*B2+$M$20*C2</f>
        <v>19.182702882032974</v>
      </c>
      <c r="F2" s="4">
        <f>D2-E2</f>
        <v>0.12729711796702503</v>
      </c>
      <c r="G2" s="15">
        <f>ABS(F2)</f>
        <v>0.12729711796702503</v>
      </c>
      <c r="H2" s="15">
        <f>F2*F2</f>
        <v>1.6204556242710687E-2</v>
      </c>
      <c r="I2" s="6">
        <f>F2/D2</f>
        <v>6.5922898998977235E-3</v>
      </c>
      <c r="J2" s="6">
        <f>ABS(I2)</f>
        <v>6.5922898998977235E-3</v>
      </c>
    </row>
    <row r="3" spans="1:20" x14ac:dyDescent="0.35">
      <c r="A3" s="2">
        <v>1.65</v>
      </c>
      <c r="B3" s="2">
        <v>62.6</v>
      </c>
      <c r="C3" s="2">
        <v>28.8</v>
      </c>
      <c r="D3" s="2">
        <v>22.96</v>
      </c>
      <c r="E3" s="4">
        <f t="shared" ref="E3:E66" si="0">$M$17+$M$18*A3+$M$19*B3+$M$20*C3</f>
        <v>23.31224227237437</v>
      </c>
      <c r="F3" s="4">
        <f t="shared" ref="F3:F66" si="1">D3-E3</f>
        <v>-0.35224227237436878</v>
      </c>
      <c r="G3" s="4">
        <f t="shared" ref="G3:G66" si="2">ABS(F3)</f>
        <v>0.35224227237436878</v>
      </c>
      <c r="H3" s="4">
        <f t="shared" ref="H3:H66" si="3">F3*F3</f>
        <v>0.124074618447459</v>
      </c>
      <c r="I3" s="6">
        <f t="shared" ref="I3:I66" si="4">F3/D3</f>
        <v>-1.5341562385643239E-2</v>
      </c>
      <c r="J3" s="6">
        <f t="shared" ref="J3:J66" si="5">ABS(I3)</f>
        <v>1.5341562385643239E-2</v>
      </c>
      <c r="L3" s="9" t="s">
        <v>6</v>
      </c>
      <c r="M3" s="9"/>
      <c r="O3" s="48" t="s">
        <v>61</v>
      </c>
      <c r="P3" s="48" t="s">
        <v>63</v>
      </c>
      <c r="Q3" s="48" t="s">
        <v>62</v>
      </c>
      <c r="R3" s="50" t="s">
        <v>65</v>
      </c>
    </row>
    <row r="4" spans="1:20" x14ac:dyDescent="0.35">
      <c r="A4" s="2">
        <v>1.65</v>
      </c>
      <c r="B4" s="2">
        <v>75.75</v>
      </c>
      <c r="C4" s="2">
        <v>32.4</v>
      </c>
      <c r="D4" s="2">
        <v>27.79</v>
      </c>
      <c r="E4" s="4">
        <f t="shared" si="0"/>
        <v>28.55578530254386</v>
      </c>
      <c r="F4" s="4">
        <f t="shared" si="1"/>
        <v>-0.76578530254386123</v>
      </c>
      <c r="G4" s="4">
        <f t="shared" si="2"/>
        <v>0.76578530254386123</v>
      </c>
      <c r="H4" s="4">
        <f t="shared" si="3"/>
        <v>0.58642712959219312</v>
      </c>
      <c r="I4" s="6">
        <f t="shared" si="4"/>
        <v>-2.7556146187256613E-2</v>
      </c>
      <c r="J4" s="6">
        <f t="shared" si="5"/>
        <v>2.7556146187256613E-2</v>
      </c>
      <c r="L4" t="s">
        <v>7</v>
      </c>
      <c r="M4">
        <v>0.99527351501434291</v>
      </c>
      <c r="O4" s="51" t="s">
        <v>31</v>
      </c>
      <c r="P4" s="4">
        <v>1.1170408325183301</v>
      </c>
      <c r="Q4" s="4">
        <f>AVERAGE(G2:G93)</f>
        <v>0.30697171205962925</v>
      </c>
      <c r="R4" s="2">
        <v>0.93200000000000005</v>
      </c>
    </row>
    <row r="5" spans="1:20" x14ac:dyDescent="0.35">
      <c r="A5" s="2">
        <v>1.53</v>
      </c>
      <c r="B5" s="2">
        <v>48.99</v>
      </c>
      <c r="C5" s="2">
        <v>25.8</v>
      </c>
      <c r="D5" s="2">
        <v>20.92</v>
      </c>
      <c r="E5" s="4">
        <f t="shared" si="0"/>
        <v>20.682799326491541</v>
      </c>
      <c r="F5" s="4">
        <f t="shared" si="1"/>
        <v>0.23720067350846108</v>
      </c>
      <c r="G5" s="4">
        <f t="shared" si="2"/>
        <v>0.23720067350846108</v>
      </c>
      <c r="H5" s="4">
        <f t="shared" si="3"/>
        <v>5.6264159512867548E-2</v>
      </c>
      <c r="I5" s="6">
        <f t="shared" si="4"/>
        <v>1.1338464316848044E-2</v>
      </c>
      <c r="J5" s="6">
        <f t="shared" si="5"/>
        <v>1.1338464316848044E-2</v>
      </c>
      <c r="L5" t="s">
        <v>8</v>
      </c>
      <c r="M5">
        <v>0.99056936968900544</v>
      </c>
      <c r="O5" s="51" t="s">
        <v>33</v>
      </c>
      <c r="P5" s="4">
        <v>1.9101986495179903</v>
      </c>
      <c r="Q5" s="4">
        <f>AVERAGE(H2:H93)</f>
        <v>0.17449371052870541</v>
      </c>
      <c r="R5" s="2">
        <v>1.004</v>
      </c>
    </row>
    <row r="6" spans="1:20" x14ac:dyDescent="0.35">
      <c r="A6" s="2">
        <v>1.45</v>
      </c>
      <c r="B6" s="2">
        <v>43.09</v>
      </c>
      <c r="C6" s="2">
        <v>22.5</v>
      </c>
      <c r="D6" s="2">
        <v>20.38</v>
      </c>
      <c r="E6" s="4">
        <f t="shared" si="0"/>
        <v>20.130608716317745</v>
      </c>
      <c r="F6" s="4">
        <f t="shared" si="1"/>
        <v>0.24939128368225383</v>
      </c>
      <c r="G6" s="4">
        <f t="shared" si="2"/>
        <v>0.24939128368225383</v>
      </c>
      <c r="H6" s="4">
        <f t="shared" si="3"/>
        <v>6.2196012376682402E-2</v>
      </c>
      <c r="I6" s="6">
        <f t="shared" si="4"/>
        <v>1.2237060043290178E-2</v>
      </c>
      <c r="J6" s="6">
        <f t="shared" si="5"/>
        <v>1.2237060043290178E-2</v>
      </c>
      <c r="L6" s="10" t="s">
        <v>9</v>
      </c>
      <c r="M6" s="10">
        <v>0.99024787092840327</v>
      </c>
      <c r="O6" s="51" t="s">
        <v>32</v>
      </c>
      <c r="P6" s="4">
        <v>1.3820993631132279</v>
      </c>
      <c r="Q6" s="4">
        <f>SQRT(Q5)</f>
        <v>0.41772444329809744</v>
      </c>
      <c r="R6" s="2">
        <v>1.002</v>
      </c>
    </row>
    <row r="7" spans="1:20" x14ac:dyDescent="0.35">
      <c r="A7" s="2">
        <v>1.61</v>
      </c>
      <c r="B7" s="2">
        <v>52.62</v>
      </c>
      <c r="C7" s="2">
        <v>22.1</v>
      </c>
      <c r="D7" s="2">
        <v>20.39</v>
      </c>
      <c r="E7" s="4">
        <f t="shared" si="0"/>
        <v>20.139861599445233</v>
      </c>
      <c r="F7" s="4">
        <f t="shared" si="1"/>
        <v>0.25013840055476777</v>
      </c>
      <c r="G7" s="4">
        <f t="shared" si="2"/>
        <v>0.25013840055476777</v>
      </c>
      <c r="H7" s="4">
        <f t="shared" si="3"/>
        <v>6.256921943209745E-2</v>
      </c>
      <c r="I7" s="6">
        <f t="shared" si="4"/>
        <v>1.2267699880076888E-2</v>
      </c>
      <c r="J7" s="6">
        <f t="shared" si="5"/>
        <v>1.2267699880076888E-2</v>
      </c>
      <c r="L7" t="s">
        <v>10</v>
      </c>
      <c r="M7">
        <v>0.42711268164907523</v>
      </c>
      <c r="O7" s="51" t="s">
        <v>34</v>
      </c>
      <c r="P7" s="6">
        <v>5.3509684509641511E-2</v>
      </c>
      <c r="Q7" s="17">
        <f>AVERAGE(J2:J93)</f>
        <v>1.4748026205074391E-2</v>
      </c>
      <c r="R7" s="17">
        <v>4.53E-2</v>
      </c>
    </row>
    <row r="8" spans="1:20" ht="15" thickBot="1" x14ac:dyDescent="0.4">
      <c r="A8" s="2">
        <v>1.56</v>
      </c>
      <c r="B8" s="2">
        <v>47.97</v>
      </c>
      <c r="C8" s="2">
        <v>19.600000000000001</v>
      </c>
      <c r="D8" s="2">
        <v>19.66</v>
      </c>
      <c r="E8" s="4">
        <f t="shared" si="0"/>
        <v>19.405764809814691</v>
      </c>
      <c r="F8" s="4">
        <f t="shared" si="1"/>
        <v>0.25423519018530882</v>
      </c>
      <c r="G8" s="4">
        <f t="shared" si="2"/>
        <v>0.25423519018530882</v>
      </c>
      <c r="H8" s="4">
        <f t="shared" si="3"/>
        <v>6.4635531928560142E-2</v>
      </c>
      <c r="I8" s="6">
        <f t="shared" si="4"/>
        <v>1.2931596652355484E-2</v>
      </c>
      <c r="J8" s="6">
        <f t="shared" si="5"/>
        <v>1.2931596652355484E-2</v>
      </c>
      <c r="L8" s="7" t="s">
        <v>11</v>
      </c>
      <c r="M8" s="7">
        <v>92</v>
      </c>
      <c r="O8" s="52" t="s">
        <v>66</v>
      </c>
      <c r="P8" s="3">
        <f>'D07'!K5</f>
        <v>0.89676202523527748</v>
      </c>
      <c r="Q8" s="3">
        <f>M6</f>
        <v>0.99024787092840327</v>
      </c>
      <c r="R8" s="3">
        <v>0.94181700000000002</v>
      </c>
    </row>
    <row r="9" spans="1:20" x14ac:dyDescent="0.35">
      <c r="A9" s="2">
        <v>1.5</v>
      </c>
      <c r="B9" s="2">
        <v>45.59</v>
      </c>
      <c r="C9" s="2">
        <v>25.3</v>
      </c>
      <c r="D9" s="2">
        <v>20.3</v>
      </c>
      <c r="E9" s="4">
        <f t="shared" si="0"/>
        <v>20.033860698165796</v>
      </c>
      <c r="F9" s="4">
        <f t="shared" si="1"/>
        <v>0.26613930183420464</v>
      </c>
      <c r="G9" s="4">
        <f t="shared" si="2"/>
        <v>0.26613930183420464</v>
      </c>
      <c r="H9" s="4">
        <f t="shared" si="3"/>
        <v>7.083012798079788E-2</v>
      </c>
      <c r="I9" s="6">
        <f t="shared" si="4"/>
        <v>1.3110310435182494E-2</v>
      </c>
      <c r="J9" s="6">
        <f t="shared" si="5"/>
        <v>1.3110310435182494E-2</v>
      </c>
    </row>
    <row r="10" spans="1:20" ht="15" thickBot="1" x14ac:dyDescent="0.4">
      <c r="A10" s="2">
        <v>1.52</v>
      </c>
      <c r="B10" s="2">
        <v>47.85</v>
      </c>
      <c r="C10" s="2">
        <v>22.8</v>
      </c>
      <c r="D10" s="2">
        <v>20.6</v>
      </c>
      <c r="E10" s="4">
        <f t="shared" si="0"/>
        <v>20.379498786118187</v>
      </c>
      <c r="F10" s="4">
        <f t="shared" si="1"/>
        <v>0.2205012138818141</v>
      </c>
      <c r="G10" s="4">
        <f t="shared" si="2"/>
        <v>0.2205012138818141</v>
      </c>
      <c r="H10" s="4">
        <f t="shared" si="3"/>
        <v>4.8620785323353524E-2</v>
      </c>
      <c r="I10" s="6">
        <f t="shared" si="4"/>
        <v>1.0703942421447286E-2</v>
      </c>
      <c r="J10" s="6">
        <f t="shared" si="5"/>
        <v>1.0703942421447286E-2</v>
      </c>
      <c r="L10" t="s">
        <v>12</v>
      </c>
    </row>
    <row r="11" spans="1:20" x14ac:dyDescent="0.35">
      <c r="A11" s="2">
        <v>1.48</v>
      </c>
      <c r="B11" s="2">
        <v>44.45</v>
      </c>
      <c r="C11" s="2">
        <v>26.4</v>
      </c>
      <c r="D11" s="2">
        <v>20.309999999999999</v>
      </c>
      <c r="E11" s="4">
        <f t="shared" si="0"/>
        <v>20.083993693960192</v>
      </c>
      <c r="F11" s="4">
        <f t="shared" si="1"/>
        <v>0.22600630603980676</v>
      </c>
      <c r="G11" s="4">
        <f t="shared" si="2"/>
        <v>0.22600630603980676</v>
      </c>
      <c r="H11" s="4">
        <f t="shared" si="3"/>
        <v>5.1078850369758795E-2</v>
      </c>
      <c r="I11" s="6">
        <f t="shared" si="4"/>
        <v>1.1127833876898413E-2</v>
      </c>
      <c r="J11" s="6">
        <f t="shared" si="5"/>
        <v>1.1127833876898413E-2</v>
      </c>
      <c r="L11" s="8"/>
      <c r="M11" s="8" t="s">
        <v>17</v>
      </c>
      <c r="N11" s="8" t="s">
        <v>18</v>
      </c>
      <c r="O11" s="8" t="s">
        <v>19</v>
      </c>
      <c r="P11" s="8" t="s">
        <v>20</v>
      </c>
      <c r="Q11" s="8" t="s">
        <v>21</v>
      </c>
    </row>
    <row r="12" spans="1:20" x14ac:dyDescent="0.35">
      <c r="A12" s="2">
        <v>1.47</v>
      </c>
      <c r="B12" s="2">
        <v>46.04</v>
      </c>
      <c r="C12" s="2">
        <v>33.700000000000003</v>
      </c>
      <c r="D12" s="2">
        <v>21.21</v>
      </c>
      <c r="E12" s="4">
        <f t="shared" si="0"/>
        <v>21.153777443325801</v>
      </c>
      <c r="F12" s="4">
        <f t="shared" si="1"/>
        <v>5.6222556674200064E-2</v>
      </c>
      <c r="G12" s="4">
        <f t="shared" si="2"/>
        <v>5.6222556674200064E-2</v>
      </c>
      <c r="H12" s="4">
        <f t="shared" si="3"/>
        <v>3.1609758789836379E-3</v>
      </c>
      <c r="I12" s="6">
        <f t="shared" si="4"/>
        <v>2.6507570332013229E-3</v>
      </c>
      <c r="J12" s="6">
        <f t="shared" si="5"/>
        <v>2.6507570332013229E-3</v>
      </c>
      <c r="L12" t="s">
        <v>13</v>
      </c>
      <c r="M12">
        <v>3</v>
      </c>
      <c r="N12">
        <v>1686.2104612400551</v>
      </c>
      <c r="O12">
        <v>562.07015374668504</v>
      </c>
      <c r="P12">
        <v>3081.0985642181481</v>
      </c>
      <c r="Q12">
        <v>5.6968534645697302E-89</v>
      </c>
    </row>
    <row r="13" spans="1:20" x14ac:dyDescent="0.35">
      <c r="A13" s="2">
        <v>1.55</v>
      </c>
      <c r="B13" s="2">
        <v>53.07</v>
      </c>
      <c r="C13" s="2">
        <v>27.9</v>
      </c>
      <c r="D13" s="2">
        <v>22.11</v>
      </c>
      <c r="E13" s="4">
        <f t="shared" si="0"/>
        <v>21.876319983607573</v>
      </c>
      <c r="F13" s="4">
        <f t="shared" si="1"/>
        <v>0.23368001639242664</v>
      </c>
      <c r="G13" s="4">
        <f t="shared" si="2"/>
        <v>0.23368001639242664</v>
      </c>
      <c r="H13" s="4">
        <f t="shared" si="3"/>
        <v>5.460635006116478E-2</v>
      </c>
      <c r="I13" s="6">
        <f t="shared" si="4"/>
        <v>1.0568974056645258E-2</v>
      </c>
      <c r="J13" s="6">
        <f t="shared" si="5"/>
        <v>1.0568974056645258E-2</v>
      </c>
      <c r="L13" t="s">
        <v>14</v>
      </c>
      <c r="M13">
        <v>88</v>
      </c>
      <c r="N13">
        <v>16.053421368640858</v>
      </c>
      <c r="O13">
        <v>0.1824252428254643</v>
      </c>
    </row>
    <row r="14" spans="1:20" ht="15" thickBot="1" x14ac:dyDescent="0.4">
      <c r="A14" s="2">
        <v>1.52</v>
      </c>
      <c r="B14" s="2">
        <v>65.88</v>
      </c>
      <c r="C14" s="2">
        <v>33.5</v>
      </c>
      <c r="D14" s="2">
        <v>28.6</v>
      </c>
      <c r="E14" s="4">
        <f t="shared" si="0"/>
        <v>27.7406017184029</v>
      </c>
      <c r="F14" s="4">
        <f t="shared" si="1"/>
        <v>0.85939828159710174</v>
      </c>
      <c r="G14" s="4">
        <f t="shared" si="2"/>
        <v>0.85939828159710174</v>
      </c>
      <c r="H14" s="4">
        <f t="shared" si="3"/>
        <v>0.73856540641205137</v>
      </c>
      <c r="I14" s="6">
        <f t="shared" si="4"/>
        <v>3.0048890964933624E-2</v>
      </c>
      <c r="J14" s="6">
        <f t="shared" si="5"/>
        <v>3.0048890964933624E-2</v>
      </c>
      <c r="L14" s="7" t="s">
        <v>15</v>
      </c>
      <c r="M14" s="7">
        <v>91</v>
      </c>
      <c r="N14" s="7">
        <v>1702.2638826086959</v>
      </c>
      <c r="O14" s="7"/>
      <c r="P14" s="7"/>
      <c r="Q14" s="7"/>
    </row>
    <row r="15" spans="1:20" ht="15" thickBot="1" x14ac:dyDescent="0.4">
      <c r="A15" s="2">
        <v>1.54</v>
      </c>
      <c r="B15" s="2">
        <v>46.04</v>
      </c>
      <c r="C15" s="2">
        <v>23.4</v>
      </c>
      <c r="D15" s="2">
        <v>19.5</v>
      </c>
      <c r="E15" s="4">
        <f t="shared" si="0"/>
        <v>19.227740343763415</v>
      </c>
      <c r="F15" s="4">
        <f t="shared" si="1"/>
        <v>0.2722596562365851</v>
      </c>
      <c r="G15" s="4">
        <f t="shared" si="2"/>
        <v>0.2722596562365851</v>
      </c>
      <c r="H15" s="4">
        <f t="shared" si="3"/>
        <v>7.4125320414063486E-2</v>
      </c>
      <c r="I15" s="6">
        <f t="shared" si="4"/>
        <v>1.396203365315821E-2</v>
      </c>
      <c r="J15" s="6">
        <f t="shared" si="5"/>
        <v>1.396203365315821E-2</v>
      </c>
    </row>
    <row r="16" spans="1:20" x14ac:dyDescent="0.35">
      <c r="A16" s="2">
        <v>1.46</v>
      </c>
      <c r="B16" s="2">
        <v>43.54</v>
      </c>
      <c r="C16" s="2">
        <v>21.8</v>
      </c>
      <c r="D16" s="2">
        <v>20.41</v>
      </c>
      <c r="E16" s="4">
        <f t="shared" si="0"/>
        <v>20.054203429381012</v>
      </c>
      <c r="F16" s="4">
        <f t="shared" si="1"/>
        <v>0.35579657061898828</v>
      </c>
      <c r="G16" s="4">
        <f t="shared" si="2"/>
        <v>0.35579657061898828</v>
      </c>
      <c r="H16" s="4">
        <f t="shared" si="3"/>
        <v>0.12659119966423271</v>
      </c>
      <c r="I16" s="6">
        <f t="shared" si="4"/>
        <v>1.7432463038656948E-2</v>
      </c>
      <c r="J16" s="6">
        <f t="shared" si="5"/>
        <v>1.7432463038656948E-2</v>
      </c>
      <c r="L16" s="8"/>
      <c r="M16" s="8" t="s">
        <v>22</v>
      </c>
      <c r="N16" s="8" t="s">
        <v>10</v>
      </c>
      <c r="O16" s="8" t="s">
        <v>23</v>
      </c>
      <c r="P16" s="8" t="s">
        <v>24</v>
      </c>
      <c r="Q16" s="8" t="s">
        <v>25</v>
      </c>
      <c r="R16" s="8" t="s">
        <v>26</v>
      </c>
      <c r="S16" s="8" t="s">
        <v>27</v>
      </c>
      <c r="T16" s="8" t="s">
        <v>28</v>
      </c>
    </row>
    <row r="17" spans="1:20" x14ac:dyDescent="0.35">
      <c r="A17" s="2">
        <v>1.52</v>
      </c>
      <c r="B17" s="2">
        <v>62.37</v>
      </c>
      <c r="C17" s="2">
        <v>37.9</v>
      </c>
      <c r="D17" s="2">
        <v>26.85</v>
      </c>
      <c r="E17" s="4">
        <f t="shared" si="0"/>
        <v>26.500655692318247</v>
      </c>
      <c r="F17" s="4">
        <f t="shared" si="1"/>
        <v>0.34934430768175417</v>
      </c>
      <c r="G17" s="4">
        <f t="shared" si="2"/>
        <v>0.34934430768175417</v>
      </c>
      <c r="H17" s="4">
        <f t="shared" si="3"/>
        <v>0.12204144530964413</v>
      </c>
      <c r="I17" s="6">
        <f t="shared" si="4"/>
        <v>1.30109611799536E-2</v>
      </c>
      <c r="J17" s="6">
        <f t="shared" si="5"/>
        <v>1.30109611799536E-2</v>
      </c>
      <c r="L17" t="s">
        <v>16</v>
      </c>
      <c r="M17">
        <v>36.17193597059449</v>
      </c>
      <c r="N17">
        <v>1.414483657153482</v>
      </c>
      <c r="O17">
        <v>25.572537220675407</v>
      </c>
      <c r="P17">
        <v>1.6438654241577365E-42</v>
      </c>
      <c r="Q17">
        <v>33.360946934764044</v>
      </c>
      <c r="R17">
        <v>38.982925006424935</v>
      </c>
      <c r="S17">
        <v>33.360946934764044</v>
      </c>
      <c r="T17">
        <v>38.982925006424935</v>
      </c>
    </row>
    <row r="18" spans="1:20" x14ac:dyDescent="0.35">
      <c r="A18" s="2">
        <v>1.46</v>
      </c>
      <c r="B18" s="2">
        <v>45.81</v>
      </c>
      <c r="C18" s="2">
        <v>31.3</v>
      </c>
      <c r="D18" s="2">
        <v>21.48</v>
      </c>
      <c r="E18" s="4">
        <f t="shared" si="0"/>
        <v>21.223787969537522</v>
      </c>
      <c r="F18" s="4">
        <f t="shared" si="1"/>
        <v>0.25621203046247842</v>
      </c>
      <c r="G18" s="4">
        <f t="shared" si="2"/>
        <v>0.25621203046247842</v>
      </c>
      <c r="H18" s="4">
        <f t="shared" si="3"/>
        <v>6.5644604553705965E-2</v>
      </c>
      <c r="I18" s="6">
        <f t="shared" si="4"/>
        <v>1.1927934379072552E-2</v>
      </c>
      <c r="J18" s="6">
        <f t="shared" si="5"/>
        <v>1.1927934379072552E-2</v>
      </c>
      <c r="L18" t="s">
        <v>0</v>
      </c>
      <c r="M18">
        <v>-23.132536335206137</v>
      </c>
      <c r="N18">
        <v>1.0231948738234407</v>
      </c>
      <c r="O18">
        <v>-22.608143303890142</v>
      </c>
      <c r="P18">
        <v>2.0347114239270885E-38</v>
      </c>
      <c r="Q18">
        <v>-25.165921137702671</v>
      </c>
      <c r="R18">
        <v>-21.099151532709602</v>
      </c>
      <c r="S18">
        <v>-25.165921137702671</v>
      </c>
      <c r="T18">
        <v>-21.099151532709602</v>
      </c>
    </row>
    <row r="19" spans="1:20" x14ac:dyDescent="0.35">
      <c r="A19" s="2">
        <v>1.58</v>
      </c>
      <c r="B19" s="2">
        <v>74.39</v>
      </c>
      <c r="C19" s="2">
        <v>40.6</v>
      </c>
      <c r="D19" s="2">
        <v>29.76</v>
      </c>
      <c r="E19" s="4">
        <f t="shared" si="0"/>
        <v>29.888069800521805</v>
      </c>
      <c r="F19" s="4">
        <f t="shared" si="1"/>
        <v>-0.1280698005218035</v>
      </c>
      <c r="G19" s="4">
        <f t="shared" si="2"/>
        <v>0.1280698005218035</v>
      </c>
      <c r="H19" s="4">
        <f t="shared" si="3"/>
        <v>1.640187380569454E-2</v>
      </c>
      <c r="I19" s="6">
        <f t="shared" si="4"/>
        <v>-4.3034207164584504E-3</v>
      </c>
      <c r="J19" s="6">
        <f t="shared" si="5"/>
        <v>4.3034207164584504E-3</v>
      </c>
      <c r="L19" t="s">
        <v>1</v>
      </c>
      <c r="M19">
        <v>0.39059514052783867</v>
      </c>
      <c r="N19">
        <v>8.9107767101096642E-3</v>
      </c>
      <c r="O19">
        <v>43.834017306784432</v>
      </c>
      <c r="P19">
        <v>1.4457196886846058E-61</v>
      </c>
      <c r="Q19">
        <v>0.3728868442840641</v>
      </c>
      <c r="R19">
        <v>0.40830343677161324</v>
      </c>
      <c r="S19">
        <v>0.3728868442840641</v>
      </c>
      <c r="T19">
        <v>0.40830343677161324</v>
      </c>
    </row>
    <row r="20" spans="1:20" ht="15" thickBot="1" x14ac:dyDescent="0.4">
      <c r="A20" s="2">
        <v>1.52</v>
      </c>
      <c r="B20" s="2">
        <v>55.57</v>
      </c>
      <c r="C20" s="2">
        <v>36.299999999999997</v>
      </c>
      <c r="D20" s="2">
        <v>23.92</v>
      </c>
      <c r="E20" s="4">
        <f t="shared" si="0"/>
        <v>23.796956766849647</v>
      </c>
      <c r="F20" s="4">
        <f t="shared" si="1"/>
        <v>0.12304323315035504</v>
      </c>
      <c r="G20" s="4">
        <f t="shared" si="2"/>
        <v>0.12304323315035504</v>
      </c>
      <c r="H20" s="4">
        <f t="shared" si="3"/>
        <v>1.5139637224092629E-2</v>
      </c>
      <c r="I20" s="6">
        <f t="shared" si="4"/>
        <v>5.1439478741787219E-3</v>
      </c>
      <c r="J20" s="6">
        <f t="shared" si="5"/>
        <v>5.1439478741787219E-3</v>
      </c>
      <c r="L20" s="7" t="s">
        <v>2</v>
      </c>
      <c r="M20" s="7">
        <v>2.9782481174559054E-2</v>
      </c>
      <c r="N20" s="7">
        <v>1.2309561946761005E-2</v>
      </c>
      <c r="O20" s="7">
        <v>2.4194590598242751</v>
      </c>
      <c r="P20">
        <v>1.7601590424532691E-2</v>
      </c>
      <c r="Q20" s="7">
        <v>5.3198134772494375E-3</v>
      </c>
      <c r="R20" s="7">
        <v>5.4245148871868668E-2</v>
      </c>
      <c r="S20" s="7">
        <v>5.3198134772494375E-3</v>
      </c>
      <c r="T20" s="7">
        <v>5.4245148871868668E-2</v>
      </c>
    </row>
    <row r="21" spans="1:20" x14ac:dyDescent="0.35">
      <c r="A21" s="2">
        <v>1.5</v>
      </c>
      <c r="B21" s="2">
        <v>46.15</v>
      </c>
      <c r="C21" s="2">
        <v>29.8</v>
      </c>
      <c r="D21" s="2">
        <v>20.55</v>
      </c>
      <c r="E21" s="4">
        <f t="shared" si="0"/>
        <v>20.386615142146901</v>
      </c>
      <c r="F21" s="4">
        <f t="shared" si="1"/>
        <v>0.16338485785309942</v>
      </c>
      <c r="G21" s="4">
        <f t="shared" si="2"/>
        <v>0.16338485785309942</v>
      </c>
      <c r="H21" s="4">
        <f t="shared" si="3"/>
        <v>2.6694611775677501E-2</v>
      </c>
      <c r="I21" s="6">
        <f t="shared" si="4"/>
        <v>7.9506013553819668E-3</v>
      </c>
      <c r="J21" s="6">
        <f t="shared" si="5"/>
        <v>7.9506013553819668E-3</v>
      </c>
      <c r="P21" s="32" t="s">
        <v>40</v>
      </c>
    </row>
    <row r="22" spans="1:20" x14ac:dyDescent="0.35">
      <c r="A22" s="2">
        <v>1.49</v>
      </c>
      <c r="B22" s="2">
        <v>47.85</v>
      </c>
      <c r="C22" s="2">
        <v>31.9</v>
      </c>
      <c r="D22" s="2">
        <v>21.67</v>
      </c>
      <c r="E22" s="4">
        <f t="shared" si="0"/>
        <v>21.344495454862862</v>
      </c>
      <c r="F22" s="4">
        <f t="shared" si="1"/>
        <v>0.32550454513713944</v>
      </c>
      <c r="G22" s="4">
        <f t="shared" si="2"/>
        <v>0.32550454513713944</v>
      </c>
      <c r="H22" s="4">
        <f t="shared" si="3"/>
        <v>0.10595320890493605</v>
      </c>
      <c r="I22" s="6">
        <f t="shared" si="4"/>
        <v>1.5020975779286544E-2</v>
      </c>
      <c r="J22" s="6">
        <f t="shared" si="5"/>
        <v>1.5020975779286544E-2</v>
      </c>
    </row>
    <row r="23" spans="1:20" x14ac:dyDescent="0.35">
      <c r="A23" s="2">
        <v>1.48</v>
      </c>
      <c r="B23" s="2">
        <v>42.18</v>
      </c>
      <c r="C23" s="2">
        <v>31.3</v>
      </c>
      <c r="D23" s="2">
        <v>19.27</v>
      </c>
      <c r="E23" s="4">
        <f t="shared" si="0"/>
        <v>19.34327688271734</v>
      </c>
      <c r="F23" s="4">
        <f t="shared" si="1"/>
        <v>-7.3276882717340897E-2</v>
      </c>
      <c r="G23" s="4">
        <f t="shared" si="2"/>
        <v>7.3276882717340897E-2</v>
      </c>
      <c r="H23" s="4">
        <f t="shared" si="3"/>
        <v>5.3695015407709329E-3</v>
      </c>
      <c r="I23" s="6">
        <f t="shared" si="4"/>
        <v>-3.8026405146518371E-3</v>
      </c>
      <c r="J23" s="6">
        <f t="shared" si="5"/>
        <v>3.8026405146518371E-3</v>
      </c>
    </row>
    <row r="24" spans="1:20" x14ac:dyDescent="0.35">
      <c r="A24" s="2">
        <v>1.59</v>
      </c>
      <c r="B24" s="2">
        <v>45.81</v>
      </c>
      <c r="C24" s="2">
        <v>21.6</v>
      </c>
      <c r="D24" s="2">
        <v>18.18</v>
      </c>
      <c r="E24" s="4">
        <f t="shared" si="0"/>
        <v>17.927668178567501</v>
      </c>
      <c r="F24" s="4">
        <f t="shared" si="1"/>
        <v>0.25233182143249877</v>
      </c>
      <c r="G24" s="4">
        <f t="shared" si="2"/>
        <v>0.25233182143249877</v>
      </c>
      <c r="H24" s="4">
        <f t="shared" si="3"/>
        <v>6.3671348107442446E-2</v>
      </c>
      <c r="I24" s="6">
        <f t="shared" si="4"/>
        <v>1.3879638142601692E-2</v>
      </c>
      <c r="J24" s="6">
        <f t="shared" si="5"/>
        <v>1.3879638142601692E-2</v>
      </c>
    </row>
    <row r="25" spans="1:20" x14ac:dyDescent="0.35">
      <c r="A25" s="2">
        <v>1.56</v>
      </c>
      <c r="B25" s="2">
        <v>44.68</v>
      </c>
      <c r="C25" s="2">
        <v>24.6</v>
      </c>
      <c r="D25" s="2">
        <v>18.46</v>
      </c>
      <c r="E25" s="4">
        <f t="shared" si="0"/>
        <v>18.269619203350899</v>
      </c>
      <c r="F25" s="4">
        <f t="shared" si="1"/>
        <v>0.19038079664910157</v>
      </c>
      <c r="G25" s="4">
        <f t="shared" si="2"/>
        <v>0.19038079664910157</v>
      </c>
      <c r="H25" s="4">
        <f t="shared" si="3"/>
        <v>3.6244847732746562E-2</v>
      </c>
      <c r="I25" s="6">
        <f t="shared" si="4"/>
        <v>1.0313152581208102E-2</v>
      </c>
      <c r="J25" s="6">
        <f t="shared" si="5"/>
        <v>1.0313152581208102E-2</v>
      </c>
    </row>
    <row r="26" spans="1:20" x14ac:dyDescent="0.35">
      <c r="A26" s="2">
        <v>1.58</v>
      </c>
      <c r="B26" s="2">
        <v>42.64</v>
      </c>
      <c r="C26" s="2">
        <v>20.100000000000001</v>
      </c>
      <c r="D26" s="2">
        <v>17.05</v>
      </c>
      <c r="E26" s="4">
        <f t="shared" si="0"/>
        <v>16.87613322468447</v>
      </c>
      <c r="F26" s="4">
        <f t="shared" si="1"/>
        <v>0.17386677531553119</v>
      </c>
      <c r="G26" s="4">
        <f t="shared" si="2"/>
        <v>0.17386677531553119</v>
      </c>
      <c r="H26" s="4">
        <f t="shared" si="3"/>
        <v>3.0229655558621404E-2</v>
      </c>
      <c r="I26" s="6">
        <f t="shared" si="4"/>
        <v>1.0197464827890391E-2</v>
      </c>
      <c r="J26" s="6">
        <f t="shared" si="5"/>
        <v>1.0197464827890391E-2</v>
      </c>
    </row>
    <row r="27" spans="1:20" x14ac:dyDescent="0.35">
      <c r="A27" s="2">
        <v>1.57</v>
      </c>
      <c r="B27" s="2">
        <v>43.54</v>
      </c>
      <c r="C27" s="2">
        <v>24.6</v>
      </c>
      <c r="D27" s="2">
        <v>17.7</v>
      </c>
      <c r="E27" s="4">
        <f t="shared" si="0"/>
        <v>17.593015379797098</v>
      </c>
      <c r="F27" s="4">
        <f t="shared" si="1"/>
        <v>0.10698462020290123</v>
      </c>
      <c r="G27" s="4">
        <f t="shared" si="2"/>
        <v>0.10698462020290123</v>
      </c>
      <c r="H27" s="4">
        <f t="shared" si="3"/>
        <v>1.1445708959959021E-2</v>
      </c>
      <c r="I27" s="6">
        <f t="shared" si="4"/>
        <v>6.0443288250226681E-3</v>
      </c>
      <c r="J27" s="6">
        <f t="shared" si="5"/>
        <v>6.0443288250226681E-3</v>
      </c>
    </row>
    <row r="28" spans="1:20" x14ac:dyDescent="0.35">
      <c r="A28" s="2">
        <v>1.5</v>
      </c>
      <c r="B28" s="2">
        <v>37.31</v>
      </c>
      <c r="C28" s="2">
        <v>18.100000000000001</v>
      </c>
      <c r="D28" s="2">
        <v>16.61</v>
      </c>
      <c r="E28" s="4">
        <f t="shared" si="0"/>
        <v>16.585299070138468</v>
      </c>
      <c r="F28" s="4">
        <f t="shared" si="1"/>
        <v>2.4700929861531051E-2</v>
      </c>
      <c r="G28" s="4">
        <f t="shared" si="2"/>
        <v>2.4700929861531051E-2</v>
      </c>
      <c r="H28" s="4">
        <f t="shared" si="3"/>
        <v>6.1013593602427636E-4</v>
      </c>
      <c r="I28" s="6">
        <f t="shared" si="4"/>
        <v>1.4871119723980164E-3</v>
      </c>
      <c r="J28" s="6">
        <f t="shared" si="5"/>
        <v>1.4871119723980164E-3</v>
      </c>
    </row>
    <row r="29" spans="1:20" x14ac:dyDescent="0.35">
      <c r="A29" s="2">
        <v>1.52</v>
      </c>
      <c r="B29" s="2">
        <v>39.35</v>
      </c>
      <c r="C29" s="2">
        <v>22.9</v>
      </c>
      <c r="D29" s="2">
        <v>16.940000000000001</v>
      </c>
      <c r="E29" s="4">
        <f t="shared" si="0"/>
        <v>17.062418339749012</v>
      </c>
      <c r="F29" s="4">
        <f t="shared" si="1"/>
        <v>-0.12241833974901084</v>
      </c>
      <c r="G29" s="4">
        <f t="shared" si="2"/>
        <v>0.12241833974901084</v>
      </c>
      <c r="H29" s="4">
        <f t="shared" si="3"/>
        <v>1.4986249906904248E-2</v>
      </c>
      <c r="I29" s="6">
        <f t="shared" si="4"/>
        <v>-7.2265844007680536E-3</v>
      </c>
      <c r="J29" s="6">
        <f t="shared" si="5"/>
        <v>7.2265844007680536E-3</v>
      </c>
    </row>
    <row r="30" spans="1:20" x14ac:dyDescent="0.35">
      <c r="A30" s="2">
        <v>1.44</v>
      </c>
      <c r="B30" s="2">
        <v>39.01</v>
      </c>
      <c r="C30" s="2">
        <v>26.2</v>
      </c>
      <c r="D30" s="2">
        <v>18.77</v>
      </c>
      <c r="E30" s="4">
        <f t="shared" si="0"/>
        <v>18.87850108666208</v>
      </c>
      <c r="F30" s="4">
        <f t="shared" si="1"/>
        <v>-0.10850108666208058</v>
      </c>
      <c r="G30" s="4">
        <f t="shared" si="2"/>
        <v>0.10850108666208058</v>
      </c>
      <c r="H30" s="4">
        <f t="shared" si="3"/>
        <v>1.177248580685232E-2</v>
      </c>
      <c r="I30" s="6">
        <f t="shared" si="4"/>
        <v>-5.780558692705412E-3</v>
      </c>
      <c r="J30" s="6">
        <f t="shared" si="5"/>
        <v>5.780558692705412E-3</v>
      </c>
    </row>
    <row r="31" spans="1:20" x14ac:dyDescent="0.35">
      <c r="A31" s="2">
        <v>1.49</v>
      </c>
      <c r="B31" s="2">
        <v>40.6</v>
      </c>
      <c r="C31" s="2">
        <v>27.2</v>
      </c>
      <c r="D31" s="2">
        <v>18.39</v>
      </c>
      <c r="E31" s="4">
        <f t="shared" si="0"/>
        <v>18.372703024515609</v>
      </c>
      <c r="F31" s="4">
        <f t="shared" si="1"/>
        <v>1.7296975484391908E-2</v>
      </c>
      <c r="G31" s="4">
        <f t="shared" si="2"/>
        <v>1.7296975484391908E-2</v>
      </c>
      <c r="H31" s="4">
        <f t="shared" si="3"/>
        <v>2.9918536090765466E-4</v>
      </c>
      <c r="I31" s="6">
        <f t="shared" si="4"/>
        <v>9.405641916471945E-4</v>
      </c>
      <c r="J31" s="6">
        <f t="shared" si="5"/>
        <v>9.405641916471945E-4</v>
      </c>
    </row>
    <row r="32" spans="1:20" x14ac:dyDescent="0.35">
      <c r="A32" s="2">
        <v>1.46</v>
      </c>
      <c r="B32" s="2">
        <v>38.1</v>
      </c>
      <c r="C32" s="2">
        <v>17.7</v>
      </c>
      <c r="D32" s="2">
        <v>17.86</v>
      </c>
      <c r="E32" s="4">
        <f t="shared" si="0"/>
        <v>17.807257692093884</v>
      </c>
      <c r="F32" s="4">
        <f t="shared" si="1"/>
        <v>5.2742307906115116E-2</v>
      </c>
      <c r="G32" s="4">
        <f t="shared" si="2"/>
        <v>5.2742307906115116E-2</v>
      </c>
      <c r="H32" s="4">
        <f t="shared" si="3"/>
        <v>2.781751043263453E-3</v>
      </c>
      <c r="I32" s="6">
        <f t="shared" si="4"/>
        <v>2.9530967472628845E-3</v>
      </c>
      <c r="J32" s="6">
        <f t="shared" si="5"/>
        <v>2.9530967472628845E-3</v>
      </c>
    </row>
    <row r="33" spans="1:10" x14ac:dyDescent="0.35">
      <c r="A33" s="2">
        <v>1.5</v>
      </c>
      <c r="B33" s="2">
        <v>40.369999999999997</v>
      </c>
      <c r="C33" s="2">
        <v>20.8</v>
      </c>
      <c r="D33" s="2">
        <v>17.98</v>
      </c>
      <c r="E33" s="4">
        <f t="shared" si="0"/>
        <v>17.860932899324961</v>
      </c>
      <c r="F33" s="4">
        <f t="shared" si="1"/>
        <v>0.11906710067503923</v>
      </c>
      <c r="G33" s="4">
        <f t="shared" si="2"/>
        <v>0.11906710067503923</v>
      </c>
      <c r="H33" s="4">
        <f t="shared" si="3"/>
        <v>1.4176974463159927E-2</v>
      </c>
      <c r="I33" s="6">
        <f t="shared" si="4"/>
        <v>6.6221969229721478E-3</v>
      </c>
      <c r="J33" s="6">
        <f t="shared" si="5"/>
        <v>6.6221969229721478E-3</v>
      </c>
    </row>
    <row r="34" spans="1:10" x14ac:dyDescent="0.35">
      <c r="A34" s="2">
        <v>1.56</v>
      </c>
      <c r="B34" s="2">
        <v>37.19</v>
      </c>
      <c r="C34" s="2">
        <v>17.5</v>
      </c>
      <c r="D34" s="2">
        <v>15.37</v>
      </c>
      <c r="E34" s="4">
        <f t="shared" si="0"/>
        <v>15.132605984458019</v>
      </c>
      <c r="F34" s="4">
        <f t="shared" si="1"/>
        <v>0.23739401554198025</v>
      </c>
      <c r="G34" s="4">
        <f t="shared" si="2"/>
        <v>0.23739401554198025</v>
      </c>
      <c r="H34" s="4">
        <f t="shared" si="3"/>
        <v>5.635591861514596E-2</v>
      </c>
      <c r="I34" s="6">
        <f t="shared" si="4"/>
        <v>1.5445284030057271E-2</v>
      </c>
      <c r="J34" s="6">
        <f t="shared" si="5"/>
        <v>1.5445284030057271E-2</v>
      </c>
    </row>
    <row r="35" spans="1:10" x14ac:dyDescent="0.35">
      <c r="A35" s="2">
        <v>1.53</v>
      </c>
      <c r="B35" s="2">
        <v>44.11</v>
      </c>
      <c r="C35" s="2">
        <v>21.3</v>
      </c>
      <c r="D35" s="2">
        <v>18.84</v>
      </c>
      <c r="E35" s="4">
        <f t="shared" si="0"/>
        <v>18.64267387543017</v>
      </c>
      <c r="F35" s="4">
        <f t="shared" si="1"/>
        <v>0.19732612456983034</v>
      </c>
      <c r="G35" s="4">
        <f t="shared" si="2"/>
        <v>0.19732612456983034</v>
      </c>
      <c r="H35" s="4">
        <f t="shared" si="3"/>
        <v>3.8937599437748202E-2</v>
      </c>
      <c r="I35" s="6">
        <f t="shared" si="4"/>
        <v>1.0473785805192693E-2</v>
      </c>
      <c r="J35" s="6">
        <f t="shared" si="5"/>
        <v>1.0473785805192693E-2</v>
      </c>
    </row>
    <row r="36" spans="1:10" x14ac:dyDescent="0.35">
      <c r="A36" s="2">
        <v>1.45</v>
      </c>
      <c r="B36" s="2">
        <v>33.450000000000003</v>
      </c>
      <c r="C36" s="2">
        <v>18.7</v>
      </c>
      <c r="D36" s="2">
        <v>15.82</v>
      </c>
      <c r="E36" s="4">
        <f t="shared" si="0"/>
        <v>16.252098133166054</v>
      </c>
      <c r="F36" s="4">
        <f t="shared" si="1"/>
        <v>-0.43209813316605405</v>
      </c>
      <c r="G36" s="4">
        <f t="shared" si="2"/>
        <v>0.43209813316605405</v>
      </c>
      <c r="H36" s="4">
        <f t="shared" si="3"/>
        <v>0.18670879668558898</v>
      </c>
      <c r="I36" s="6">
        <f t="shared" si="4"/>
        <v>-2.731340917610961E-2</v>
      </c>
      <c r="J36" s="6">
        <f t="shared" si="5"/>
        <v>2.731340917610961E-2</v>
      </c>
    </row>
    <row r="37" spans="1:10" x14ac:dyDescent="0.35">
      <c r="A37" s="2">
        <v>1.63</v>
      </c>
      <c r="B37" s="2">
        <v>47.17</v>
      </c>
      <c r="C37" s="2">
        <v>28.8</v>
      </c>
      <c r="D37" s="2">
        <v>17.71</v>
      </c>
      <c r="E37" s="4">
        <f t="shared" si="0"/>
        <v>17.748009980733936</v>
      </c>
      <c r="F37" s="4">
        <f t="shared" si="1"/>
        <v>-3.8009980733935578E-2</v>
      </c>
      <c r="G37" s="4">
        <f t="shared" si="2"/>
        <v>3.8009980733935578E-2</v>
      </c>
      <c r="H37" s="4">
        <f t="shared" si="3"/>
        <v>1.4447586353941537E-3</v>
      </c>
      <c r="I37" s="6">
        <f t="shared" si="4"/>
        <v>-2.1462439714249339E-3</v>
      </c>
      <c r="J37" s="6">
        <f t="shared" si="5"/>
        <v>2.1462439714249339E-3</v>
      </c>
    </row>
    <row r="38" spans="1:10" x14ac:dyDescent="0.35">
      <c r="A38" s="2">
        <v>1.42</v>
      </c>
      <c r="B38" s="2">
        <v>30.05</v>
      </c>
      <c r="C38" s="2">
        <v>17.100000000000001</v>
      </c>
      <c r="D38" s="2">
        <v>14.99</v>
      </c>
      <c r="E38" s="4">
        <f t="shared" si="0"/>
        <v>15.57039877554829</v>
      </c>
      <c r="F38" s="4">
        <f t="shared" si="1"/>
        <v>-0.58039877554828934</v>
      </c>
      <c r="G38" s="4">
        <f t="shared" si="2"/>
        <v>0.58039877554828934</v>
      </c>
      <c r="H38" s="4">
        <f t="shared" si="3"/>
        <v>0.33686273865795352</v>
      </c>
      <c r="I38" s="6">
        <f t="shared" si="4"/>
        <v>-3.8719064412827839E-2</v>
      </c>
      <c r="J38" s="6">
        <f t="shared" si="5"/>
        <v>3.8719064412827839E-2</v>
      </c>
    </row>
    <row r="39" spans="1:10" x14ac:dyDescent="0.35">
      <c r="A39" s="2">
        <v>1.38</v>
      </c>
      <c r="B39" s="2">
        <v>32.090000000000003</v>
      </c>
      <c r="C39" s="2">
        <v>26.2</v>
      </c>
      <c r="D39" s="2">
        <v>16.75</v>
      </c>
      <c r="E39" s="4">
        <f t="shared" si="0"/>
        <v>17.563534894321812</v>
      </c>
      <c r="F39" s="4">
        <f t="shared" si="1"/>
        <v>-0.81353489432181192</v>
      </c>
      <c r="G39" s="4">
        <f t="shared" si="2"/>
        <v>0.81353489432181192</v>
      </c>
      <c r="H39" s="4">
        <f t="shared" si="3"/>
        <v>0.66183902427920172</v>
      </c>
      <c r="I39" s="6">
        <f t="shared" si="4"/>
        <v>-4.8569247422197724E-2</v>
      </c>
      <c r="J39" s="6">
        <f t="shared" si="5"/>
        <v>4.8569247422197724E-2</v>
      </c>
    </row>
    <row r="40" spans="1:10" x14ac:dyDescent="0.35">
      <c r="A40" s="2">
        <v>1.45</v>
      </c>
      <c r="B40" s="2">
        <v>34.81</v>
      </c>
      <c r="C40" s="2">
        <v>20.399999999999999</v>
      </c>
      <c r="D40" s="2">
        <v>16.46</v>
      </c>
      <c r="E40" s="4">
        <f t="shared" si="0"/>
        <v>16.833937742280664</v>
      </c>
      <c r="F40" s="4">
        <f t="shared" si="1"/>
        <v>-0.37393774228066334</v>
      </c>
      <c r="G40" s="4">
        <f t="shared" si="2"/>
        <v>0.37393774228066334</v>
      </c>
      <c r="H40" s="4">
        <f t="shared" si="3"/>
        <v>0.1398294351019598</v>
      </c>
      <c r="I40" s="6">
        <f t="shared" si="4"/>
        <v>-2.2717967331753543E-2</v>
      </c>
      <c r="J40" s="6">
        <f t="shared" si="5"/>
        <v>2.2717967331753543E-2</v>
      </c>
    </row>
    <row r="41" spans="1:10" x14ac:dyDescent="0.35">
      <c r="A41" s="2">
        <v>1.5</v>
      </c>
      <c r="B41" s="2">
        <v>35.950000000000003</v>
      </c>
      <c r="C41" s="2">
        <v>19.5</v>
      </c>
      <c r="D41" s="2">
        <v>15.87</v>
      </c>
      <c r="E41" s="4">
        <f t="shared" si="0"/>
        <v>16.095785152664988</v>
      </c>
      <c r="F41" s="4">
        <f t="shared" si="1"/>
        <v>-0.22578515266498833</v>
      </c>
      <c r="G41" s="4">
        <f t="shared" si="2"/>
        <v>0.22578515266498833</v>
      </c>
      <c r="H41" s="4">
        <f t="shared" si="3"/>
        <v>5.0978935163952084E-2</v>
      </c>
      <c r="I41" s="6">
        <f t="shared" si="4"/>
        <v>-1.4227167779772423E-2</v>
      </c>
      <c r="J41" s="6">
        <f t="shared" si="5"/>
        <v>1.4227167779772423E-2</v>
      </c>
    </row>
    <row r="42" spans="1:10" x14ac:dyDescent="0.35">
      <c r="A42" s="2">
        <v>1.49</v>
      </c>
      <c r="B42" s="2">
        <v>39.92</v>
      </c>
      <c r="C42" s="2">
        <v>21.7</v>
      </c>
      <c r="D42" s="2">
        <v>18.079999999999998</v>
      </c>
      <c r="E42" s="4">
        <f t="shared" si="0"/>
        <v>17.9432946824966</v>
      </c>
      <c r="F42" s="4">
        <f t="shared" si="1"/>
        <v>0.13670531750339876</v>
      </c>
      <c r="G42" s="4">
        <f t="shared" si="2"/>
        <v>0.13670531750339876</v>
      </c>
      <c r="H42" s="4">
        <f t="shared" si="3"/>
        <v>1.8688343833705063E-2</v>
      </c>
      <c r="I42" s="6">
        <f t="shared" si="4"/>
        <v>7.561134817665861E-3</v>
      </c>
      <c r="J42" s="6">
        <f t="shared" si="5"/>
        <v>7.561134817665861E-3</v>
      </c>
    </row>
    <row r="43" spans="1:10" x14ac:dyDescent="0.35">
      <c r="A43" s="2">
        <v>1.45</v>
      </c>
      <c r="B43" s="2">
        <v>32.659999999999997</v>
      </c>
      <c r="C43" s="2">
        <v>18.100000000000001</v>
      </c>
      <c r="D43" s="2">
        <v>15.58</v>
      </c>
      <c r="E43" s="4">
        <f t="shared" si="0"/>
        <v>15.925658483444323</v>
      </c>
      <c r="F43" s="4">
        <f t="shared" si="1"/>
        <v>-0.34565848344432304</v>
      </c>
      <c r="G43" s="4">
        <f t="shared" si="2"/>
        <v>0.34565848344432304</v>
      </c>
      <c r="H43" s="4">
        <f t="shared" si="3"/>
        <v>0.11947978717702934</v>
      </c>
      <c r="I43" s="6">
        <f t="shared" si="4"/>
        <v>-2.218603873198479E-2</v>
      </c>
      <c r="J43" s="6">
        <f t="shared" si="5"/>
        <v>2.218603873198479E-2</v>
      </c>
    </row>
    <row r="44" spans="1:10" x14ac:dyDescent="0.35">
      <c r="A44" s="2">
        <v>1.33</v>
      </c>
      <c r="B44" s="2">
        <v>30.5</v>
      </c>
      <c r="C44" s="2">
        <v>29.8</v>
      </c>
      <c r="D44" s="2">
        <v>17.149999999999999</v>
      </c>
      <c r="E44" s="4">
        <f t="shared" si="0"/>
        <v>18.206332369871269</v>
      </c>
      <c r="F44" s="4">
        <f t="shared" si="1"/>
        <v>-1.0563323698712708</v>
      </c>
      <c r="G44" s="4">
        <f t="shared" si="2"/>
        <v>1.0563323698712708</v>
      </c>
      <c r="H44" s="4">
        <f t="shared" si="3"/>
        <v>1.1158380756378552</v>
      </c>
      <c r="I44" s="6">
        <f t="shared" si="4"/>
        <v>-6.1593724190744659E-2</v>
      </c>
      <c r="J44" s="6">
        <f t="shared" si="5"/>
        <v>6.1593724190744659E-2</v>
      </c>
    </row>
    <row r="45" spans="1:10" x14ac:dyDescent="0.35">
      <c r="A45" s="2">
        <v>1.37</v>
      </c>
      <c r="B45" s="2">
        <v>29.48</v>
      </c>
      <c r="C45" s="2">
        <v>20.6</v>
      </c>
      <c r="D45" s="2">
        <v>15.82</v>
      </c>
      <c r="E45" s="4">
        <f t="shared" si="0"/>
        <v>16.608625046318679</v>
      </c>
      <c r="F45" s="4">
        <f t="shared" si="1"/>
        <v>-0.78862504631867836</v>
      </c>
      <c r="G45" s="4">
        <f t="shared" si="2"/>
        <v>0.78862504631867836</v>
      </c>
      <c r="H45" s="4">
        <f t="shared" si="3"/>
        <v>0.62192946368113755</v>
      </c>
      <c r="I45" s="6">
        <f t="shared" si="4"/>
        <v>-4.9849876505605455E-2</v>
      </c>
      <c r="J45" s="6">
        <f t="shared" si="5"/>
        <v>4.9849876505605455E-2</v>
      </c>
    </row>
    <row r="46" spans="1:10" x14ac:dyDescent="0.35">
      <c r="A46" s="2">
        <v>1.55</v>
      </c>
      <c r="B46" s="2">
        <v>44.68</v>
      </c>
      <c r="C46" s="2">
        <v>22.9</v>
      </c>
      <c r="D46" s="2">
        <v>18.61</v>
      </c>
      <c r="E46" s="4">
        <f t="shared" si="0"/>
        <v>18.450314348706211</v>
      </c>
      <c r="F46" s="4">
        <f t="shared" si="1"/>
        <v>0.15968565129378831</v>
      </c>
      <c r="G46" s="4">
        <f t="shared" si="2"/>
        <v>0.15968565129378831</v>
      </c>
      <c r="H46" s="4">
        <f t="shared" si="3"/>
        <v>2.5499507229121355E-2</v>
      </c>
      <c r="I46" s="6">
        <f t="shared" si="4"/>
        <v>8.5806368239542356E-3</v>
      </c>
      <c r="J46" s="6">
        <f t="shared" si="5"/>
        <v>8.5806368239542356E-3</v>
      </c>
    </row>
    <row r="47" spans="1:10" x14ac:dyDescent="0.35">
      <c r="A47" s="2">
        <v>1.45</v>
      </c>
      <c r="B47" s="2">
        <v>34.93</v>
      </c>
      <c r="C47" s="2">
        <v>19.3</v>
      </c>
      <c r="D47" s="2">
        <v>16.66</v>
      </c>
      <c r="E47" s="4">
        <f t="shared" si="0"/>
        <v>16.848048429851989</v>
      </c>
      <c r="F47" s="4">
        <f t="shared" si="1"/>
        <v>-0.18804842985198889</v>
      </c>
      <c r="G47" s="4">
        <f t="shared" si="2"/>
        <v>0.18804842985198889</v>
      </c>
      <c r="H47" s="4">
        <f t="shared" si="3"/>
        <v>3.5362211969798385E-2</v>
      </c>
      <c r="I47" s="6">
        <f t="shared" si="4"/>
        <v>-1.1287420759423102E-2</v>
      </c>
      <c r="J47" s="6">
        <f t="shared" si="5"/>
        <v>1.1287420759423102E-2</v>
      </c>
    </row>
    <row r="48" spans="1:10" x14ac:dyDescent="0.35">
      <c r="A48" s="2">
        <v>1.47</v>
      </c>
      <c r="B48" s="2">
        <v>54.54</v>
      </c>
      <c r="C48" s="2">
        <v>38.4</v>
      </c>
      <c r="D48" s="2">
        <v>25.13</v>
      </c>
      <c r="E48" s="4">
        <f t="shared" si="0"/>
        <v>24.613813799332856</v>
      </c>
      <c r="F48" s="4">
        <f t="shared" si="1"/>
        <v>0.51618620066714271</v>
      </c>
      <c r="G48" s="4">
        <f t="shared" si="2"/>
        <v>0.51618620066714271</v>
      </c>
      <c r="H48" s="4">
        <f t="shared" si="3"/>
        <v>0.26644819375917972</v>
      </c>
      <c r="I48" s="6">
        <f t="shared" si="4"/>
        <v>2.0540636715763737E-2</v>
      </c>
      <c r="J48" s="6">
        <f t="shared" si="5"/>
        <v>2.0540636715763737E-2</v>
      </c>
    </row>
    <row r="49" spans="1:10" x14ac:dyDescent="0.35">
      <c r="A49" s="2">
        <v>1.59</v>
      </c>
      <c r="B49" s="2">
        <v>52.5</v>
      </c>
      <c r="C49" s="2">
        <v>27.9</v>
      </c>
      <c r="D49" s="2">
        <v>20.83</v>
      </c>
      <c r="E49" s="4">
        <f t="shared" si="0"/>
        <v>20.72837930009846</v>
      </c>
      <c r="F49" s="4">
        <f t="shared" si="1"/>
        <v>0.1016206999015381</v>
      </c>
      <c r="G49" s="4">
        <f t="shared" si="2"/>
        <v>0.1016206999015381</v>
      </c>
      <c r="H49" s="4">
        <f t="shared" si="3"/>
        <v>1.0326766648478466E-2</v>
      </c>
      <c r="I49" s="6">
        <f t="shared" si="4"/>
        <v>4.8785741671405715E-3</v>
      </c>
      <c r="J49" s="6">
        <f t="shared" si="5"/>
        <v>4.8785741671405715E-3</v>
      </c>
    </row>
    <row r="50" spans="1:10" x14ac:dyDescent="0.35">
      <c r="A50" s="2">
        <v>1.44</v>
      </c>
      <c r="B50" s="2">
        <v>51.03</v>
      </c>
      <c r="C50" s="2">
        <v>36.4</v>
      </c>
      <c r="D50" s="2">
        <v>24.56</v>
      </c>
      <c r="E50" s="4">
        <f t="shared" si="0"/>
        <v>23.877235983787209</v>
      </c>
      <c r="F50" s="4">
        <f t="shared" si="1"/>
        <v>0.68276401621278993</v>
      </c>
      <c r="G50" s="4">
        <f t="shared" si="2"/>
        <v>0.68276401621278993</v>
      </c>
      <c r="H50" s="4">
        <f t="shared" si="3"/>
        <v>0.46616670183501885</v>
      </c>
      <c r="I50" s="6">
        <f t="shared" si="4"/>
        <v>2.7799837793680372E-2</v>
      </c>
      <c r="J50" s="6">
        <f t="shared" si="5"/>
        <v>2.7799837793680372E-2</v>
      </c>
    </row>
    <row r="51" spans="1:10" x14ac:dyDescent="0.35">
      <c r="A51" s="2">
        <v>1.6</v>
      </c>
      <c r="B51" s="2">
        <v>51.71</v>
      </c>
      <c r="C51" s="2">
        <v>25.1</v>
      </c>
      <c r="D51" s="2">
        <v>20.190000000000001</v>
      </c>
      <c r="E51" s="4">
        <f t="shared" si="0"/>
        <v>20.10509282844064</v>
      </c>
      <c r="F51" s="4">
        <f t="shared" si="1"/>
        <v>8.4907171559361672E-2</v>
      </c>
      <c r="G51" s="4">
        <f t="shared" si="2"/>
        <v>8.4907171559361672E-2</v>
      </c>
      <c r="H51" s="4">
        <f t="shared" si="3"/>
        <v>7.2092277822108754E-3</v>
      </c>
      <c r="I51" s="6">
        <f t="shared" si="4"/>
        <v>4.2054072094780421E-3</v>
      </c>
      <c r="J51" s="6">
        <f t="shared" si="5"/>
        <v>4.2054072094780421E-3</v>
      </c>
    </row>
    <row r="52" spans="1:10" x14ac:dyDescent="0.35">
      <c r="A52" s="2">
        <v>1.58</v>
      </c>
      <c r="B52" s="2">
        <v>60.33</v>
      </c>
      <c r="C52" s="2">
        <v>39.700000000000003</v>
      </c>
      <c r="D52" s="2">
        <v>24.13</v>
      </c>
      <c r="E52" s="4">
        <f t="shared" si="0"/>
        <v>24.369497891643288</v>
      </c>
      <c r="F52" s="4">
        <f t="shared" si="1"/>
        <v>-0.23949789164328905</v>
      </c>
      <c r="G52" s="4">
        <f t="shared" si="2"/>
        <v>0.23949789164328905</v>
      </c>
      <c r="H52" s="4">
        <f t="shared" si="3"/>
        <v>5.7359240101580625E-2</v>
      </c>
      <c r="I52" s="6">
        <f t="shared" si="4"/>
        <v>-9.9253166864189408E-3</v>
      </c>
      <c r="J52" s="6">
        <f t="shared" si="5"/>
        <v>9.9253166864189408E-3</v>
      </c>
    </row>
    <row r="53" spans="1:10" x14ac:dyDescent="0.35">
      <c r="A53" s="2">
        <v>1.42</v>
      </c>
      <c r="B53" s="2">
        <v>47.85</v>
      </c>
      <c r="C53" s="2">
        <v>33.6</v>
      </c>
      <c r="D53" s="2">
        <v>23.86</v>
      </c>
      <c r="E53" s="4">
        <f t="shared" si="0"/>
        <v>23.014403216324041</v>
      </c>
      <c r="F53" s="4">
        <f t="shared" si="1"/>
        <v>0.84559678367595836</v>
      </c>
      <c r="G53" s="4">
        <f t="shared" si="2"/>
        <v>0.84559678367595836</v>
      </c>
      <c r="H53" s="4">
        <f t="shared" si="3"/>
        <v>0.71503392056312554</v>
      </c>
      <c r="I53" s="6">
        <f t="shared" si="4"/>
        <v>3.5439932258003286E-2</v>
      </c>
      <c r="J53" s="6">
        <f t="shared" si="5"/>
        <v>3.5439932258003286E-2</v>
      </c>
    </row>
    <row r="54" spans="1:10" x14ac:dyDescent="0.35">
      <c r="A54" s="2">
        <v>1.58</v>
      </c>
      <c r="B54" s="2">
        <v>83.91</v>
      </c>
      <c r="C54" s="2">
        <v>46</v>
      </c>
      <c r="D54" s="2">
        <v>33.57</v>
      </c>
      <c r="E54" s="4">
        <f t="shared" si="0"/>
        <v>33.76736093668945</v>
      </c>
      <c r="F54" s="4">
        <f t="shared" si="1"/>
        <v>-0.19736093668944932</v>
      </c>
      <c r="G54" s="4">
        <f t="shared" si="2"/>
        <v>0.19736093668944932</v>
      </c>
      <c r="H54" s="4">
        <f t="shared" si="3"/>
        <v>3.8951339330936821E-2</v>
      </c>
      <c r="I54" s="6">
        <f t="shared" si="4"/>
        <v>-5.879086585923423E-3</v>
      </c>
      <c r="J54" s="6">
        <f t="shared" si="5"/>
        <v>5.879086585923423E-3</v>
      </c>
    </row>
    <row r="55" spans="1:10" x14ac:dyDescent="0.35">
      <c r="A55" s="2">
        <v>1.55</v>
      </c>
      <c r="B55" s="2">
        <v>69.97</v>
      </c>
      <c r="C55" s="2">
        <v>38.9</v>
      </c>
      <c r="D55" s="2">
        <v>29.14</v>
      </c>
      <c r="E55" s="4">
        <f t="shared" si="0"/>
        <v>28.804985151448196</v>
      </c>
      <c r="F55" s="4">
        <f t="shared" si="1"/>
        <v>0.33501484855180408</v>
      </c>
      <c r="G55" s="4">
        <f t="shared" si="2"/>
        <v>0.33501484855180408</v>
      </c>
      <c r="H55" s="4">
        <f t="shared" si="3"/>
        <v>0.11223494875018822</v>
      </c>
      <c r="I55" s="6">
        <f t="shared" si="4"/>
        <v>1.149673467919712E-2</v>
      </c>
      <c r="J55" s="6">
        <f t="shared" si="5"/>
        <v>1.149673467919712E-2</v>
      </c>
    </row>
    <row r="56" spans="1:10" x14ac:dyDescent="0.35">
      <c r="A56" s="2">
        <v>1.64</v>
      </c>
      <c r="B56" s="2">
        <v>77.34</v>
      </c>
      <c r="C56" s="2">
        <v>42.2</v>
      </c>
      <c r="D56" s="2">
        <v>28.59</v>
      </c>
      <c r="E56" s="4">
        <f t="shared" si="0"/>
        <v>29.700025254845862</v>
      </c>
      <c r="F56" s="4">
        <f t="shared" si="1"/>
        <v>-1.110025254845862</v>
      </c>
      <c r="G56" s="4">
        <f t="shared" si="2"/>
        <v>1.110025254845862</v>
      </c>
      <c r="H56" s="4">
        <f t="shared" si="3"/>
        <v>1.2321560663956208</v>
      </c>
      <c r="I56" s="6">
        <f t="shared" si="4"/>
        <v>-3.882564724889339E-2</v>
      </c>
      <c r="J56" s="6">
        <f t="shared" si="5"/>
        <v>3.882564724889339E-2</v>
      </c>
    </row>
    <row r="57" spans="1:10" x14ac:dyDescent="0.35">
      <c r="A57" s="2">
        <v>1.49</v>
      </c>
      <c r="B57" s="2">
        <v>58.29</v>
      </c>
      <c r="C57" s="2">
        <v>36.700000000000003</v>
      </c>
      <c r="D57" s="2">
        <v>26.17</v>
      </c>
      <c r="E57" s="4">
        <f t="shared" si="0"/>
        <v>25.565264631611381</v>
      </c>
      <c r="F57" s="4">
        <f t="shared" si="1"/>
        <v>0.60473536838862074</v>
      </c>
      <c r="G57" s="4">
        <f t="shared" si="2"/>
        <v>0.60473536838862074</v>
      </c>
      <c r="H57" s="4">
        <f t="shared" si="3"/>
        <v>0.36570486578012085</v>
      </c>
      <c r="I57" s="6">
        <f t="shared" si="4"/>
        <v>2.3107962108850619E-2</v>
      </c>
      <c r="J57" s="6">
        <f t="shared" si="5"/>
        <v>2.3107962108850619E-2</v>
      </c>
    </row>
    <row r="58" spans="1:10" x14ac:dyDescent="0.35">
      <c r="A58" s="2">
        <v>1.59</v>
      </c>
      <c r="B58" s="2">
        <v>87.54</v>
      </c>
      <c r="C58" s="2">
        <v>38</v>
      </c>
      <c r="D58" s="2">
        <v>34.46</v>
      </c>
      <c r="E58" s="4">
        <f t="shared" si="0"/>
        <v>34.715636084056982</v>
      </c>
      <c r="F58" s="4">
        <f t="shared" si="1"/>
        <v>-0.25563608405698091</v>
      </c>
      <c r="G58" s="4">
        <f t="shared" si="2"/>
        <v>0.25563608405698091</v>
      </c>
      <c r="H58" s="4">
        <f t="shared" si="3"/>
        <v>6.5349807471987806E-2</v>
      </c>
      <c r="I58" s="6">
        <f t="shared" si="4"/>
        <v>-7.4183425437313088E-3</v>
      </c>
      <c r="J58" s="6">
        <f t="shared" si="5"/>
        <v>7.4183425437313088E-3</v>
      </c>
    </row>
    <row r="59" spans="1:10" x14ac:dyDescent="0.35">
      <c r="A59" s="2">
        <v>1.55</v>
      </c>
      <c r="B59" s="2">
        <v>45.81</v>
      </c>
      <c r="C59" s="2">
        <v>23.3</v>
      </c>
      <c r="D59" s="2">
        <v>19.079999999999998</v>
      </c>
      <c r="E59" s="4">
        <f t="shared" si="0"/>
        <v>18.903599849972494</v>
      </c>
      <c r="F59" s="4">
        <f t="shared" si="1"/>
        <v>0.17640015002750431</v>
      </c>
      <c r="G59" s="4">
        <f t="shared" si="2"/>
        <v>0.17640015002750431</v>
      </c>
      <c r="H59" s="4">
        <f t="shared" si="3"/>
        <v>3.1117012929726028E-2</v>
      </c>
      <c r="I59" s="6">
        <f t="shared" si="4"/>
        <v>9.2452908819446716E-3</v>
      </c>
      <c r="J59" s="6">
        <f t="shared" si="5"/>
        <v>9.2452908819446716E-3</v>
      </c>
    </row>
    <row r="60" spans="1:10" x14ac:dyDescent="0.35">
      <c r="A60" s="2">
        <v>1.42</v>
      </c>
      <c r="B60" s="2">
        <v>47.63</v>
      </c>
      <c r="C60" s="2">
        <v>35.9</v>
      </c>
      <c r="D60" s="2">
        <v>23.54</v>
      </c>
      <c r="E60" s="4">
        <f t="shared" si="0"/>
        <v>22.996971992109405</v>
      </c>
      <c r="F60" s="4">
        <f t="shared" si="1"/>
        <v>0.54302800789059447</v>
      </c>
      <c r="G60" s="4">
        <f t="shared" si="2"/>
        <v>0.54302800789059447</v>
      </c>
      <c r="H60" s="4">
        <f t="shared" si="3"/>
        <v>0.29487941735362755</v>
      </c>
      <c r="I60" s="6">
        <f t="shared" si="4"/>
        <v>2.3068309596032052E-2</v>
      </c>
      <c r="J60" s="6">
        <f t="shared" si="5"/>
        <v>2.3068309596032052E-2</v>
      </c>
    </row>
    <row r="61" spans="1:10" x14ac:dyDescent="0.35">
      <c r="A61" s="2">
        <v>1.62</v>
      </c>
      <c r="B61" s="2">
        <v>53.07</v>
      </c>
      <c r="C61" s="2">
        <v>24.1</v>
      </c>
      <c r="D61" s="2">
        <v>20.239999999999998</v>
      </c>
      <c r="E61" s="4">
        <f t="shared" si="0"/>
        <v>20.143869011679815</v>
      </c>
      <c r="F61" s="4">
        <f t="shared" si="1"/>
        <v>9.6130988320183519E-2</v>
      </c>
      <c r="G61" s="4">
        <f t="shared" si="2"/>
        <v>9.6130988320183519E-2</v>
      </c>
      <c r="H61" s="4">
        <f t="shared" si="3"/>
        <v>9.2411669154152595E-3</v>
      </c>
      <c r="I61" s="6">
        <f t="shared" si="4"/>
        <v>4.7495547589023485E-3</v>
      </c>
      <c r="J61" s="6">
        <f t="shared" si="5"/>
        <v>4.7495547589023485E-3</v>
      </c>
    </row>
    <row r="62" spans="1:10" x14ac:dyDescent="0.35">
      <c r="A62" s="2">
        <v>1.66</v>
      </c>
      <c r="B62" s="2">
        <v>80.739999999999995</v>
      </c>
      <c r="C62" s="2">
        <v>40.799999999999997</v>
      </c>
      <c r="D62" s="2">
        <v>29.17</v>
      </c>
      <c r="E62" s="4">
        <f t="shared" si="0"/>
        <v>30.523702532292006</v>
      </c>
      <c r="F62" s="4">
        <f t="shared" si="1"/>
        <v>-1.3537025322920044</v>
      </c>
      <c r="G62" s="4">
        <f t="shared" si="2"/>
        <v>1.3537025322920044</v>
      </c>
      <c r="H62" s="4">
        <f t="shared" si="3"/>
        <v>1.8325105459337854</v>
      </c>
      <c r="I62" s="6">
        <f t="shared" si="4"/>
        <v>-4.640735455234845E-2</v>
      </c>
      <c r="J62" s="6">
        <f t="shared" si="5"/>
        <v>4.640735455234845E-2</v>
      </c>
    </row>
    <row r="63" spans="1:10" x14ac:dyDescent="0.35">
      <c r="A63" s="2">
        <v>1.47</v>
      </c>
      <c r="B63" s="2">
        <v>45.25</v>
      </c>
      <c r="C63" s="2">
        <v>25.7</v>
      </c>
      <c r="D63" s="2">
        <v>20.85</v>
      </c>
      <c r="E63" s="4">
        <f t="shared" si="0"/>
        <v>20.606947432912335</v>
      </c>
      <c r="F63" s="4">
        <f t="shared" si="1"/>
        <v>0.2430525670876662</v>
      </c>
      <c r="G63" s="4">
        <f t="shared" si="2"/>
        <v>0.2430525670876662</v>
      </c>
      <c r="H63" s="4">
        <f t="shared" si="3"/>
        <v>5.9074550367904481E-2</v>
      </c>
      <c r="I63" s="6">
        <f t="shared" si="4"/>
        <v>1.1657197462238186E-2</v>
      </c>
      <c r="J63" s="6">
        <f t="shared" si="5"/>
        <v>1.1657197462238186E-2</v>
      </c>
    </row>
    <row r="64" spans="1:10" x14ac:dyDescent="0.35">
      <c r="A64" s="2">
        <v>1.49</v>
      </c>
      <c r="B64" s="2">
        <v>50.46</v>
      </c>
      <c r="C64" s="2">
        <v>37.6</v>
      </c>
      <c r="D64" s="2">
        <v>22.66</v>
      </c>
      <c r="E64" s="4">
        <f t="shared" si="0"/>
        <v>22.533708914335513</v>
      </c>
      <c r="F64" s="4">
        <f t="shared" si="1"/>
        <v>0.12629108566448721</v>
      </c>
      <c r="G64" s="4">
        <f t="shared" si="2"/>
        <v>0.12629108566448721</v>
      </c>
      <c r="H64" s="4">
        <f t="shared" si="3"/>
        <v>1.5949438318314847E-2</v>
      </c>
      <c r="I64" s="6">
        <f t="shared" si="4"/>
        <v>5.5733047513012888E-3</v>
      </c>
      <c r="J64" s="6">
        <f t="shared" si="5"/>
        <v>5.5733047513012888E-3</v>
      </c>
    </row>
    <row r="65" spans="1:10" x14ac:dyDescent="0.35">
      <c r="A65" s="2">
        <v>1.65</v>
      </c>
      <c r="B65" s="2">
        <v>81.99</v>
      </c>
      <c r="C65" s="2">
        <v>35.9</v>
      </c>
      <c r="D65" s="2">
        <v>30.08</v>
      </c>
      <c r="E65" s="4">
        <f t="shared" si="0"/>
        <v>31.097337663548533</v>
      </c>
      <c r="F65" s="4">
        <f t="shared" si="1"/>
        <v>-1.0173376635485347</v>
      </c>
      <c r="G65" s="4">
        <f t="shared" si="2"/>
        <v>1.0173376635485347</v>
      </c>
      <c r="H65" s="4">
        <f t="shared" si="3"/>
        <v>1.0349759216743917</v>
      </c>
      <c r="I65" s="6">
        <f t="shared" si="4"/>
        <v>-3.3821065942437993E-2</v>
      </c>
      <c r="J65" s="6">
        <f t="shared" si="5"/>
        <v>3.3821065942437993E-2</v>
      </c>
    </row>
    <row r="66" spans="1:10" x14ac:dyDescent="0.35">
      <c r="A66" s="2">
        <v>1.53</v>
      </c>
      <c r="B66" s="2">
        <v>52.96</v>
      </c>
      <c r="C66" s="2">
        <v>36.299999999999997</v>
      </c>
      <c r="D66" s="2">
        <v>22.61</v>
      </c>
      <c r="E66" s="4">
        <f t="shared" si="0"/>
        <v>22.546178086719927</v>
      </c>
      <c r="F66" s="4">
        <f t="shared" si="1"/>
        <v>6.3821913280072806E-2</v>
      </c>
      <c r="G66" s="4">
        <f t="shared" si="2"/>
        <v>6.3821913280072806E-2</v>
      </c>
      <c r="H66" s="4">
        <f t="shared" si="3"/>
        <v>4.073236614729134E-3</v>
      </c>
      <c r="I66" s="6">
        <f t="shared" si="4"/>
        <v>2.8227294683800448E-3</v>
      </c>
      <c r="J66" s="6">
        <f t="shared" si="5"/>
        <v>2.8227294683800448E-3</v>
      </c>
    </row>
    <row r="67" spans="1:10" x14ac:dyDescent="0.35">
      <c r="A67" s="2">
        <v>1.59</v>
      </c>
      <c r="B67" s="2">
        <v>61.23</v>
      </c>
      <c r="C67" s="2">
        <v>33</v>
      </c>
      <c r="D67" s="2">
        <v>24.3</v>
      </c>
      <c r="E67" s="4">
        <f t="shared" ref="E67:E93" si="6">$M$17+$M$18*A67+$M$19*B67+$M$20*C67</f>
        <v>24.290165530896743</v>
      </c>
      <c r="F67" s="4">
        <f t="shared" ref="F67:F93" si="7">D67-E67</f>
        <v>9.8344691032572484E-3</v>
      </c>
      <c r="G67" s="4">
        <f t="shared" ref="G67:G93" si="8">ABS(F67)</f>
        <v>9.8344691032572484E-3</v>
      </c>
      <c r="H67" s="4">
        <f t="shared" ref="H67:H93" si="9">F67*F67</f>
        <v>9.6716782542921427E-5</v>
      </c>
      <c r="I67" s="6">
        <f t="shared" ref="I67:I93" si="10">F67/D67</f>
        <v>4.0471066268548344E-4</v>
      </c>
      <c r="J67" s="6">
        <f t="shared" ref="J67:J93" si="11">ABS(I67)</f>
        <v>4.0471066268548344E-4</v>
      </c>
    </row>
    <row r="68" spans="1:10" x14ac:dyDescent="0.35">
      <c r="A68" s="2">
        <v>1.53</v>
      </c>
      <c r="B68" s="2">
        <v>73.37</v>
      </c>
      <c r="C68" s="2">
        <v>40.5</v>
      </c>
      <c r="D68" s="2">
        <v>31.33</v>
      </c>
      <c r="E68" s="4">
        <f t="shared" si="6"/>
        <v>30.643311325826264</v>
      </c>
      <c r="F68" s="4">
        <f t="shared" si="7"/>
        <v>0.68668867417373392</v>
      </c>
      <c r="G68" s="4">
        <f t="shared" si="8"/>
        <v>0.68668867417373392</v>
      </c>
      <c r="H68" s="4">
        <f t="shared" si="9"/>
        <v>0.47154133523848052</v>
      </c>
      <c r="I68" s="6">
        <f t="shared" si="10"/>
        <v>2.1917927678702008E-2</v>
      </c>
      <c r="J68" s="6">
        <f t="shared" si="11"/>
        <v>2.1917927678702008E-2</v>
      </c>
    </row>
    <row r="69" spans="1:10" x14ac:dyDescent="0.35">
      <c r="A69" s="2">
        <v>1.57</v>
      </c>
      <c r="B69" s="2">
        <v>59.87</v>
      </c>
      <c r="C69" s="2">
        <v>26.4</v>
      </c>
      <c r="D69" s="2">
        <v>24.14</v>
      </c>
      <c r="E69" s="4">
        <f t="shared" si="6"/>
        <v>24.025042490730911</v>
      </c>
      <c r="F69" s="4">
        <f t="shared" si="7"/>
        <v>0.11495750926908954</v>
      </c>
      <c r="G69" s="4">
        <f t="shared" si="8"/>
        <v>0.11495750926908954</v>
      </c>
      <c r="H69" s="4">
        <f t="shared" si="9"/>
        <v>1.3215228937352807E-2</v>
      </c>
      <c r="I69" s="6">
        <f t="shared" si="10"/>
        <v>4.7621172025306352E-3</v>
      </c>
      <c r="J69" s="6">
        <f t="shared" si="11"/>
        <v>4.7621172025306352E-3</v>
      </c>
    </row>
    <row r="70" spans="1:10" x14ac:dyDescent="0.35">
      <c r="A70" s="2">
        <v>1.43</v>
      </c>
      <c r="B70" s="2">
        <v>47.97</v>
      </c>
      <c r="C70" s="2">
        <v>27.3</v>
      </c>
      <c r="D70" s="2">
        <v>23.5</v>
      </c>
      <c r="E70" s="4">
        <f t="shared" si="6"/>
        <v>22.642319638435595</v>
      </c>
      <c r="F70" s="4">
        <f t="shared" si="7"/>
        <v>0.8576803615644053</v>
      </c>
      <c r="G70" s="4">
        <f t="shared" si="8"/>
        <v>0.8576803615644053</v>
      </c>
      <c r="H70" s="4">
        <f t="shared" si="9"/>
        <v>0.73561560261324899</v>
      </c>
      <c r="I70" s="6">
        <f t="shared" si="10"/>
        <v>3.6497036662315116E-2</v>
      </c>
      <c r="J70" s="6">
        <f t="shared" si="11"/>
        <v>3.6497036662315116E-2</v>
      </c>
    </row>
    <row r="71" spans="1:10" x14ac:dyDescent="0.35">
      <c r="A71" s="2">
        <v>1.61</v>
      </c>
      <c r="B71" s="2">
        <v>63.96</v>
      </c>
      <c r="C71" s="2">
        <v>32.200000000000003</v>
      </c>
      <c r="D71" s="2">
        <v>24.78</v>
      </c>
      <c r="E71" s="4">
        <f t="shared" si="6"/>
        <v>24.870013552893969</v>
      </c>
      <c r="F71" s="4">
        <f t="shared" si="7"/>
        <v>-9.0013552893967841E-2</v>
      </c>
      <c r="G71" s="4">
        <f t="shared" si="8"/>
        <v>9.0013552893967841E-2</v>
      </c>
      <c r="H71" s="4">
        <f t="shared" si="9"/>
        <v>8.1024397045951456E-3</v>
      </c>
      <c r="I71" s="6">
        <f t="shared" si="10"/>
        <v>-3.6325081878114543E-3</v>
      </c>
      <c r="J71" s="6">
        <f t="shared" si="11"/>
        <v>3.6325081878114543E-3</v>
      </c>
    </row>
    <row r="72" spans="1:10" x14ac:dyDescent="0.35">
      <c r="A72" s="2">
        <v>1.55</v>
      </c>
      <c r="B72" s="2">
        <v>46.72</v>
      </c>
      <c r="C72" s="2">
        <v>19.600000000000001</v>
      </c>
      <c r="D72" s="2">
        <v>19.46</v>
      </c>
      <c r="E72" s="4">
        <f t="shared" si="6"/>
        <v>19.148846247506956</v>
      </c>
      <c r="F72" s="4">
        <f t="shared" si="7"/>
        <v>0.31115375249304478</v>
      </c>
      <c r="G72" s="4">
        <f t="shared" si="8"/>
        <v>0.31115375249304478</v>
      </c>
      <c r="H72" s="4">
        <f t="shared" si="9"/>
        <v>9.6816657690502975E-2</v>
      </c>
      <c r="I72" s="6">
        <f t="shared" si="10"/>
        <v>1.5989401464185239E-2</v>
      </c>
      <c r="J72" s="6">
        <f t="shared" si="11"/>
        <v>1.5989401464185239E-2</v>
      </c>
    </row>
    <row r="73" spans="1:10" x14ac:dyDescent="0.35">
      <c r="A73" s="2">
        <v>1.47</v>
      </c>
      <c r="B73" s="2">
        <v>41.28</v>
      </c>
      <c r="C73" s="2">
        <v>24.5</v>
      </c>
      <c r="D73" s="2">
        <v>19.02</v>
      </c>
      <c r="E73" s="4">
        <f t="shared" si="6"/>
        <v>19.020545747607347</v>
      </c>
      <c r="F73" s="4">
        <f t="shared" si="7"/>
        <v>-5.4574760734737993E-4</v>
      </c>
      <c r="G73" s="4">
        <f t="shared" si="8"/>
        <v>5.4574760734737993E-4</v>
      </c>
      <c r="H73" s="4">
        <f t="shared" si="9"/>
        <v>2.9784045092538997E-7</v>
      </c>
      <c r="I73" s="6">
        <f t="shared" si="10"/>
        <v>-2.8693354750125127E-5</v>
      </c>
      <c r="J73" s="6">
        <f t="shared" si="11"/>
        <v>2.8693354750125127E-5</v>
      </c>
    </row>
    <row r="74" spans="1:10" x14ac:dyDescent="0.35">
      <c r="A74" s="2">
        <v>1.5</v>
      </c>
      <c r="B74" s="2">
        <v>45.36</v>
      </c>
      <c r="C74" s="2">
        <v>22.6</v>
      </c>
      <c r="D74" s="2">
        <v>20.2</v>
      </c>
      <c r="E74" s="4">
        <f t="shared" si="6"/>
        <v>19.863611116673084</v>
      </c>
      <c r="F74" s="4">
        <f t="shared" si="7"/>
        <v>0.33638888332691508</v>
      </c>
      <c r="G74" s="4">
        <f t="shared" si="8"/>
        <v>0.33638888332691508</v>
      </c>
      <c r="H74" s="4">
        <f t="shared" si="9"/>
        <v>0.11315748082592889</v>
      </c>
      <c r="I74" s="6">
        <f t="shared" si="10"/>
        <v>1.6652915016183916E-2</v>
      </c>
      <c r="J74" s="6">
        <f t="shared" si="11"/>
        <v>1.6652915016183916E-2</v>
      </c>
    </row>
    <row r="75" spans="1:10" x14ac:dyDescent="0.35">
      <c r="A75" s="2">
        <v>1.66</v>
      </c>
      <c r="B75" s="2">
        <v>57.27</v>
      </c>
      <c r="C75" s="2">
        <v>30.2</v>
      </c>
      <c r="D75" s="2">
        <v>20.69</v>
      </c>
      <c r="E75" s="4">
        <f t="shared" si="6"/>
        <v>21.04074028365331</v>
      </c>
      <c r="F75" s="4">
        <f t="shared" si="7"/>
        <v>-0.35074028365330889</v>
      </c>
      <c r="G75" s="4">
        <f t="shared" si="8"/>
        <v>0.35074028365330889</v>
      </c>
      <c r="H75" s="4">
        <f t="shared" si="9"/>
        <v>0.12301874657720357</v>
      </c>
      <c r="I75" s="6">
        <f t="shared" si="10"/>
        <v>-1.6952164507168143E-2</v>
      </c>
      <c r="J75" s="6">
        <f t="shared" si="11"/>
        <v>1.6952164507168143E-2</v>
      </c>
    </row>
    <row r="76" spans="1:10" x14ac:dyDescent="0.35">
      <c r="A76" s="2">
        <v>1.42</v>
      </c>
      <c r="B76" s="2">
        <v>38.78</v>
      </c>
      <c r="C76" s="2">
        <v>26.9</v>
      </c>
      <c r="D76" s="2">
        <v>19.170000000000002</v>
      </c>
      <c r="E76" s="4">
        <f t="shared" si="6"/>
        <v>19.272162667867001</v>
      </c>
      <c r="F76" s="4">
        <f t="shared" si="7"/>
        <v>-0.1021626678669989</v>
      </c>
      <c r="G76" s="4">
        <f t="shared" si="8"/>
        <v>0.1021626678669989</v>
      </c>
      <c r="H76" s="4">
        <f t="shared" si="9"/>
        <v>1.0437210705702729E-2</v>
      </c>
      <c r="I76" s="6">
        <f t="shared" si="10"/>
        <v>-5.3292993149190865E-3</v>
      </c>
      <c r="J76" s="6">
        <f t="shared" si="11"/>
        <v>5.3292993149190865E-3</v>
      </c>
    </row>
    <row r="77" spans="1:10" x14ac:dyDescent="0.35">
      <c r="A77" s="2">
        <v>1.5</v>
      </c>
      <c r="B77" s="2">
        <v>46.95</v>
      </c>
      <c r="C77" s="2">
        <v>30.2</v>
      </c>
      <c r="D77" s="2">
        <v>20.73</v>
      </c>
      <c r="E77" s="4">
        <f t="shared" si="6"/>
        <v>20.711004247038996</v>
      </c>
      <c r="F77" s="4">
        <f t="shared" si="7"/>
        <v>1.8995752961004087E-2</v>
      </c>
      <c r="G77" s="4">
        <f t="shared" si="8"/>
        <v>1.8995752961004087E-2</v>
      </c>
      <c r="H77" s="4">
        <f t="shared" si="9"/>
        <v>3.608386305554955E-4</v>
      </c>
      <c r="I77" s="6">
        <f t="shared" si="10"/>
        <v>9.1634119445268148E-4</v>
      </c>
      <c r="J77" s="6">
        <f t="shared" si="11"/>
        <v>9.1634119445268148E-4</v>
      </c>
    </row>
    <row r="78" spans="1:10" x14ac:dyDescent="0.35">
      <c r="A78" s="2">
        <v>1.35</v>
      </c>
      <c r="B78" s="2">
        <v>29.26</v>
      </c>
      <c r="C78" s="2">
        <v>21</v>
      </c>
      <c r="D78" s="2">
        <v>16.14</v>
      </c>
      <c r="E78" s="4">
        <f t="shared" si="6"/>
        <v>16.997257834576505</v>
      </c>
      <c r="F78" s="4">
        <f t="shared" si="7"/>
        <v>-0.85725783457650451</v>
      </c>
      <c r="G78" s="4">
        <f t="shared" si="8"/>
        <v>0.85725783457650451</v>
      </c>
      <c r="H78" s="4">
        <f t="shared" si="9"/>
        <v>0.73489099494279753</v>
      </c>
      <c r="I78" s="6">
        <f t="shared" si="10"/>
        <v>-5.3113868313290243E-2</v>
      </c>
      <c r="J78" s="6">
        <f t="shared" si="11"/>
        <v>5.3113868313290243E-2</v>
      </c>
    </row>
    <row r="79" spans="1:10" x14ac:dyDescent="0.35">
      <c r="A79" s="2">
        <v>1.42</v>
      </c>
      <c r="B79" s="2">
        <v>35.83</v>
      </c>
      <c r="C79" s="2">
        <v>19.399999999999999</v>
      </c>
      <c r="D79" s="2">
        <v>17.71</v>
      </c>
      <c r="E79" s="4">
        <f t="shared" si="6"/>
        <v>17.896538394500681</v>
      </c>
      <c r="F79" s="4">
        <f t="shared" si="7"/>
        <v>-0.18653839450067977</v>
      </c>
      <c r="G79" s="4">
        <f t="shared" si="8"/>
        <v>0.18653839450067977</v>
      </c>
      <c r="H79" s="4">
        <f t="shared" si="9"/>
        <v>3.4796572622891236E-2</v>
      </c>
      <c r="I79" s="6">
        <f t="shared" si="10"/>
        <v>-1.0532941530247305E-2</v>
      </c>
      <c r="J79" s="6">
        <f t="shared" si="11"/>
        <v>1.0532941530247305E-2</v>
      </c>
    </row>
    <row r="80" spans="1:10" x14ac:dyDescent="0.35">
      <c r="A80" s="2">
        <v>1.47</v>
      </c>
      <c r="B80" s="2">
        <v>34.93</v>
      </c>
      <c r="C80" s="2">
        <v>21.1</v>
      </c>
      <c r="D80" s="2">
        <v>16.09</v>
      </c>
      <c r="E80" s="4">
        <f t="shared" si="6"/>
        <v>16.439006169262068</v>
      </c>
      <c r="F80" s="4">
        <f t="shared" si="7"/>
        <v>-0.34900616926206851</v>
      </c>
      <c r="G80" s="4">
        <f t="shared" si="8"/>
        <v>0.34900616926206851</v>
      </c>
      <c r="H80" s="4">
        <f t="shared" si="9"/>
        <v>0.12180530618298362</v>
      </c>
      <c r="I80" s="6">
        <f t="shared" si="10"/>
        <v>-2.1690874410321224E-2</v>
      </c>
      <c r="J80" s="6">
        <f t="shared" si="11"/>
        <v>2.1690874410321224E-2</v>
      </c>
    </row>
    <row r="81" spans="1:10" x14ac:dyDescent="0.35">
      <c r="A81" s="2">
        <v>1.52</v>
      </c>
      <c r="B81" s="2">
        <v>38.56</v>
      </c>
      <c r="C81" s="2">
        <v>17.3</v>
      </c>
      <c r="D81" s="2">
        <v>16.739999999999998</v>
      </c>
      <c r="E81" s="4">
        <f t="shared" si="6"/>
        <v>16.587066284154492</v>
      </c>
      <c r="F81" s="4">
        <f t="shared" si="7"/>
        <v>0.15293371584550641</v>
      </c>
      <c r="G81" s="4">
        <f t="shared" si="8"/>
        <v>0.15293371584550641</v>
      </c>
      <c r="H81" s="4">
        <f t="shared" si="9"/>
        <v>2.33887214423141E-2</v>
      </c>
      <c r="I81" s="6">
        <f t="shared" si="10"/>
        <v>9.1358253193253545E-3</v>
      </c>
      <c r="J81" s="6">
        <f t="shared" si="11"/>
        <v>9.1358253193253545E-3</v>
      </c>
    </row>
    <row r="82" spans="1:10" x14ac:dyDescent="0.35">
      <c r="A82" s="2">
        <v>1.46</v>
      </c>
      <c r="B82" s="2">
        <v>40.369999999999997</v>
      </c>
      <c r="C82" s="2">
        <v>20.5</v>
      </c>
      <c r="D82" s="2">
        <v>18.93</v>
      </c>
      <c r="E82" s="4">
        <f t="shared" si="6"/>
        <v>18.777299608380837</v>
      </c>
      <c r="F82" s="4">
        <f t="shared" si="7"/>
        <v>0.15270039161916316</v>
      </c>
      <c r="G82" s="4">
        <f t="shared" si="8"/>
        <v>0.15270039161916316</v>
      </c>
      <c r="H82" s="4">
        <f t="shared" si="9"/>
        <v>2.3317409600645794E-2</v>
      </c>
      <c r="I82" s="6">
        <f t="shared" si="10"/>
        <v>8.0665817020160145E-3</v>
      </c>
      <c r="J82" s="6">
        <f t="shared" si="11"/>
        <v>8.0665817020160145E-3</v>
      </c>
    </row>
    <row r="83" spans="1:10" x14ac:dyDescent="0.35">
      <c r="A83" s="2">
        <v>1.46</v>
      </c>
      <c r="B83" s="2">
        <v>36.74</v>
      </c>
      <c r="C83" s="2">
        <v>19.3</v>
      </c>
      <c r="D83" s="2">
        <v>17.22</v>
      </c>
      <c r="E83" s="4">
        <f t="shared" si="6"/>
        <v>17.323700270855316</v>
      </c>
      <c r="F83" s="4">
        <f t="shared" si="7"/>
        <v>-0.10370027085531675</v>
      </c>
      <c r="G83" s="4">
        <f t="shared" si="8"/>
        <v>0.10370027085531675</v>
      </c>
      <c r="H83" s="4">
        <f t="shared" si="9"/>
        <v>1.0753746175466056E-2</v>
      </c>
      <c r="I83" s="6">
        <f t="shared" si="10"/>
        <v>-6.0220830926432491E-3</v>
      </c>
      <c r="J83" s="6">
        <f t="shared" si="11"/>
        <v>6.0220830926432491E-3</v>
      </c>
    </row>
    <row r="84" spans="1:10" x14ac:dyDescent="0.35">
      <c r="A84" s="2">
        <v>1.42</v>
      </c>
      <c r="B84" s="2">
        <v>37.19</v>
      </c>
      <c r="C84" s="2">
        <v>28.7</v>
      </c>
      <c r="D84" s="2">
        <v>18.38</v>
      </c>
      <c r="E84" s="4">
        <f t="shared" si="6"/>
        <v>18.704724860541944</v>
      </c>
      <c r="F84" s="4">
        <f t="shared" si="7"/>
        <v>-0.32472486054194505</v>
      </c>
      <c r="G84" s="4">
        <f t="shared" si="8"/>
        <v>0.32472486054194505</v>
      </c>
      <c r="H84" s="4">
        <f t="shared" si="9"/>
        <v>0.10544623505398566</v>
      </c>
      <c r="I84" s="6">
        <f t="shared" si="10"/>
        <v>-1.766729382709168E-2</v>
      </c>
      <c r="J84" s="6">
        <f t="shared" si="11"/>
        <v>1.766729382709168E-2</v>
      </c>
    </row>
    <row r="85" spans="1:10" x14ac:dyDescent="0.35">
      <c r="A85" s="2">
        <v>1.47</v>
      </c>
      <c r="B85" s="2">
        <v>39.46</v>
      </c>
      <c r="C85" s="2">
        <v>18.3</v>
      </c>
      <c r="D85" s="2">
        <v>18.18</v>
      </c>
      <c r="E85" s="4">
        <f t="shared" si="6"/>
        <v>18.125011208564413</v>
      </c>
      <c r="F85" s="4">
        <f t="shared" si="7"/>
        <v>5.4988791435587103E-2</v>
      </c>
      <c r="G85" s="4">
        <f t="shared" si="8"/>
        <v>5.4988791435587103E-2</v>
      </c>
      <c r="H85" s="4">
        <f t="shared" si="9"/>
        <v>3.0237671835464976E-3</v>
      </c>
      <c r="I85" s="6">
        <f t="shared" si="10"/>
        <v>3.0246859975570466E-3</v>
      </c>
      <c r="J85" s="6">
        <f t="shared" si="11"/>
        <v>3.0246859975570466E-3</v>
      </c>
    </row>
    <row r="86" spans="1:10" x14ac:dyDescent="0.35">
      <c r="A86" s="2">
        <v>1.47</v>
      </c>
      <c r="B86" s="2">
        <v>36.74</v>
      </c>
      <c r="C86" s="2">
        <v>15.6</v>
      </c>
      <c r="D86" s="2">
        <v>17.079999999999998</v>
      </c>
      <c r="E86" s="4">
        <f t="shared" si="6"/>
        <v>16.982179727157384</v>
      </c>
      <c r="F86" s="4">
        <f t="shared" si="7"/>
        <v>9.7820272842614742E-2</v>
      </c>
      <c r="G86" s="4">
        <f t="shared" si="8"/>
        <v>9.7820272842614742E-2</v>
      </c>
      <c r="H86" s="4">
        <f t="shared" si="9"/>
        <v>9.5688057790035905E-3</v>
      </c>
      <c r="I86" s="6">
        <f t="shared" si="10"/>
        <v>5.7271822507385687E-3</v>
      </c>
      <c r="J86" s="6">
        <f t="shared" si="11"/>
        <v>5.7271822507385687E-3</v>
      </c>
    </row>
    <row r="87" spans="1:10" x14ac:dyDescent="0.35">
      <c r="A87" s="2">
        <v>1.59</v>
      </c>
      <c r="B87" s="2">
        <v>44.45</v>
      </c>
      <c r="C87" s="2">
        <v>23.9</v>
      </c>
      <c r="D87" s="2">
        <v>17.64</v>
      </c>
      <c r="E87" s="4">
        <f t="shared" si="6"/>
        <v>17.464958494151123</v>
      </c>
      <c r="F87" s="4">
        <f t="shared" si="7"/>
        <v>0.17504150584887768</v>
      </c>
      <c r="G87" s="4">
        <f t="shared" si="8"/>
        <v>0.17504150584887768</v>
      </c>
      <c r="H87" s="4">
        <f t="shared" si="9"/>
        <v>3.0639528769842678E-2</v>
      </c>
      <c r="I87" s="6">
        <f t="shared" si="10"/>
        <v>9.9229878599137004E-3</v>
      </c>
      <c r="J87" s="6">
        <f t="shared" si="11"/>
        <v>9.9229878599137004E-3</v>
      </c>
    </row>
    <row r="88" spans="1:10" x14ac:dyDescent="0.35">
      <c r="A88" s="2">
        <v>1.49</v>
      </c>
      <c r="B88" s="2">
        <v>41.62</v>
      </c>
      <c r="C88" s="2">
        <v>24.5</v>
      </c>
      <c r="D88" s="2">
        <v>18.690000000000001</v>
      </c>
      <c r="E88" s="4">
        <f t="shared" si="6"/>
        <v>18.690697368682692</v>
      </c>
      <c r="F88" s="4">
        <f t="shared" si="7"/>
        <v>-6.973686826903247E-4</v>
      </c>
      <c r="G88" s="4">
        <f t="shared" si="8"/>
        <v>6.973686826903247E-4</v>
      </c>
      <c r="H88" s="4">
        <f t="shared" si="9"/>
        <v>4.8632307959723878E-7</v>
      </c>
      <c r="I88" s="6">
        <f t="shared" si="10"/>
        <v>-3.7312396077598966E-5</v>
      </c>
      <c r="J88" s="6">
        <f t="shared" si="11"/>
        <v>3.7312396077598966E-5</v>
      </c>
    </row>
    <row r="89" spans="1:10" x14ac:dyDescent="0.35">
      <c r="A89" s="2">
        <v>1.49</v>
      </c>
      <c r="B89" s="2">
        <v>39.01</v>
      </c>
      <c r="C89" s="2">
        <v>23.3</v>
      </c>
      <c r="D89" s="2">
        <v>17.52</v>
      </c>
      <c r="E89" s="4">
        <f t="shared" si="6"/>
        <v>17.635505074495558</v>
      </c>
      <c r="F89" s="4">
        <f t="shared" si="7"/>
        <v>-0.1155050744955588</v>
      </c>
      <c r="G89" s="4">
        <f t="shared" si="8"/>
        <v>0.1155050744955588</v>
      </c>
      <c r="H89" s="4">
        <f t="shared" si="9"/>
        <v>1.3341422234224588E-2</v>
      </c>
      <c r="I89" s="6">
        <f t="shared" si="10"/>
        <v>-6.5927553935821231E-3</v>
      </c>
      <c r="J89" s="6">
        <f t="shared" si="11"/>
        <v>6.5927553935821231E-3</v>
      </c>
    </row>
    <row r="90" spans="1:10" x14ac:dyDescent="0.35">
      <c r="A90" s="2">
        <v>1.6</v>
      </c>
      <c r="B90" s="2">
        <v>41.28</v>
      </c>
      <c r="C90" s="2">
        <v>20.100000000000001</v>
      </c>
      <c r="D90" s="2">
        <v>16.12</v>
      </c>
      <c r="E90" s="4">
        <f t="shared" si="6"/>
        <v>15.882273106862487</v>
      </c>
      <c r="F90" s="4">
        <f t="shared" si="7"/>
        <v>0.23772689313751449</v>
      </c>
      <c r="G90" s="4">
        <f t="shared" si="8"/>
        <v>0.23772689313751449</v>
      </c>
      <c r="H90" s="4">
        <f t="shared" si="9"/>
        <v>5.6514075720815238E-2</v>
      </c>
      <c r="I90" s="6">
        <f t="shared" si="10"/>
        <v>1.4747325877017027E-2</v>
      </c>
      <c r="J90" s="6">
        <f t="shared" si="11"/>
        <v>1.4747325877017027E-2</v>
      </c>
    </row>
    <row r="91" spans="1:10" x14ac:dyDescent="0.35">
      <c r="A91" s="2">
        <v>1.42</v>
      </c>
      <c r="B91" s="2">
        <v>38.1</v>
      </c>
      <c r="C91" s="2">
        <v>30.3</v>
      </c>
      <c r="D91" s="2">
        <v>18.829999999999998</v>
      </c>
      <c r="E91" s="4">
        <f t="shared" si="6"/>
        <v>19.107818408301572</v>
      </c>
      <c r="F91" s="4">
        <f t="shared" si="7"/>
        <v>-0.27781840830157378</v>
      </c>
      <c r="G91" s="4">
        <f t="shared" si="8"/>
        <v>0.27781840830157378</v>
      </c>
      <c r="H91" s="4">
        <f t="shared" si="9"/>
        <v>7.7183067991219961E-2</v>
      </c>
      <c r="I91" s="6">
        <f t="shared" si="10"/>
        <v>-1.4754031242781402E-2</v>
      </c>
      <c r="J91" s="6">
        <f t="shared" si="11"/>
        <v>1.4754031242781402E-2</v>
      </c>
    </row>
    <row r="92" spans="1:10" x14ac:dyDescent="0.35">
      <c r="A92" s="2">
        <v>1.4</v>
      </c>
      <c r="B92" s="2">
        <v>30.16</v>
      </c>
      <c r="C92" s="2">
        <v>20.6</v>
      </c>
      <c r="D92" s="2">
        <v>15.46</v>
      </c>
      <c r="E92" s="4">
        <f t="shared" si="6"/>
        <v>16.180253651821435</v>
      </c>
      <c r="F92" s="4">
        <f t="shared" si="7"/>
        <v>-0.72025365182143375</v>
      </c>
      <c r="G92" s="4">
        <f t="shared" si="8"/>
        <v>0.72025365182143375</v>
      </c>
      <c r="H92" s="4">
        <f t="shared" si="9"/>
        <v>0.51876532296211109</v>
      </c>
      <c r="I92" s="6">
        <f t="shared" si="10"/>
        <v>-4.6588205163094032E-2</v>
      </c>
      <c r="J92" s="6">
        <f t="shared" si="11"/>
        <v>4.6588205163094032E-2</v>
      </c>
    </row>
    <row r="93" spans="1:10" x14ac:dyDescent="0.35">
      <c r="A93" s="2">
        <v>1.45</v>
      </c>
      <c r="B93" s="2">
        <v>38.56</v>
      </c>
      <c r="C93" s="2">
        <v>26</v>
      </c>
      <c r="D93" s="2">
        <v>18.39</v>
      </c>
      <c r="E93" s="4">
        <f t="shared" si="6"/>
        <v>18.465451413837592</v>
      </c>
      <c r="F93" s="4">
        <f t="shared" si="7"/>
        <v>-7.5451413837591019E-2</v>
      </c>
      <c r="G93" s="4">
        <f t="shared" si="8"/>
        <v>7.5451413837591019E-2</v>
      </c>
      <c r="H93" s="4">
        <f t="shared" si="9"/>
        <v>5.6929158500914215E-3</v>
      </c>
      <c r="I93" s="6">
        <f t="shared" si="10"/>
        <v>-4.1028501271120725E-3</v>
      </c>
      <c r="J93" s="6">
        <f t="shared" si="11"/>
        <v>4.1028501271120725E-3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</vt:lpstr>
      <vt:lpstr>DD-03</vt:lpstr>
      <vt:lpstr>DD-04</vt:lpstr>
      <vt:lpstr>DD-01</vt:lpstr>
      <vt:lpstr>DD-02</vt:lpstr>
      <vt:lpstr>Data-09</vt:lpstr>
      <vt:lpstr>Data-10</vt:lpstr>
      <vt:lpstr>D07</vt:lpstr>
      <vt:lpstr>D08</vt:lpstr>
      <vt:lpstr>D-05</vt:lpstr>
      <vt:lpstr>D-06</vt:lpstr>
      <vt:lpstr>Data-01</vt:lpstr>
      <vt:lpstr>Data-02</vt:lpstr>
      <vt:lpstr>D-02</vt:lpstr>
      <vt:lpstr>D-03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</dc:creator>
  <cp:lastModifiedBy>Raju</cp:lastModifiedBy>
  <dcterms:created xsi:type="dcterms:W3CDTF">2022-08-11T16:05:24Z</dcterms:created>
  <dcterms:modified xsi:type="dcterms:W3CDTF">2023-07-06T11:01:32Z</dcterms:modified>
</cp:coreProperties>
</file>