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vamsi\OneDrive\Desktop\"/>
    </mc:Choice>
  </mc:AlternateContent>
  <xr:revisionPtr revIDLastSave="0" documentId="13_ncr:1_{73555C19-77A2-4A67-9DB5-4D992CB53551}" xr6:coauthVersionLast="47" xr6:coauthVersionMax="47" xr10:uidLastSave="{00000000-0000-0000-0000-000000000000}"/>
  <bookViews>
    <workbookView xWindow="-110" yWindow="-110" windowWidth="19420" windowHeight="10300" firstSheet="3" activeTab="6" xr2:uid="{26D4546B-D2A1-4444-8EAF-A6228F96F0C1}"/>
  </bookViews>
  <sheets>
    <sheet name="Data" sheetId="1" r:id="rId1"/>
    <sheet name="Sheet4" sheetId="7" r:id="rId2"/>
    <sheet name="EDA and Discriptive stats" sheetId="2" r:id="rId3"/>
    <sheet name="Pivot table" sheetId="3" r:id="rId4"/>
    <sheet name="Top 5 products" sheetId="4" r:id="rId5"/>
    <sheet name="Outliers" sheetId="5" r:id="rId6"/>
    <sheet name="Best sales person by country" sheetId="6" r:id="rId7"/>
  </sheets>
  <definedNames>
    <definedName name="_xlnm._FilterDatabase" localSheetId="0" hidden="1">Data!$C$10:$G$10</definedName>
    <definedName name="_xlnm._FilterDatabase" localSheetId="2" hidden="1">'EDA and Discriptive stats'!$A$16:$D$24</definedName>
    <definedName name="_xlchart.v1.0" hidden="1">Outliers!$B$1</definedName>
    <definedName name="_xlchart.v1.1" hidden="1">Outliers!$B$2:$B$301</definedName>
    <definedName name="_xlcn.WorksheetConnection_AdvExcelPracticebook.xlsxtable241" hidden="1">Table24[]</definedName>
    <definedName name="Slicer_Sales_Pers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 name="table24" connection="WorksheetConnection_Adv Excel Practice book.xlsx!table24"/>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0" i="2" l="1"/>
  <c r="C21" i="2"/>
  <c r="C22" i="2"/>
  <c r="C23" i="2"/>
  <c r="C24" i="2"/>
  <c r="D20" i="2"/>
  <c r="D21" i="2"/>
  <c r="D22" i="2"/>
  <c r="D23" i="2"/>
  <c r="D24" i="2"/>
  <c r="D19" i="2"/>
  <c r="C19" i="2"/>
  <c r="D9" i="2"/>
  <c r="C9" i="2"/>
  <c r="D10" i="2"/>
  <c r="C10" i="2"/>
  <c r="D6" i="2"/>
  <c r="D5" i="2"/>
  <c r="C6" i="2"/>
  <c r="C5" i="2"/>
  <c r="D4" i="2"/>
  <c r="C4" i="2"/>
  <c r="D3" i="2"/>
  <c r="C3" i="2"/>
  <c r="C7" i="2" l="1"/>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1F3DE0-6D69-435B-98A4-511519702B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8ECA00-A8FA-4B2F-B01A-645E3653DBD7}" name="WorksheetConnection_Adv Excel Practice book.xlsx!table24" type="102" refreshedVersion="8" minRefreshableVersion="5">
    <extLst>
      <ext xmlns:x15="http://schemas.microsoft.com/office/spreadsheetml/2010/11/main" uri="{DE250136-89BD-433C-8126-D09CA5730AF9}">
        <x15:connection id="table24" autoDelete="1">
          <x15:rangePr sourceName="_xlcn.WorksheetConnection_AdvExcelPracticebook.xlsxtable241"/>
        </x15:connection>
      </ext>
    </extLst>
  </connection>
</connections>
</file>

<file path=xl/sharedStrings.xml><?xml version="1.0" encoding="utf-8"?>
<sst xmlns="http://schemas.openxmlformats.org/spreadsheetml/2006/main" count="1955" uniqueCount="83">
  <si>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</si>
  <si>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</si>
  <si>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</si>
  <si>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</si>
  <si>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</si>
  <si>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</si>
  <si>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</si>
  <si>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</si>
  <si>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</si>
  <si>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</si>
  <si>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</si>
  <si>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</si>
  <si>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</si>
  <si>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</si>
  <si>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</si>
  <si>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</si>
  <si>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</si>
  <si>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</si>
  <si>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</si>
  <si>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</si>
  <si>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</si>
  <si>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</si>
  <si>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</si>
  <si>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</si>
  <si>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</si>
  <si>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</si>
  <si>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</si>
  <si>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</si>
  <si>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</si>
  <si>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</si>
  <si>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</si>
  <si>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</si>
  <si>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</si>
  <si>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</si>
  <si>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</si>
  <si>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</si>
  <si>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</si>
  <si>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</si>
  <si>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</si>
  <si>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</si>
  <si>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</si>
  <si>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</si>
  <si>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</si>
  <si>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</si>
  <si>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</si>
  <si>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</si>
  <si>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</si>
  <si>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</si>
  <si>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</si>
  <si>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</si>
  <si>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</si>
  <si>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</si>
  <si>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</si>
  <si>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</si>
  <si>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</si>
  <si>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Unit</t>
  </si>
  <si>
    <t>Average</t>
  </si>
  <si>
    <t>Median</t>
  </si>
  <si>
    <t>Min</t>
  </si>
  <si>
    <t>Max</t>
  </si>
  <si>
    <t>Range</t>
  </si>
  <si>
    <t>Quartiles</t>
  </si>
  <si>
    <t>Q1</t>
  </si>
  <si>
    <t>Q3</t>
  </si>
  <si>
    <t xml:space="preserve"> </t>
  </si>
  <si>
    <t>EDA:</t>
  </si>
  <si>
    <t>Step 1&gt;</t>
  </si>
  <si>
    <t>Step 2&gt;</t>
  </si>
  <si>
    <t>Step 3&gt;</t>
  </si>
  <si>
    <t>Formulas:</t>
  </si>
  <si>
    <t>Country</t>
  </si>
  <si>
    <t>Sales by country</t>
  </si>
  <si>
    <t>Pivot table</t>
  </si>
  <si>
    <t>Row Labels</t>
  </si>
  <si>
    <t>Grand Total</t>
  </si>
  <si>
    <t>Sum of Amount</t>
  </si>
  <si>
    <t>Sum of Units</t>
  </si>
  <si>
    <t>Sales per unit</t>
  </si>
  <si>
    <t>Top 5 products sales per unit</t>
  </si>
  <si>
    <t>7 Best sales person by Country</t>
  </si>
  <si>
    <t>Top sales person</t>
  </si>
  <si>
    <t>Bottom sales person</t>
  </si>
  <si>
    <t>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</si>
</sst>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1009]#,##0"/>
    <numFmt numFmtId="167" formatCode="_-[$$-409]* #,##0.00_ ;_-[$$-409]* \-#,##0.00\ ;_-[$$-409]* &quot;-&quot;??_ ;_-@_ "/>
    <numFmt numFmtId="168" formatCode="\$#,##0;\-\$#,##0;\$#,##0"/>
  </numFmts>
  <fonts count="6" x14ac:knownFonts="1">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14"/>
      <color theme="1"/>
      <name val="Calibri"/>
      <family val="2"/>
      <scheme val="minor"/>
    </font>
    <font>
      <b/>
      <sz val="12"/>
      <color theme="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theme="4" tint="0.79998168889431442"/>
      </patternFill>
    </fill>
    <fill>
      <patternFill patternType="solid">
        <fgColor theme="8" tint="0.59999389629810485"/>
        <bgColor theme="4"/>
      </patternFill>
    </fill>
    <fill>
      <patternFill patternType="solid">
        <fgColor theme="8" tint="0.59999389629810485"/>
        <bgColor indexed="64"/>
      </patternFill>
    </fill>
    <fill>
      <patternFill patternType="solid">
        <fgColor theme="4" tint="0.59999389629810485"/>
        <bgColor indexed="64"/>
      </patternFill>
    </fill>
  </fills>
  <borders count="9">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3"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0" fontId="1" fillId="0" borderId="0" xfId="0" applyFont="1" applyAlignment="1">
      <alignment horizontal="right"/>
    </xf>
    <xf numFmtId="165" fontId="0" fillId="0" borderId="0" xfId="0" applyNumberFormat="1"/>
    <xf numFmtId="0" fontId="0" fillId="0" borderId="2" xfId="0" applyBorder="1" applyAlignment="1">
      <alignment horizontal="center"/>
    </xf>
    <xf numFmtId="0" fontId="1" fillId="0" borderId="2" xfId="0" applyFont="1" applyBorder="1" applyAlignment="1">
      <alignment horizontal="center"/>
    </xf>
    <xf numFmtId="0" fontId="1" fillId="5" borderId="2" xfId="0" applyFont="1" applyFill="1" applyBorder="1" applyAlignment="1">
      <alignment horizontal="center"/>
    </xf>
    <xf numFmtId="164" fontId="0" fillId="0" borderId="2" xfId="0" applyNumberFormat="1" applyBorder="1" applyAlignment="1">
      <alignment horizontal="center"/>
    </xf>
    <xf numFmtId="3" fontId="0" fillId="0" borderId="2" xfId="0" applyNumberFormat="1" applyBorder="1" applyAlignment="1">
      <alignment horizontal="center"/>
    </xf>
    <xf numFmtId="0" fontId="0" fillId="4" borderId="2" xfId="0" applyFont="1" applyFill="1" applyBorder="1" applyAlignment="1">
      <alignment horizontal="center"/>
    </xf>
    <xf numFmtId="0" fontId="0" fillId="0" borderId="2" xfId="0" applyFont="1" applyBorder="1" applyAlignment="1">
      <alignment horizontal="center"/>
    </xf>
    <xf numFmtId="4" fontId="0" fillId="0" borderId="2" xfId="0" applyNumberFormat="1" applyBorder="1" applyAlignment="1">
      <alignment horizontal="center"/>
    </xf>
    <xf numFmtId="0" fontId="0" fillId="6" borderId="0" xfId="0" applyFont="1" applyFill="1" applyBorder="1" applyAlignment="1">
      <alignment horizontal="center"/>
    </xf>
    <xf numFmtId="0" fontId="1" fillId="8" borderId="2" xfId="0" applyFont="1" applyFill="1" applyBorder="1" applyAlignment="1">
      <alignment horizontal="center"/>
    </xf>
    <xf numFmtId="0" fontId="1" fillId="7" borderId="2" xfId="0" applyFont="1" applyFill="1" applyBorder="1" applyAlignment="1">
      <alignment horizontal="center"/>
    </xf>
    <xf numFmtId="0" fontId="0" fillId="0" borderId="0" xfId="0" pivotButton="1" applyAlignment="1">
      <alignment horizontal="center"/>
    </xf>
    <xf numFmtId="0" fontId="0" fillId="0" borderId="0" xfId="0" applyAlignment="1">
      <alignment horizontal="center"/>
    </xf>
    <xf numFmtId="166" fontId="0" fillId="0" borderId="0" xfId="0" applyNumberFormat="1" applyAlignment="1">
      <alignment horizontal="center"/>
    </xf>
    <xf numFmtId="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7" fontId="0" fillId="0" borderId="2" xfId="0" applyNumberFormat="1" applyBorder="1" applyAlignment="1">
      <alignment horizontal="center"/>
    </xf>
    <xf numFmtId="168" fontId="0" fillId="0" borderId="0" xfId="0" applyNumberFormat="1"/>
    <xf numFmtId="0" fontId="4" fillId="0" borderId="0" xfId="0" applyFont="1" applyAlignment="1">
      <alignment horizontal="center"/>
    </xf>
    <xf numFmtId="0" fontId="0" fillId="0" borderId="0" xfId="0" applyAlignment="1">
      <alignment horizontal="left" indent="1"/>
    </xf>
    <xf numFmtId="0" fontId="5" fillId="2" borderId="0" xfId="0" applyFont="1" applyFill="1" applyAlignment="1">
      <alignment horizontal="center"/>
    </xf>
    <xf numFmtId="0" fontId="5" fillId="2" borderId="0" xfId="0" applyFont="1" applyFill="1"/>
    <xf numFmtId="0" fontId="0" fillId="9" borderId="0" xfId="0" applyFill="1" applyAlignment="1">
      <alignment horizontal="center"/>
    </xf>
    <xf numFmtId="0" fontId="4" fillId="9" borderId="0" xfId="0" applyFont="1" applyFill="1" applyAlignment="1">
      <alignment horizontal="center"/>
    </xf>
    <xf numFmtId="0" fontId="0" fillId="4" borderId="6" xfId="0" applyFont="1" applyFill="1" applyBorder="1"/>
    <xf numFmtId="0" fontId="0" fillId="0" borderId="6" xfId="0" applyFont="1" applyBorder="1"/>
    <xf numFmtId="165" fontId="0" fillId="4" borderId="7" xfId="0" applyNumberFormat="1" applyFont="1" applyFill="1" applyBorder="1"/>
    <xf numFmtId="165" fontId="0" fillId="0" borderId="7" xfId="0" applyNumberFormat="1" applyFont="1" applyBorder="1"/>
    <xf numFmtId="0" fontId="1" fillId="0" borderId="8"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2" borderId="2" xfId="0" applyFont="1" applyFill="1" applyBorder="1" applyAlignment="1">
      <alignment horizontal="center"/>
    </xf>
    <xf numFmtId="0" fontId="3" fillId="5" borderId="0" xfId="0" applyFont="1" applyFill="1" applyAlignment="1">
      <alignment horizontal="center"/>
    </xf>
    <xf numFmtId="0" fontId="4" fillId="0" borderId="0" xfId="0" applyFont="1" applyAlignment="1">
      <alignment horizontal="right"/>
    </xf>
  </cellXfs>
  <cellStyles count="1">
    <cellStyle name="Normal" xfId="0" builtinId="0"/>
  </cellStyles>
  <dxfs count="21">
    <dxf>
      <alignment horizontal="center"/>
    </dxf>
    <dxf>
      <alignment horizontal="center"/>
    </dxf>
    <dxf>
      <alignment horizontal="center"/>
    </dxf>
    <dxf>
      <alignment horizontal="center"/>
    </dxf>
    <dxf>
      <alignment horizontal="center"/>
    </dxf>
    <dxf>
      <alignment horizontal="center"/>
    </dxf>
    <dxf>
      <numFmt numFmtId="166" formatCode="[$$-1009]#,##0"/>
    </dxf>
    <dxf>
      <numFmt numFmtId="166" formatCode="[$$-1009]#,##0"/>
    </dxf>
    <dxf>
      <numFmt numFmtId="12" formatCode="&quot;₹&quot;\ #,##0.00;[Red]&quot;₹&quot;\ \-#,##0.00"/>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quot;$&quot;#,##0_);[Red]\(&quot;$&quot;#,##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Outliers!$C$1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Outliers!$B$2:$B$301</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Outliers!$C$2:$C$301</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504</c:v>
                </c:pt>
                <c:pt idx="38">
                  <c:v>39</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303</c:v>
                </c:pt>
                <c:pt idx="63">
                  <c:v>276</c:v>
                </c:pt>
                <c:pt idx="64">
                  <c:v>225</c:v>
                </c:pt>
                <c:pt idx="65">
                  <c:v>183</c:v>
                </c:pt>
                <c:pt idx="66">
                  <c:v>54</c:v>
                </c:pt>
                <c:pt idx="67">
                  <c:v>78</c:v>
                </c:pt>
                <c:pt idx="68">
                  <c:v>102</c:v>
                </c:pt>
                <c:pt idx="69">
                  <c:v>48</c:v>
                </c:pt>
                <c:pt idx="70">
                  <c:v>30</c:v>
                </c:pt>
                <c:pt idx="71">
                  <c:v>15</c:v>
                </c:pt>
                <c:pt idx="72">
                  <c:v>42</c:v>
                </c:pt>
                <c:pt idx="73">
                  <c:v>237</c:v>
                </c:pt>
                <c:pt idx="74">
                  <c:v>45</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156</c:v>
                </c:pt>
                <c:pt idx="98">
                  <c:v>150</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333</c:v>
                </c:pt>
                <c:pt idx="118">
                  <c:v>111</c:v>
                </c:pt>
                <c:pt idx="119">
                  <c:v>357</c:v>
                </c:pt>
                <c:pt idx="120">
                  <c:v>246</c:v>
                </c:pt>
                <c:pt idx="121">
                  <c:v>201</c:v>
                </c:pt>
                <c:pt idx="122">
                  <c:v>153</c:v>
                </c:pt>
                <c:pt idx="123">
                  <c:v>348</c:v>
                </c:pt>
                <c:pt idx="124">
                  <c:v>30</c:v>
                </c:pt>
                <c:pt idx="125">
                  <c:v>156</c:v>
                </c:pt>
                <c:pt idx="126">
                  <c:v>207</c:v>
                </c:pt>
                <c:pt idx="127">
                  <c:v>60</c:v>
                </c:pt>
                <c:pt idx="128">
                  <c:v>24</c:v>
                </c:pt>
                <c:pt idx="129">
                  <c:v>171</c:v>
                </c:pt>
                <c:pt idx="130">
                  <c:v>162</c:v>
                </c:pt>
                <c:pt idx="131">
                  <c:v>126</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348</c:v>
                </c:pt>
                <c:pt idx="153">
                  <c:v>75</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255</c:v>
                </c:pt>
                <c:pt idx="191">
                  <c:v>15</c:v>
                </c:pt>
                <c:pt idx="192">
                  <c:v>9</c:v>
                </c:pt>
                <c:pt idx="193">
                  <c:v>177</c:v>
                </c:pt>
                <c:pt idx="194">
                  <c:v>261</c:v>
                </c:pt>
                <c:pt idx="195">
                  <c:v>123</c:v>
                </c:pt>
                <c:pt idx="196">
                  <c:v>135</c:v>
                </c:pt>
                <c:pt idx="197">
                  <c:v>447</c:v>
                </c:pt>
                <c:pt idx="198">
                  <c:v>63</c:v>
                </c:pt>
                <c:pt idx="199">
                  <c:v>48</c:v>
                </c:pt>
                <c:pt idx="200">
                  <c:v>75</c:v>
                </c:pt>
                <c:pt idx="201">
                  <c:v>117</c:v>
                </c:pt>
                <c:pt idx="202">
                  <c:v>141</c:v>
                </c:pt>
                <c:pt idx="203">
                  <c:v>138</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102</c:v>
                </c:pt>
                <c:pt idx="225">
                  <c:v>93</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147</c:v>
                </c:pt>
                <c:pt idx="253">
                  <c:v>135</c:v>
                </c:pt>
                <c:pt idx="254">
                  <c:v>75</c:v>
                </c:pt>
                <c:pt idx="255">
                  <c:v>366</c:v>
                </c:pt>
                <c:pt idx="256">
                  <c:v>189</c:v>
                </c:pt>
                <c:pt idx="257">
                  <c:v>6</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15FF-45F8-BE50-741BF1A40A4B}"/>
            </c:ext>
          </c:extLst>
        </c:ser>
        <c:dLbls>
          <c:showLegendKey val="0"/>
          <c:showVal val="0"/>
          <c:showCatName val="0"/>
          <c:showSerName val="0"/>
          <c:showPercent val="0"/>
          <c:showBubbleSize val="0"/>
        </c:dLbls>
        <c:axId val="1596567184"/>
        <c:axId val="1596565104"/>
      </c:scatterChart>
      <c:valAx>
        <c:axId val="15965671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65104"/>
        <c:crosses val="autoZero"/>
        <c:crossBetween val="midCat"/>
      </c:valAx>
      <c:valAx>
        <c:axId val="15965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6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7EBF33A7-A84D-4FC8-83E2-B4CC727AB9EE}">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76200</xdr:colOff>
      <xdr:row>6</xdr:row>
      <xdr:rowOff>6351</xdr:rowOff>
    </xdr:from>
    <xdr:to>
      <xdr:col>11</xdr:col>
      <xdr:colOff>431800</xdr:colOff>
      <xdr:row>15</xdr:row>
      <xdr:rowOff>158750</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FF045198-3F1C-0CB1-AE2E-ED435C7B85F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626100" y="1111251"/>
              <a:ext cx="27940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346074</xdr:colOff>
      <xdr:row>1</xdr:row>
      <xdr:rowOff>31750</xdr:rowOff>
    </xdr:from>
    <xdr:to>
      <xdr:col>11</xdr:col>
      <xdr:colOff>330200</xdr:colOff>
      <xdr:row>16</xdr:row>
      <xdr:rowOff>6350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53E7F6D-FEAC-46BF-AC25-89D2372E2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4" y="215900"/>
              <a:ext cx="4860926" cy="2736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574675</xdr:colOff>
      <xdr:row>16</xdr:row>
      <xdr:rowOff>60325</xdr:rowOff>
    </xdr:from>
    <xdr:to>
      <xdr:col>11</xdr:col>
      <xdr:colOff>269875</xdr:colOff>
      <xdr:row>31</xdr:row>
      <xdr:rowOff>41275</xdr:rowOff>
    </xdr:to>
    <xdr:graphicFrame macro="">
      <xdr:nvGraphicFramePr>
        <xdr:cNvPr id="4" name="Chart 3">
          <a:extLst>
            <a:ext uri="{FF2B5EF4-FFF2-40B4-BE49-F238E27FC236}">
              <a16:creationId xmlns:a16="http://schemas.microsoft.com/office/drawing/2014/main" id="{83E9D085-CDD1-773A-040D-B50270A8C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freshedDate="44786.547731828701" createdVersion="8" refreshedVersion="8" minRefreshableVersion="3" recordCount="300" xr:uid="{001820A9-5AA8-4EAF-8A18-5CD63EDCFB97}">
  <cacheSource type="worksheet">
    <worksheetSource name="table24"/>
  </cacheSource>
  <cacheFields count="5">
    <cacheField name="Sales Person" numFmtId="0">
      <sharedItems count="10">
        <s v="Gigi Bohling"/>
        <s v="Husein Augar"/>
        <s v="Oby Sorrel"/>
        <s v="Ram Mahesh"/>
        <s v="Barr Faughny"/>
        <s v="Carla Molina"/>
        <s v="Ches Bonnell"/>
        <s v="Curtice Advani"/>
        <s v="Brien Boise"/>
        <s v="Gunar Cockshoot"/>
      </sharedItems>
    </cacheField>
    <cacheField name="Geography" numFmtId="0">
      <sharedItems count="7">
        <s v="Canada"/>
        <s v="India"/>
        <s v="USA"/>
        <s v="UK"/>
        <s v="New Zealand"/>
        <s v="Australia"/>
        <s v=" "/>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571394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i" refreshedDate="44787.382938078707" backgroundQuery="1" createdVersion="8" refreshedVersion="8" minRefreshableVersion="3" recordCount="0" supportSubquery="1" supportAdvancedDrill="1" xr:uid="{DB5D7CE2-D2D3-4CCD-A2C2-4CEE49DB7357}">
  <cacheSource type="external" connectionId="1"/>
  <cacheFields count="2">
    <cacheField name="[table24].[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table24].[Sales Person]" caption="Sales Person" attribute="1" defaultMemberUniqueName="[table24].[Sales Person].[All]" allUniqueName="[table24].[Sales Person].[All]" dimensionUniqueName="[table24]" displayFolder="" count="0" memberValueDatatype="130" unbalanced="0"/>
    <cacheHierarchy uniqueName="[table24].[Geography]" caption="Geography" attribute="1" defaultMemberUniqueName="[table24].[Geography].[All]" allUniqueName="[table24].[Geography].[All]" dimensionUniqueName="[table24]" displayFolder="" count="0" memberValueDatatype="130" unbalanced="0"/>
    <cacheHierarchy uniqueName="[table24].[Product]" caption="Product" attribute="1" defaultMemberUniqueName="[table24].[Product].[All]" allUniqueName="[table24].[Product].[All]" dimensionUniqueName="[table24]" displayFolder="" count="2" memberValueDatatype="130" unbalanced="0">
      <fieldsUsage count="2">
        <fieldUsage x="-1"/>
        <fieldUsage x="0"/>
      </fieldsUsage>
    </cacheHierarchy>
    <cacheHierarchy uniqueName="[table24].[Amount]" caption="Amount" attribute="1" defaultMemberUniqueName="[table24].[Amount].[All]" allUniqueName="[table24].[Amount].[All]" dimensionUniqueName="[table24]" displayFolder="" count="0" memberValueDatatype="20" unbalanced="0"/>
    <cacheHierarchy uniqueName="[table24].[Units]" caption="Units" attribute="1" defaultMemberUniqueName="[table24].[Units].[All]" allUniqueName="[table24].[Units].[All]" dimensionUniqueName="[table24]" displayFolder="" count="0" memberValueDatatype="20" unbalanced="0"/>
    <cacheHierarchy uniqueName="[Measures].[Sum of Amount]" caption="Sum of Amount" measure="1" displayFolder="" measureGroup="table24"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4"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4" count="0" oneField="1">
      <fieldsUsage count="1">
        <fieldUsage x="1"/>
      </fieldsUsage>
    </cacheHierarchy>
    <cacheHierarchy uniqueName="[Measures].[__XL_Count table24]" caption="__XL_Count table24" measure="1" displayFolder="" measureGroup="table24" count="0" hidden="1"/>
    <cacheHierarchy uniqueName="[Measures].[__No measures defined]" caption="__No measures defined" measure="1" displayFolder="" count="0" hidden="1"/>
  </cacheHierarchies>
  <kpis count="0"/>
  <dimensions count="2">
    <dimension measure="1" name="Measures" uniqueName="[Measures]" caption="Measures"/>
    <dimension name="table24" uniqueName="[table24]" caption="table24"/>
  </dimensions>
  <measureGroups count="1">
    <measureGroup name="table24" caption="table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Mint Chip Choco"/>
    <n v="16184"/>
    <n v="39"/>
  </r>
  <r>
    <x v="0"/>
    <x v="1"/>
    <s v="Orange Choco"/>
    <n v="15610"/>
    <n v="339"/>
  </r>
  <r>
    <x v="1"/>
    <x v="1"/>
    <s v="Caramel Stuffed Bars"/>
    <n v="14329"/>
    <n v="150"/>
  </r>
  <r>
    <x v="0"/>
    <x v="2"/>
    <s v="Raspberry Choco"/>
    <n v="13391"/>
    <n v="201"/>
  </r>
  <r>
    <x v="2"/>
    <x v="3"/>
    <s v="Peanut Butter Cubes"/>
    <n v="12950"/>
    <n v="30"/>
  </r>
  <r>
    <x v="3"/>
    <x v="2"/>
    <s v="Choco Coated Almonds"/>
    <n v="12348"/>
    <n v="234"/>
  </r>
  <r>
    <x v="4"/>
    <x v="4"/>
    <s v="Drinking Coco"/>
    <n v="11571"/>
    <n v="138"/>
  </r>
  <r>
    <x v="1"/>
    <x v="0"/>
    <s v="Organic Choco Syrup"/>
    <n v="11522"/>
    <n v="204"/>
  </r>
  <r>
    <x v="4"/>
    <x v="0"/>
    <s v="Mint Chip Choco"/>
    <n v="11417"/>
    <n v="21"/>
  </r>
  <r>
    <x v="5"/>
    <x v="0"/>
    <s v="Milk Bars"/>
    <n v="10311"/>
    <n v="231"/>
  </r>
  <r>
    <x v="5"/>
    <x v="0"/>
    <s v="Choco Coated Almonds"/>
    <n v="10304"/>
    <n v="84"/>
  </r>
  <r>
    <x v="6"/>
    <x v="5"/>
    <s v="70% Dark Bites"/>
    <n v="10129"/>
    <n v="312"/>
  </r>
  <r>
    <x v="7"/>
    <x v="0"/>
    <s v="Almond Choco"/>
    <n v="10073"/>
    <n v="120"/>
  </r>
  <r>
    <x v="4"/>
    <x v="4"/>
    <s v="Eclairs"/>
    <n v="9926"/>
    <n v="201"/>
  </r>
  <r>
    <x v="6"/>
    <x v="4"/>
    <s v="After Nines"/>
    <n v="9835"/>
    <n v="207"/>
  </r>
  <r>
    <x v="3"/>
    <x v="0"/>
    <s v="Peanut Butter Cubes"/>
    <n v="9772"/>
    <n v="90"/>
  </r>
  <r>
    <x v="8"/>
    <x v="4"/>
    <s v="Raspberry Choco"/>
    <n v="9709"/>
    <n v="30"/>
  </r>
  <r>
    <x v="8"/>
    <x v="3"/>
    <s v="Drinking Coco"/>
    <n v="9660"/>
    <n v="27"/>
  </r>
  <r>
    <x v="5"/>
    <x v="0"/>
    <s v="Drinking Coco"/>
    <n v="9632"/>
    <n v="288"/>
  </r>
  <r>
    <x v="1"/>
    <x v="5"/>
    <s v="Peanut Butter Cubes"/>
    <n v="9506"/>
    <n v="87"/>
  </r>
  <r>
    <x v="4"/>
    <x v="3"/>
    <s v="Orange Choco"/>
    <n v="9443"/>
    <n v="162"/>
  </r>
  <r>
    <x v="9"/>
    <x v="0"/>
    <s v="Mint Chip Choco"/>
    <n v="9198"/>
    <n v="36"/>
  </r>
  <r>
    <x v="1"/>
    <x v="0"/>
    <s v="70% Dark Bites"/>
    <n v="9051"/>
    <n v="57"/>
  </r>
  <r>
    <x v="3"/>
    <x v="4"/>
    <s v="Manuka Honey Choco"/>
    <n v="9002"/>
    <n v="72"/>
  </r>
  <r>
    <x v="8"/>
    <x v="3"/>
    <s v="Smooth Sliky Salty"/>
    <n v="8890"/>
    <n v="210"/>
  </r>
  <r>
    <x v="3"/>
    <x v="2"/>
    <s v="Peanut Butter Cubes"/>
    <n v="8869"/>
    <n v="432"/>
  </r>
  <r>
    <x v="6"/>
    <x v="1"/>
    <s v="85% Dark Bars"/>
    <n v="8862"/>
    <n v="189"/>
  </r>
  <r>
    <x v="9"/>
    <x v="5"/>
    <s v="Baker's Choco Chips"/>
    <n v="8841"/>
    <n v="303"/>
  </r>
  <r>
    <x v="0"/>
    <x v="4"/>
    <s v="White Choc"/>
    <n v="8813"/>
    <n v="21"/>
  </r>
  <r>
    <x v="1"/>
    <x v="1"/>
    <s v="Orange Choco"/>
    <n v="8463"/>
    <n v="492"/>
  </r>
  <r>
    <x v="6"/>
    <x v="0"/>
    <s v="After Nines"/>
    <n v="8435"/>
    <n v="42"/>
  </r>
  <r>
    <x v="4"/>
    <x v="0"/>
    <s v="Manuka Honey Choco"/>
    <n v="8211"/>
    <n v="75"/>
  </r>
  <r>
    <x v="1"/>
    <x v="1"/>
    <s v="Fruit &amp; Nut Bars"/>
    <n v="8155"/>
    <n v="90"/>
  </r>
  <r>
    <x v="7"/>
    <x v="1"/>
    <s v="Baker's Choco Chips"/>
    <n v="8008"/>
    <n v="456"/>
  </r>
  <r>
    <x v="5"/>
    <x v="1"/>
    <s v="Peanut Butter Cubes"/>
    <n v="7847"/>
    <n v="174"/>
  </r>
  <r>
    <x v="1"/>
    <x v="2"/>
    <s v="Raspberry Choco"/>
    <n v="7833"/>
    <n v="243"/>
  </r>
  <r>
    <x v="4"/>
    <x v="3"/>
    <s v="Organic Choco Syrup"/>
    <n v="7812"/>
    <n v="81"/>
  </r>
  <r>
    <x v="9"/>
    <x v="1"/>
    <s v="Choco Coated Almonds"/>
    <n v="7777"/>
    <n v="504"/>
  </r>
  <r>
    <x v="6"/>
    <x v="1"/>
    <s v="Eclairs"/>
    <n v="7777"/>
    <n v="39"/>
  </r>
  <r>
    <x v="7"/>
    <x v="4"/>
    <s v="Smooth Sliky Salty"/>
    <n v="7693"/>
    <n v="87"/>
  </r>
  <r>
    <x v="3"/>
    <x v="4"/>
    <s v="99% Dark &amp; Pure"/>
    <n v="7693"/>
    <n v="21"/>
  </r>
  <r>
    <x v="4"/>
    <x v="3"/>
    <s v="Spicy Special Slims"/>
    <n v="7651"/>
    <n v="213"/>
  </r>
  <r>
    <x v="4"/>
    <x v="1"/>
    <s v="99% Dark &amp; Pure"/>
    <n v="7511"/>
    <n v="120"/>
  </r>
  <r>
    <x v="0"/>
    <x v="5"/>
    <s v="White Choc"/>
    <n v="7483"/>
    <n v="45"/>
  </r>
  <r>
    <x v="5"/>
    <x v="2"/>
    <s v="Caramel Stuffed Bars"/>
    <n v="7455"/>
    <n v="216"/>
  </r>
  <r>
    <x v="7"/>
    <x v="5"/>
    <s v="Spicy Special Slims"/>
    <n v="7322"/>
    <n v="36"/>
  </r>
  <r>
    <x v="9"/>
    <x v="4"/>
    <s v="Caramel Stuffed Bars"/>
    <n v="7308"/>
    <n v="327"/>
  </r>
  <r>
    <x v="0"/>
    <x v="1"/>
    <s v="Raspberry Choco"/>
    <n v="7280"/>
    <n v="201"/>
  </r>
  <r>
    <x v="1"/>
    <x v="4"/>
    <s v="Orange Choco"/>
    <n v="7273"/>
    <n v="96"/>
  </r>
  <r>
    <x v="9"/>
    <x v="1"/>
    <s v="50% Dark Bites"/>
    <n v="7259"/>
    <n v="276"/>
  </r>
  <r>
    <x v="0"/>
    <x v="5"/>
    <s v="Milk Bars"/>
    <n v="7189"/>
    <n v="54"/>
  </r>
  <r>
    <x v="8"/>
    <x v="3"/>
    <s v="70% Dark Bites"/>
    <n v="7021"/>
    <n v="183"/>
  </r>
  <r>
    <x v="0"/>
    <x v="1"/>
    <s v="Organic Choco Syrup"/>
    <n v="6986"/>
    <n v="21"/>
  </r>
  <r>
    <x v="0"/>
    <x v="3"/>
    <s v="After Nines"/>
    <n v="6909"/>
    <n v="81"/>
  </r>
  <r>
    <x v="2"/>
    <x v="5"/>
    <s v="Almond Choco"/>
    <n v="6860"/>
    <n v="126"/>
  </r>
  <r>
    <x v="3"/>
    <x v="2"/>
    <s v="After Nines"/>
    <n v="6853"/>
    <n v="372"/>
  </r>
  <r>
    <x v="1"/>
    <x v="1"/>
    <s v="Spicy Special Slims"/>
    <n v="6832"/>
    <n v="27"/>
  </r>
  <r>
    <x v="7"/>
    <x v="4"/>
    <s v="Baker's Choco Chips"/>
    <n v="6818"/>
    <n v="6"/>
  </r>
  <r>
    <x v="6"/>
    <x v="2"/>
    <s v="70% Dark Bites"/>
    <n v="6755"/>
    <n v="252"/>
  </r>
  <r>
    <x v="3"/>
    <x v="1"/>
    <s v="Baker's Choco Chips"/>
    <n v="6748"/>
    <n v="48"/>
  </r>
  <r>
    <x v="7"/>
    <x v="1"/>
    <s v="Choco Coated Almonds"/>
    <n v="6734"/>
    <n v="123"/>
  </r>
  <r>
    <x v="8"/>
    <x v="2"/>
    <s v="Choco Coated Almonds"/>
    <n v="6706"/>
    <n v="459"/>
  </r>
  <r>
    <x v="2"/>
    <x v="0"/>
    <s v="Choco Coated Almonds"/>
    <n v="6657"/>
    <n v="303"/>
  </r>
  <r>
    <x v="9"/>
    <x v="2"/>
    <s v="Raspberry Choco"/>
    <n v="6657"/>
    <n v="276"/>
  </r>
  <r>
    <x v="6"/>
    <x v="4"/>
    <s v="50% Dark Bites"/>
    <n v="6608"/>
    <n v="225"/>
  </r>
  <r>
    <x v="4"/>
    <x v="5"/>
    <s v="Caramel Stuffed Bars"/>
    <n v="6580"/>
    <n v="183"/>
  </r>
  <r>
    <x v="6"/>
    <x v="4"/>
    <s v="70% Dark Bites"/>
    <n v="6454"/>
    <n v="54"/>
  </r>
  <r>
    <x v="8"/>
    <x v="5"/>
    <s v="Spicy Special Slims"/>
    <n v="6433"/>
    <n v="78"/>
  </r>
  <r>
    <x v="5"/>
    <x v="4"/>
    <s v="85% Dark Bars"/>
    <n v="6398"/>
    <n v="102"/>
  </r>
  <r>
    <x v="6"/>
    <x v="4"/>
    <s v="Peanut Butter Cubes"/>
    <n v="6391"/>
    <n v="48"/>
  </r>
  <r>
    <x v="3"/>
    <x v="3"/>
    <s v="Organic Choco Syrup"/>
    <n v="6370"/>
    <n v="30"/>
  </r>
  <r>
    <x v="0"/>
    <x v="0"/>
    <s v="Fruit &amp; Nut Bars"/>
    <n v="6314"/>
    <n v="15"/>
  </r>
  <r>
    <x v="9"/>
    <x v="1"/>
    <s v="White Choc"/>
    <n v="6300"/>
    <n v="42"/>
  </r>
  <r>
    <x v="0"/>
    <x v="1"/>
    <s v="After Nines"/>
    <n v="6279"/>
    <n v="237"/>
  </r>
  <r>
    <x v="8"/>
    <x v="4"/>
    <s v="Baker's Choco Chips"/>
    <n v="6279"/>
    <n v="45"/>
  </r>
  <r>
    <x v="0"/>
    <x v="0"/>
    <s v="Milk Bars"/>
    <n v="6146"/>
    <n v="63"/>
  </r>
  <r>
    <x v="3"/>
    <x v="4"/>
    <s v="Organic Choco Syrup"/>
    <n v="6132"/>
    <n v="93"/>
  </r>
  <r>
    <x v="3"/>
    <x v="5"/>
    <s v="Almond Choco"/>
    <n v="6125"/>
    <n v="102"/>
  </r>
  <r>
    <x v="5"/>
    <x v="0"/>
    <s v="70% Dark Bites"/>
    <n v="6118"/>
    <n v="174"/>
  </r>
  <r>
    <x v="7"/>
    <x v="0"/>
    <s v="Choco Coated Almonds"/>
    <n v="6118"/>
    <n v="9"/>
  </r>
  <r>
    <x v="0"/>
    <x v="0"/>
    <s v="Drinking Coco"/>
    <n v="6111"/>
    <n v="3"/>
  </r>
  <r>
    <x v="7"/>
    <x v="3"/>
    <s v="Eclairs"/>
    <n v="6048"/>
    <n v="27"/>
  </r>
  <r>
    <x v="4"/>
    <x v="3"/>
    <s v="Caramel Stuffed Bars"/>
    <n v="6027"/>
    <n v="144"/>
  </r>
  <r>
    <x v="5"/>
    <x v="5"/>
    <s v="After Nines"/>
    <n v="5915"/>
    <n v="3"/>
  </r>
  <r>
    <x v="3"/>
    <x v="3"/>
    <s v="After Nines"/>
    <n v="5817"/>
    <n v="12"/>
  </r>
  <r>
    <x v="3"/>
    <x v="3"/>
    <s v="Raspberry Choco"/>
    <n v="5775"/>
    <n v="42"/>
  </r>
  <r>
    <x v="6"/>
    <x v="5"/>
    <s v="Caramel Stuffed Bars"/>
    <n v="5677"/>
    <n v="258"/>
  </r>
  <r>
    <x v="3"/>
    <x v="5"/>
    <s v="Milk Bars"/>
    <n v="5670"/>
    <n v="297"/>
  </r>
  <r>
    <x v="2"/>
    <x v="5"/>
    <s v="50% Dark Bites"/>
    <n v="5586"/>
    <n v="525"/>
  </r>
  <r>
    <x v="6"/>
    <x v="0"/>
    <s v="Manuka Honey Choco"/>
    <n v="5551"/>
    <n v="252"/>
  </r>
  <r>
    <x v="0"/>
    <x v="5"/>
    <s v="99% Dark &amp; Pure"/>
    <n v="5474"/>
    <n v="168"/>
  </r>
  <r>
    <x v="3"/>
    <x v="0"/>
    <s v="White Choc"/>
    <n v="5439"/>
    <n v="30"/>
  </r>
  <r>
    <x v="2"/>
    <x v="1"/>
    <s v="99% Dark &amp; Pure"/>
    <n v="5355"/>
    <n v="204"/>
  </r>
  <r>
    <x v="6"/>
    <x v="4"/>
    <s v="Baker's Choco Chips"/>
    <n v="5306"/>
    <n v="0"/>
  </r>
  <r>
    <x v="0"/>
    <x v="3"/>
    <s v="Baker's Choco Chips"/>
    <n v="5236"/>
    <n v="51"/>
  </r>
  <r>
    <x v="6"/>
    <x v="2"/>
    <s v="Caramel Stuffed Bars"/>
    <n v="5194"/>
    <n v="288"/>
  </r>
  <r>
    <x v="0"/>
    <x v="5"/>
    <s v="Choco Coated Almonds"/>
    <n v="5075"/>
    <n v="21"/>
  </r>
  <r>
    <x v="3"/>
    <x v="1"/>
    <s v="Eclairs"/>
    <n v="5019"/>
    <n v="156"/>
  </r>
  <r>
    <x v="8"/>
    <x v="0"/>
    <s v="Fruit &amp; Nut Bars"/>
    <n v="5019"/>
    <n v="150"/>
  </r>
  <r>
    <x v="8"/>
    <x v="2"/>
    <s v="After Nines"/>
    <n v="5012"/>
    <n v="210"/>
  </r>
  <r>
    <x v="0"/>
    <x v="4"/>
    <s v="50% Dark Bites"/>
    <n v="4991"/>
    <n v="12"/>
  </r>
  <r>
    <x v="2"/>
    <x v="1"/>
    <s v="Baker's Choco Chips"/>
    <n v="4991"/>
    <n v="9"/>
  </r>
  <r>
    <x v="7"/>
    <x v="0"/>
    <s v="Eclairs"/>
    <n v="4970"/>
    <n v="156"/>
  </r>
  <r>
    <x v="9"/>
    <x v="3"/>
    <s v="Baker's Choco Chips"/>
    <n v="4956"/>
    <n v="171"/>
  </r>
  <r>
    <x v="7"/>
    <x v="4"/>
    <s v="Fruit &amp; Nut Bars"/>
    <n v="4949"/>
    <n v="189"/>
  </r>
  <r>
    <x v="5"/>
    <x v="1"/>
    <s v="Fruit &amp; Nut Bars"/>
    <n v="4935"/>
    <n v="126"/>
  </r>
  <r>
    <x v="2"/>
    <x v="3"/>
    <s v="Spicy Special Slims"/>
    <n v="4858"/>
    <n v="279"/>
  </r>
  <r>
    <x v="4"/>
    <x v="3"/>
    <s v="Raspberry Choco"/>
    <n v="4802"/>
    <n v="36"/>
  </r>
  <r>
    <x v="7"/>
    <x v="2"/>
    <s v="70% Dark Bites"/>
    <n v="4781"/>
    <n v="123"/>
  </r>
  <r>
    <x v="5"/>
    <x v="2"/>
    <s v="Milk Bars"/>
    <n v="4760"/>
    <n v="69"/>
  </r>
  <r>
    <x v="8"/>
    <x v="2"/>
    <s v="Organic Choco Syrup"/>
    <n v="4753"/>
    <n v="300"/>
  </r>
  <r>
    <x v="0"/>
    <x v="2"/>
    <s v="Smooth Sliky Salty"/>
    <n v="4753"/>
    <n v="246"/>
  </r>
  <r>
    <x v="3"/>
    <x v="2"/>
    <s v="Mint Chip Choco"/>
    <n v="4725"/>
    <n v="174"/>
  </r>
  <r>
    <x v="2"/>
    <x v="4"/>
    <s v="Fruit &amp; Nut Bars"/>
    <n v="4683"/>
    <n v="30"/>
  </r>
  <r>
    <x v="6"/>
    <x v="2"/>
    <s v="50% Dark Bites"/>
    <n v="4606"/>
    <n v="63"/>
  </r>
  <r>
    <x v="9"/>
    <x v="4"/>
    <s v="Manuka Honey Choco"/>
    <n v="4592"/>
    <n v="324"/>
  </r>
  <r>
    <x v="6"/>
    <x v="2"/>
    <s v="99% Dark &amp; Pure"/>
    <n v="4585"/>
    <n v="240"/>
  </r>
  <r>
    <x v="6"/>
    <x v="4"/>
    <s v="Mint Chip Choco"/>
    <n v="4487"/>
    <n v="333"/>
  </r>
  <r>
    <x v="6"/>
    <x v="4"/>
    <s v="Eclairs"/>
    <n v="4487"/>
    <n v="111"/>
  </r>
  <r>
    <x v="0"/>
    <x v="2"/>
    <s v="Manuka Honey Choco"/>
    <n v="4480"/>
    <n v="357"/>
  </r>
  <r>
    <x v="6"/>
    <x v="3"/>
    <s v="Eclairs"/>
    <n v="4438"/>
    <n v="246"/>
  </r>
  <r>
    <x v="3"/>
    <x v="0"/>
    <s v="Milk Bars"/>
    <n v="4424"/>
    <n v="201"/>
  </r>
  <r>
    <x v="4"/>
    <x v="5"/>
    <s v="Fruit &amp; Nut Bars"/>
    <n v="4417"/>
    <n v="153"/>
  </r>
  <r>
    <x v="4"/>
    <x v="5"/>
    <s v="Smooth Sliky Salty"/>
    <n v="4326"/>
    <n v="348"/>
  </r>
  <r>
    <x v="7"/>
    <x v="0"/>
    <s v="Milk Bars"/>
    <n v="4319"/>
    <n v="30"/>
  </r>
  <r>
    <x v="1"/>
    <x v="4"/>
    <s v="White Choc"/>
    <n v="4305"/>
    <n v="156"/>
  </r>
  <r>
    <x v="7"/>
    <x v="1"/>
    <s v="Organic Choco Syrup"/>
    <n v="4242"/>
    <n v="207"/>
  </r>
  <r>
    <x v="1"/>
    <x v="5"/>
    <s v="85% Dark Bars"/>
    <n v="4137"/>
    <n v="60"/>
  </r>
  <r>
    <x v="2"/>
    <x v="1"/>
    <s v="After Nines"/>
    <n v="4053"/>
    <n v="24"/>
  </r>
  <r>
    <x v="0"/>
    <x v="3"/>
    <s v="85% Dark Bars"/>
    <n v="4018"/>
    <n v="171"/>
  </r>
  <r>
    <x v="3"/>
    <x v="1"/>
    <s v="99% Dark &amp; Pure"/>
    <n v="4018"/>
    <n v="162"/>
  </r>
  <r>
    <x v="4"/>
    <x v="3"/>
    <s v="Peanut Butter Cubes"/>
    <n v="4018"/>
    <n v="126"/>
  </r>
  <r>
    <x v="9"/>
    <x v="4"/>
    <s v="Eclairs"/>
    <n v="3983"/>
    <n v="144"/>
  </r>
  <r>
    <x v="5"/>
    <x v="3"/>
    <s v="50% Dark Bites"/>
    <n v="3976"/>
    <n v="72"/>
  </r>
  <r>
    <x v="1"/>
    <x v="3"/>
    <s v="85% Dark Bars"/>
    <n v="3920"/>
    <n v="306"/>
  </r>
  <r>
    <x v="7"/>
    <x v="2"/>
    <s v="Organic Choco Syrup"/>
    <n v="3864"/>
    <n v="177"/>
  </r>
  <r>
    <x v="1"/>
    <x v="5"/>
    <s v="White Choc"/>
    <n v="3850"/>
    <n v="102"/>
  </r>
  <r>
    <x v="6"/>
    <x v="1"/>
    <s v="Raspberry Choco"/>
    <n v="3829"/>
    <n v="24"/>
  </r>
  <r>
    <x v="2"/>
    <x v="2"/>
    <s v="Drinking Coco"/>
    <n v="3808"/>
    <n v="279"/>
  </r>
  <r>
    <x v="3"/>
    <x v="1"/>
    <s v="Peanut Butter Cubes"/>
    <n v="3794"/>
    <n v="159"/>
  </r>
  <r>
    <x v="9"/>
    <x v="0"/>
    <s v="Fruit &amp; Nut Bars"/>
    <n v="3773"/>
    <n v="165"/>
  </r>
  <r>
    <x v="7"/>
    <x v="1"/>
    <s v="Eclairs"/>
    <n v="3759"/>
    <n v="150"/>
  </r>
  <r>
    <x v="8"/>
    <x v="5"/>
    <s v="Choco Coated Almonds"/>
    <n v="3752"/>
    <n v="213"/>
  </r>
  <r>
    <x v="9"/>
    <x v="1"/>
    <s v="Caramel Stuffed Bars"/>
    <n v="3689"/>
    <n v="312"/>
  </r>
  <r>
    <x v="9"/>
    <x v="3"/>
    <s v="Manuka Honey Choco"/>
    <n v="3640"/>
    <n v="51"/>
  </r>
  <r>
    <x v="8"/>
    <x v="2"/>
    <s v="70% Dark Bites"/>
    <n v="3598"/>
    <n v="81"/>
  </r>
  <r>
    <x v="7"/>
    <x v="4"/>
    <s v="Caramel Stuffed Bars"/>
    <n v="3556"/>
    <n v="459"/>
  </r>
  <r>
    <x v="4"/>
    <x v="5"/>
    <s v="Almond Choco"/>
    <n v="3549"/>
    <n v="3"/>
  </r>
  <r>
    <x v="8"/>
    <x v="1"/>
    <s v="Smooth Sliky Salty"/>
    <n v="3507"/>
    <n v="288"/>
  </r>
  <r>
    <x v="2"/>
    <x v="2"/>
    <s v="50% Dark Bites"/>
    <n v="3472"/>
    <n v="96"/>
  </r>
  <r>
    <x v="7"/>
    <x v="1"/>
    <s v="70% Dark Bites"/>
    <n v="3402"/>
    <n v="366"/>
  </r>
  <r>
    <x v="5"/>
    <x v="4"/>
    <s v="Orange Choco"/>
    <n v="3388"/>
    <n v="123"/>
  </r>
  <r>
    <x v="0"/>
    <x v="0"/>
    <s v="Eclairs"/>
    <n v="3339"/>
    <n v="348"/>
  </r>
  <r>
    <x v="7"/>
    <x v="1"/>
    <s v="Manuka Honey Choco"/>
    <n v="3339"/>
    <n v="75"/>
  </r>
  <r>
    <x v="9"/>
    <x v="0"/>
    <s v="White Choc"/>
    <n v="3339"/>
    <n v="39"/>
  </r>
  <r>
    <x v="6"/>
    <x v="1"/>
    <s v="Choco Coated Almonds"/>
    <n v="3262"/>
    <n v="75"/>
  </r>
  <r>
    <x v="1"/>
    <x v="3"/>
    <s v="White Choc"/>
    <n v="3192"/>
    <n v="72"/>
  </r>
  <r>
    <x v="3"/>
    <x v="0"/>
    <s v="Organic Choco Syrup"/>
    <n v="3164"/>
    <n v="306"/>
  </r>
  <r>
    <x v="9"/>
    <x v="1"/>
    <s v="Baker's Choco Chips"/>
    <n v="3108"/>
    <n v="54"/>
  </r>
  <r>
    <x v="3"/>
    <x v="3"/>
    <s v="Caramel Stuffed Bars"/>
    <n v="3101"/>
    <n v="225"/>
  </r>
  <r>
    <x v="4"/>
    <x v="0"/>
    <s v="Smooth Sliky Salty"/>
    <n v="3094"/>
    <n v="246"/>
  </r>
  <r>
    <x v="2"/>
    <x v="4"/>
    <s v="Caramel Stuffed Bars"/>
    <n v="3059"/>
    <n v="27"/>
  </r>
  <r>
    <x v="7"/>
    <x v="3"/>
    <s v="Manuka Honey Choco"/>
    <n v="3052"/>
    <n v="378"/>
  </r>
  <r>
    <x v="7"/>
    <x v="3"/>
    <s v="85% Dark Bars"/>
    <n v="2989"/>
    <n v="3"/>
  </r>
  <r>
    <x v="1"/>
    <x v="0"/>
    <s v="Choco Coated Almonds"/>
    <n v="2954"/>
    <n v="189"/>
  </r>
  <r>
    <x v="5"/>
    <x v="4"/>
    <s v="Spicy Special Slims"/>
    <n v="2933"/>
    <n v="9"/>
  </r>
  <r>
    <x v="9"/>
    <x v="1"/>
    <s v="Eclairs"/>
    <n v="2919"/>
    <n v="93"/>
  </r>
  <r>
    <x v="1"/>
    <x v="4"/>
    <s v="Caramel Stuffed Bars"/>
    <n v="2919"/>
    <n v="45"/>
  </r>
  <r>
    <x v="0"/>
    <x v="1"/>
    <s v="Manuka Honey Choco"/>
    <n v="2891"/>
    <n v="102"/>
  </r>
  <r>
    <x v="6"/>
    <x v="0"/>
    <s v="99% Dark &amp; Pure"/>
    <n v="2870"/>
    <n v="300"/>
  </r>
  <r>
    <x v="4"/>
    <x v="4"/>
    <s v="Raspberry Choco"/>
    <n v="2863"/>
    <n v="42"/>
  </r>
  <r>
    <x v="1"/>
    <x v="4"/>
    <s v="Baker's Choco Chips"/>
    <n v="2856"/>
    <n v="246"/>
  </r>
  <r>
    <x v="6"/>
    <x v="2"/>
    <s v="85% Dark Bars"/>
    <n v="2793"/>
    <n v="114"/>
  </r>
  <r>
    <x v="3"/>
    <x v="1"/>
    <s v="Fruit &amp; Nut Bars"/>
    <n v="2779"/>
    <n v="75"/>
  </r>
  <r>
    <x v="0"/>
    <x v="2"/>
    <s v="Almond Choco"/>
    <n v="2744"/>
    <n v="9"/>
  </r>
  <r>
    <x v="1"/>
    <x v="4"/>
    <s v="Fruit &amp; Nut Bars"/>
    <n v="2737"/>
    <n v="93"/>
  </r>
  <r>
    <x v="8"/>
    <x v="2"/>
    <s v="Orange Choco"/>
    <n v="2702"/>
    <n v="363"/>
  </r>
  <r>
    <x v="7"/>
    <x v="5"/>
    <s v="Smooth Sliky Salty"/>
    <n v="2681"/>
    <n v="54"/>
  </r>
  <r>
    <x v="6"/>
    <x v="0"/>
    <s v="Drinking Coco"/>
    <n v="2646"/>
    <n v="177"/>
  </r>
  <r>
    <x v="1"/>
    <x v="5"/>
    <s v="Mint Chip Choco"/>
    <n v="2646"/>
    <n v="120"/>
  </r>
  <r>
    <x v="1"/>
    <x v="3"/>
    <s v="Drinking Coco"/>
    <n v="2639"/>
    <n v="204"/>
  </r>
  <r>
    <x v="9"/>
    <x v="1"/>
    <s v="Orange Choco"/>
    <n v="2583"/>
    <n v="18"/>
  </r>
  <r>
    <x v="2"/>
    <x v="2"/>
    <s v="Raspberry Choco"/>
    <n v="2562"/>
    <n v="6"/>
  </r>
  <r>
    <x v="3"/>
    <x v="5"/>
    <s v="White Choc"/>
    <n v="2541"/>
    <n v="90"/>
  </r>
  <r>
    <x v="3"/>
    <x v="5"/>
    <s v="Manuka Honey Choco"/>
    <n v="2541"/>
    <n v="45"/>
  </r>
  <r>
    <x v="6"/>
    <x v="2"/>
    <s v="Organic Choco Syrup"/>
    <n v="2478"/>
    <n v="21"/>
  </r>
  <r>
    <x v="2"/>
    <x v="0"/>
    <s v="Manuka Honey Choco"/>
    <n v="2471"/>
    <n v="342"/>
  </r>
  <r>
    <x v="9"/>
    <x v="2"/>
    <s v="White Choc"/>
    <n v="2464"/>
    <n v="234"/>
  </r>
  <r>
    <x v="1"/>
    <x v="5"/>
    <s v="Baker's Choco Chips"/>
    <n v="2436"/>
    <n v="99"/>
  </r>
  <r>
    <x v="1"/>
    <x v="2"/>
    <s v="Organic Choco Syrup"/>
    <n v="2429"/>
    <n v="144"/>
  </r>
  <r>
    <x v="9"/>
    <x v="2"/>
    <s v="50% Dark Bites"/>
    <n v="2415"/>
    <n v="255"/>
  </r>
  <r>
    <x v="0"/>
    <x v="2"/>
    <s v="Drinking Coco"/>
    <n v="2415"/>
    <n v="15"/>
  </r>
  <r>
    <x v="1"/>
    <x v="5"/>
    <s v="Eclairs"/>
    <n v="2408"/>
    <n v="9"/>
  </r>
  <r>
    <x v="5"/>
    <x v="4"/>
    <s v="Baker's Choco Chips"/>
    <n v="2324"/>
    <n v="177"/>
  </r>
  <r>
    <x v="2"/>
    <x v="0"/>
    <s v="Fruit &amp; Nut Bars"/>
    <n v="2317"/>
    <n v="261"/>
  </r>
  <r>
    <x v="7"/>
    <x v="5"/>
    <s v="Milk Bars"/>
    <n v="2317"/>
    <n v="123"/>
  </r>
  <r>
    <x v="3"/>
    <x v="1"/>
    <s v="Organic Choco Syrup"/>
    <n v="2289"/>
    <n v="135"/>
  </r>
  <r>
    <x v="3"/>
    <x v="2"/>
    <s v="70% Dark Bites"/>
    <n v="2275"/>
    <n v="447"/>
  </r>
  <r>
    <x v="8"/>
    <x v="5"/>
    <s v="Organic Choco Syrup"/>
    <n v="2268"/>
    <n v="63"/>
  </r>
  <r>
    <x v="6"/>
    <x v="1"/>
    <s v="Peanut Butter Cubes"/>
    <n v="2226"/>
    <n v="48"/>
  </r>
  <r>
    <x v="7"/>
    <x v="1"/>
    <s v="Mint Chip Choco"/>
    <n v="2219"/>
    <n v="75"/>
  </r>
  <r>
    <x v="9"/>
    <x v="1"/>
    <s v="Fruit &amp; Nut Bars"/>
    <n v="2212"/>
    <n v="117"/>
  </r>
  <r>
    <x v="2"/>
    <x v="5"/>
    <s v="After Nines"/>
    <n v="2205"/>
    <n v="141"/>
  </r>
  <r>
    <x v="6"/>
    <x v="1"/>
    <s v="Orange Choco"/>
    <n v="2205"/>
    <n v="138"/>
  </r>
  <r>
    <x v="6"/>
    <x v="0"/>
    <s v="Smooth Sliky Salty"/>
    <n v="2149"/>
    <n v="117"/>
  </r>
  <r>
    <x v="1"/>
    <x v="0"/>
    <s v="White Choc"/>
    <n v="2142"/>
    <n v="114"/>
  </r>
  <r>
    <x v="6"/>
    <x v="2"/>
    <s v="Mint Chip Choco"/>
    <n v="2135"/>
    <n v="27"/>
  </r>
  <r>
    <x v="5"/>
    <x v="2"/>
    <s v="Raspberry Choco"/>
    <n v="2114"/>
    <n v="186"/>
  </r>
  <r>
    <x v="9"/>
    <x v="2"/>
    <s v="Manuka Honey Choco"/>
    <n v="2114"/>
    <n v="66"/>
  </r>
  <r>
    <x v="7"/>
    <x v="3"/>
    <s v="White Choc"/>
    <n v="2100"/>
    <n v="414"/>
  </r>
  <r>
    <x v="8"/>
    <x v="2"/>
    <s v="Manuka Honey Choco"/>
    <n v="2023"/>
    <n v="168"/>
  </r>
  <r>
    <x v="9"/>
    <x v="2"/>
    <s v="Fruit &amp; Nut Bars"/>
    <n v="2023"/>
    <n v="78"/>
  </r>
  <r>
    <x v="4"/>
    <x v="3"/>
    <s v="Mint Chip Choco"/>
    <n v="2016"/>
    <n v="117"/>
  </r>
  <r>
    <x v="8"/>
    <x v="1"/>
    <s v="Mint Chip Choco"/>
    <n v="2009"/>
    <n v="219"/>
  </r>
  <r>
    <x v="3"/>
    <x v="5"/>
    <s v="Smooth Sliky Salty"/>
    <n v="1988"/>
    <n v="39"/>
  </r>
  <r>
    <x v="2"/>
    <x v="2"/>
    <s v="Orange Choco"/>
    <n v="1974"/>
    <n v="195"/>
  </r>
  <r>
    <x v="6"/>
    <x v="1"/>
    <s v="50% Dark Bites"/>
    <n v="1932"/>
    <n v="369"/>
  </r>
  <r>
    <x v="5"/>
    <x v="0"/>
    <s v="99% Dark &amp; Pure"/>
    <n v="1925"/>
    <n v="192"/>
  </r>
  <r>
    <x v="7"/>
    <x v="4"/>
    <s v="Mint Chip Choco"/>
    <n v="1904"/>
    <n v="405"/>
  </r>
  <r>
    <x v="8"/>
    <x v="4"/>
    <s v="After Nines"/>
    <n v="1890"/>
    <n v="195"/>
  </r>
  <r>
    <x v="4"/>
    <x v="3"/>
    <s v="White Choc"/>
    <n v="1785"/>
    <n v="462"/>
  </r>
  <r>
    <x v="6"/>
    <x v="5"/>
    <s v="Drinking Coco"/>
    <n v="1778"/>
    <n v="270"/>
  </r>
  <r>
    <x v="8"/>
    <x v="4"/>
    <s v="99% Dark &amp; Pure"/>
    <n v="1771"/>
    <n v="204"/>
  </r>
  <r>
    <x v="8"/>
    <x v="5"/>
    <s v="Fruit &amp; Nut Bars"/>
    <n v="1701"/>
    <n v="234"/>
  </r>
  <r>
    <x v="9"/>
    <x v="3"/>
    <s v="Caramel Stuffed Bars"/>
    <n v="1652"/>
    <n v="102"/>
  </r>
  <r>
    <x v="0"/>
    <x v="1"/>
    <s v="Peanut Butter Cubes"/>
    <n v="1652"/>
    <n v="93"/>
  </r>
  <r>
    <x v="7"/>
    <x v="3"/>
    <s v="70% Dark Bites"/>
    <n v="1638"/>
    <n v="63"/>
  </r>
  <r>
    <x v="3"/>
    <x v="2"/>
    <s v="85% Dark Bars"/>
    <n v="1638"/>
    <n v="48"/>
  </r>
  <r>
    <x v="3"/>
    <x v="4"/>
    <s v="70% Dark Bites"/>
    <n v="1624"/>
    <n v="114"/>
  </r>
  <r>
    <x v="3"/>
    <x v="2"/>
    <s v="Manuka Honey Choco"/>
    <n v="1617"/>
    <n v="126"/>
  </r>
  <r>
    <x v="4"/>
    <x v="2"/>
    <s v="Eclairs"/>
    <n v="1589"/>
    <n v="303"/>
  </r>
  <r>
    <x v="4"/>
    <x v="3"/>
    <s v="After Nines"/>
    <n v="1568"/>
    <n v="141"/>
  </r>
  <r>
    <x v="6"/>
    <x v="1"/>
    <s v="White Choc"/>
    <n v="1568"/>
    <n v="96"/>
  </r>
  <r>
    <x v="8"/>
    <x v="3"/>
    <s v="Baker's Choco Chips"/>
    <n v="1561"/>
    <n v="27"/>
  </r>
  <r>
    <x v="5"/>
    <x v="4"/>
    <s v="70% Dark Bites"/>
    <n v="1526"/>
    <n v="240"/>
  </r>
  <r>
    <x v="0"/>
    <x v="0"/>
    <s v="70% Dark Bites"/>
    <n v="1526"/>
    <n v="105"/>
  </r>
  <r>
    <x v="7"/>
    <x v="4"/>
    <s v="Drinking Coco"/>
    <n v="1505"/>
    <n v="102"/>
  </r>
  <r>
    <x v="5"/>
    <x v="1"/>
    <s v="Eclairs"/>
    <n v="1463"/>
    <n v="39"/>
  </r>
  <r>
    <x v="7"/>
    <x v="1"/>
    <s v="Raspberry Choco"/>
    <n v="1442"/>
    <n v="15"/>
  </r>
  <r>
    <x v="2"/>
    <x v="1"/>
    <s v="White Choc"/>
    <n v="1428"/>
    <n v="93"/>
  </r>
  <r>
    <x v="2"/>
    <x v="0"/>
    <s v="Organic Choco Syrup"/>
    <n v="1407"/>
    <n v="72"/>
  </r>
  <r>
    <x v="7"/>
    <x v="0"/>
    <s v="Manuka Honey Choco"/>
    <n v="1400"/>
    <n v="135"/>
  </r>
  <r>
    <x v="7"/>
    <x v="2"/>
    <s v="Almond Choco"/>
    <n v="1302"/>
    <n v="402"/>
  </r>
  <r>
    <x v="6"/>
    <x v="5"/>
    <s v="50% Dark Bites"/>
    <n v="1281"/>
    <n v="75"/>
  </r>
  <r>
    <x v="9"/>
    <x v="0"/>
    <s v="99% Dark &amp; Pure"/>
    <n v="1281"/>
    <n v="18"/>
  </r>
  <r>
    <x v="5"/>
    <x v="1"/>
    <s v="Mint Chip Choco"/>
    <n v="1274"/>
    <n v="225"/>
  </r>
  <r>
    <x v="7"/>
    <x v="5"/>
    <s v="Organic Choco Syrup"/>
    <n v="1134"/>
    <n v="282"/>
  </r>
  <r>
    <x v="1"/>
    <x v="4"/>
    <s v="Manuka Honey Choco"/>
    <n v="1085"/>
    <n v="273"/>
  </r>
  <r>
    <x v="7"/>
    <x v="2"/>
    <s v="Orange Choco"/>
    <n v="1071"/>
    <n v="270"/>
  </r>
  <r>
    <x v="4"/>
    <x v="4"/>
    <s v="50% Dark Bites"/>
    <n v="1057"/>
    <n v="54"/>
  </r>
  <r>
    <x v="9"/>
    <x v="0"/>
    <s v="Caramel Stuffed Bars"/>
    <n v="973"/>
    <n v="162"/>
  </r>
  <r>
    <x v="6"/>
    <x v="3"/>
    <s v="Organic Choco Syrup"/>
    <n v="966"/>
    <n v="198"/>
  </r>
  <r>
    <x v="1"/>
    <x v="6"/>
    <s v="Almond Choco"/>
    <n v="959"/>
    <n v="147"/>
  </r>
  <r>
    <x v="7"/>
    <x v="5"/>
    <s v="Peanut Butter Cubes"/>
    <n v="959"/>
    <n v="135"/>
  </r>
  <r>
    <x v="2"/>
    <x v="0"/>
    <s v="Milk Bars"/>
    <n v="945"/>
    <n v="75"/>
  </r>
  <r>
    <x v="9"/>
    <x v="4"/>
    <s v="Almond Choco"/>
    <n v="938"/>
    <n v="366"/>
  </r>
  <r>
    <x v="1"/>
    <x v="1"/>
    <s v="Mint Chip Choco"/>
    <n v="938"/>
    <n v="189"/>
  </r>
  <r>
    <x v="7"/>
    <x v="5"/>
    <s v="Mint Chip Choco"/>
    <n v="938"/>
    <n v="6"/>
  </r>
  <r>
    <x v="0"/>
    <x v="1"/>
    <s v="99% Dark &amp; Pure"/>
    <n v="861"/>
    <n v="195"/>
  </r>
  <r>
    <x v="5"/>
    <x v="0"/>
    <s v="Caramel Stuffed Bars"/>
    <n v="854"/>
    <n v="309"/>
  </r>
  <r>
    <x v="5"/>
    <x v="2"/>
    <s v="Organic Choco Syrup"/>
    <n v="847"/>
    <n v="129"/>
  </r>
  <r>
    <x v="8"/>
    <x v="5"/>
    <s v="Milk Bars"/>
    <n v="819"/>
    <n v="510"/>
  </r>
  <r>
    <x v="9"/>
    <x v="2"/>
    <s v="Peanut Butter Cubes"/>
    <n v="819"/>
    <n v="306"/>
  </r>
  <r>
    <x v="4"/>
    <x v="0"/>
    <s v="Organic Choco Syrup"/>
    <n v="798"/>
    <n v="519"/>
  </r>
  <r>
    <x v="5"/>
    <x v="4"/>
    <s v="Raspberry Choco"/>
    <n v="714"/>
    <n v="231"/>
  </r>
  <r>
    <x v="1"/>
    <x v="1"/>
    <s v="Eclairs"/>
    <n v="707"/>
    <n v="174"/>
  </r>
  <r>
    <x v="2"/>
    <x v="1"/>
    <s v="Eclairs"/>
    <n v="700"/>
    <n v="87"/>
  </r>
  <r>
    <x v="4"/>
    <x v="3"/>
    <s v="Fruit &amp; Nut Bars"/>
    <n v="630"/>
    <n v="36"/>
  </r>
  <r>
    <x v="3"/>
    <x v="5"/>
    <s v="85% Dark Bars"/>
    <n v="623"/>
    <n v="51"/>
  </r>
  <r>
    <x v="5"/>
    <x v="2"/>
    <s v="99% Dark &amp; Pure"/>
    <n v="609"/>
    <n v="99"/>
  </r>
  <r>
    <x v="3"/>
    <x v="5"/>
    <s v="Baker's Choco Chips"/>
    <n v="609"/>
    <n v="87"/>
  </r>
  <r>
    <x v="2"/>
    <x v="2"/>
    <s v="Spicy Special Slims"/>
    <n v="567"/>
    <n v="228"/>
  </r>
  <r>
    <x v="7"/>
    <x v="4"/>
    <s v="70% Dark Bites"/>
    <n v="560"/>
    <n v="81"/>
  </r>
  <r>
    <x v="4"/>
    <x v="2"/>
    <s v="99% Dark &amp; Pure"/>
    <n v="553"/>
    <n v="15"/>
  </r>
  <r>
    <x v="7"/>
    <x v="1"/>
    <s v="Almond Choco"/>
    <n v="525"/>
    <n v="48"/>
  </r>
  <r>
    <x v="0"/>
    <x v="4"/>
    <s v="After Nines"/>
    <n v="518"/>
    <n v="75"/>
  </r>
  <r>
    <x v="7"/>
    <x v="0"/>
    <s v="Spicy Special Slims"/>
    <n v="497"/>
    <n v="63"/>
  </r>
  <r>
    <x v="0"/>
    <x v="2"/>
    <s v="After Nines"/>
    <n v="490"/>
    <n v="84"/>
  </r>
  <r>
    <x v="7"/>
    <x v="5"/>
    <s v="White Choc"/>
    <n v="469"/>
    <n v="75"/>
  </r>
  <r>
    <x v="8"/>
    <x v="4"/>
    <s v="Spicy Special Slims"/>
    <n v="434"/>
    <n v="87"/>
  </r>
  <r>
    <x v="0"/>
    <x v="3"/>
    <s v="Drinking Coco"/>
    <n v="385"/>
    <n v="249"/>
  </r>
  <r>
    <x v="8"/>
    <x v="2"/>
    <s v="Peanut Butter Cubes"/>
    <n v="357"/>
    <n v="126"/>
  </r>
  <r>
    <x v="5"/>
    <x v="1"/>
    <s v="After Nines"/>
    <n v="336"/>
    <n v="144"/>
  </r>
  <r>
    <x v="6"/>
    <x v="0"/>
    <s v="Choco Coated Almonds"/>
    <n v="280"/>
    <n v="87"/>
  </r>
  <r>
    <x v="1"/>
    <x v="4"/>
    <s v="Almond Choco"/>
    <n v="259"/>
    <n v="207"/>
  </r>
  <r>
    <x v="4"/>
    <x v="1"/>
    <s v="Milk Bars"/>
    <n v="252"/>
    <n v="54"/>
  </r>
  <r>
    <x v="2"/>
    <x v="4"/>
    <s v="Spicy Special Slims"/>
    <n v="245"/>
    <n v="288"/>
  </r>
  <r>
    <x v="4"/>
    <x v="4"/>
    <s v="99% Dark &amp; Pure"/>
    <n v="238"/>
    <n v="18"/>
  </r>
  <r>
    <x v="3"/>
    <x v="0"/>
    <s v="Almond Choco"/>
    <n v="217"/>
    <n v="36"/>
  </r>
  <r>
    <x v="4"/>
    <x v="0"/>
    <s v="Eclairs"/>
    <n v="189"/>
    <n v="48"/>
  </r>
  <r>
    <x v="0"/>
    <x v="4"/>
    <s v="Smooth Sliky Salty"/>
    <n v="182"/>
    <n v="48"/>
  </r>
  <r>
    <x v="8"/>
    <x v="5"/>
    <s v="After Nines"/>
    <n v="168"/>
    <n v="84"/>
  </r>
  <r>
    <x v="5"/>
    <x v="5"/>
    <s v="White Choc"/>
    <n v="154"/>
    <n v="21"/>
  </r>
  <r>
    <x v="5"/>
    <x v="0"/>
    <s v="Baker's Choco Chips"/>
    <n v="98"/>
    <n v="204"/>
  </r>
  <r>
    <x v="1"/>
    <x v="2"/>
    <s v="Baker's Choco Chips"/>
    <n v="98"/>
    <n v="159"/>
  </r>
  <r>
    <x v="2"/>
    <x v="5"/>
    <s v="Milk Bars"/>
    <n v="63"/>
    <n v="123"/>
  </r>
  <r>
    <x v="4"/>
    <x v="5"/>
    <s v="Milk Bars"/>
    <n v="56"/>
    <n v="51"/>
  </r>
  <r>
    <x v="8"/>
    <x v="4"/>
    <s v="70% Dark Bites"/>
    <n v="42"/>
    <n v="150"/>
  </r>
  <r>
    <x v="9"/>
    <x v="3"/>
    <s v="Mint Chip Choco"/>
    <n v="21"/>
    <n v="168"/>
  </r>
  <r>
    <x v="3"/>
    <x v="3"/>
    <s v="Manuka Honey Choco"/>
    <n v="0"/>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19EF4-B166-4663-ACEC-A5663C6E03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G14" firstHeaderRow="0" firstDataRow="1" firstDataCol="1"/>
  <pivotFields count="5">
    <pivotField showAll="0">
      <items count="11">
        <item x="4"/>
        <item h="1" x="8"/>
        <item h="1" x="5"/>
        <item h="1" x="6"/>
        <item h="1" x="7"/>
        <item h="1" x="0"/>
        <item h="1" x="9"/>
        <item h="1" x="1"/>
        <item h="1" x="2"/>
        <item h="1" x="3"/>
        <item t="default"/>
      </items>
    </pivotField>
    <pivotField axis="axisRow" showAll="0" sortType="descending">
      <items count="8">
        <item x="6"/>
        <item x="5"/>
        <item x="0"/>
        <item x="1"/>
        <item x="4"/>
        <item x="3"/>
        <item x="2"/>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5"/>
    </i>
    <i>
      <x v="4"/>
    </i>
    <i>
      <x v="2"/>
    </i>
    <i>
      <x v="1"/>
    </i>
    <i>
      <x v="3"/>
    </i>
    <i>
      <x v="6"/>
    </i>
    <i t="grand">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166"/>
  </dataFields>
  <formats count="9">
    <format dxfId="8">
      <pivotArea collapsedLevelsAreSubtotals="1" fieldPosition="0">
        <references count="2">
          <reference field="4294967294" count="1" selected="0">
            <x v="0"/>
          </reference>
          <reference field="1" count="1">
            <x v="0"/>
          </reference>
        </references>
      </pivotArea>
    </format>
    <format dxfId="7">
      <pivotArea outline="0" fieldPosition="0">
        <references count="1">
          <reference field="4294967294" count="1">
            <x v="0"/>
          </reference>
        </references>
      </pivotArea>
    </format>
    <format dxfId="6">
      <pivotArea outline="0" fieldPosition="0">
        <references count="1">
          <reference field="4294967294" count="1">
            <x v="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2FB80-96D8-4740-9DF7-6F6F731D786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 Excel Practice book.xlsx!table24">
        <x15:activeTabTopLevelEntity name="[table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C6774E-BAF7-45E3-9039-8355169348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L19" firstHeaderRow="1" firstDataRow="1" firstDataCol="1"/>
  <pivotFields count="5">
    <pivotField axis="axisRow" showAll="0" measureFilter="1">
      <items count="11">
        <item x="4"/>
        <item x="8"/>
        <item x="5"/>
        <item x="6"/>
        <item x="7"/>
        <item x="0"/>
        <item x="9"/>
        <item x="1"/>
        <item x="2"/>
        <item x="3"/>
        <item t="default"/>
      </items>
    </pivotField>
    <pivotField axis="axisRow" showAll="0" sortType="descending">
      <items count="8">
        <item x="2"/>
        <item x="3"/>
        <item x="4"/>
        <item x="1"/>
        <item x="0"/>
        <item x="5"/>
        <item x="6"/>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5">
    <i>
      <x v="2"/>
    </i>
    <i r="1">
      <x v="8"/>
    </i>
    <i>
      <x v="5"/>
    </i>
    <i r="1">
      <x v="2"/>
    </i>
    <i>
      <x v="3"/>
    </i>
    <i r="1">
      <x v="1"/>
    </i>
    <i>
      <x v="4"/>
    </i>
    <i r="1">
      <x v="1"/>
    </i>
    <i>
      <x v="1"/>
    </i>
    <i r="1">
      <x v="2"/>
    </i>
    <i>
      <x/>
    </i>
    <i r="1">
      <x/>
    </i>
    <i>
      <x v="6"/>
    </i>
    <i r="1">
      <x v="7"/>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0E284-6699-44D8-997E-20F4E9861F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19" firstHeaderRow="1" firstDataRow="1" firstDataCol="1"/>
  <pivotFields count="5">
    <pivotField axis="axisRow" showAll="0" measureFilter="1">
      <items count="11">
        <item x="4"/>
        <item x="8"/>
        <item x="5"/>
        <item x="6"/>
        <item x="7"/>
        <item x="0"/>
        <item x="9"/>
        <item x="1"/>
        <item x="2"/>
        <item x="3"/>
        <item t="default"/>
      </items>
    </pivotField>
    <pivotField axis="axisRow" showAll="0" sortType="descending">
      <items count="8">
        <item x="2"/>
        <item x="3"/>
        <item x="4"/>
        <item x="1"/>
        <item x="0"/>
        <item x="5"/>
        <item x="6"/>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5">
    <i>
      <x v="1"/>
    </i>
    <i r="1">
      <x/>
    </i>
    <i>
      <x v="2"/>
    </i>
    <i r="1">
      <x v="3"/>
    </i>
    <i>
      <x v="3"/>
    </i>
    <i r="1">
      <x v="5"/>
    </i>
    <i>
      <x v="4"/>
    </i>
    <i r="1">
      <x v="5"/>
    </i>
    <i>
      <x/>
    </i>
    <i r="1">
      <x v="9"/>
    </i>
    <i>
      <x v="5"/>
    </i>
    <i r="1">
      <x v="5"/>
    </i>
    <i>
      <x v="6"/>
    </i>
    <i r="1">
      <x v="7"/>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971E053-E8A1-45F3-856A-9EB950E83DA5}" sourceName="Sales Person">
  <pivotTables>
    <pivotTable tabId="3" name="PivotTable3"/>
  </pivotTables>
  <data>
    <tabular pivotCacheId="1657139435">
      <items count="10">
        <i x="4" s="1"/>
        <i x="8"/>
        <i x="5"/>
        <i x="6"/>
        <i x="7"/>
        <i x="0"/>
        <i x="9"/>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8F7B7EB-68FC-4D4E-B911-57E4B253AA70}"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X10:Y32" totalsRowShown="0">
  <autoFilter ref="X10:Y32" xr:uid="{6DAC1E92-D947-4232-891E-65555AD7A47E}"/>
  <tableColumns count="2">
    <tableColumn id="1" xr3:uid="{1B8963D1-E60F-4400-A175-651A513B826F}" name="Product"/>
    <tableColumn id="2" xr3:uid="{1798A7DA-FB9F-46D3-AA0A-B6BCA4A81AC3}" name="Cost per unit"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A8026-24E9-4363-B629-0B16502BF332}" name="Table2" displayName="Table2" ref="C10:G310" totalsRowShown="0" headerRowDxfId="19">
  <autoFilter ref="C10:G310" xr:uid="{8D6A8026-24E9-4363-B629-0B16502BF332}"/>
  <tableColumns count="5">
    <tableColumn id="1" xr3:uid="{EA7542C3-0477-4301-B8C8-5A3C0E400B14}" name="Sales Person"/>
    <tableColumn id="2" xr3:uid="{4FB4D705-0985-4661-AFB6-2E4CEB153F96}" name="Geography"/>
    <tableColumn id="3" xr3:uid="{11C1DF88-56F9-4BBE-9778-4B7E3B030CF0}" name="Product"/>
    <tableColumn id="4" xr3:uid="{BE1F4114-4AAE-4F25-BC59-B55B52964D16}" name="Amount" dataDxfId="18"/>
    <tableColumn id="5" xr3:uid="{D675BCC7-5198-4ED7-B708-6DE00BFE192B}" name="Units"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BE65B7-6603-4B40-BECF-2525D0027170}" name="Table24" displayName="Table24" ref="K1:P301" totalsRowShown="0" headerRowDxfId="16" dataDxfId="15">
  <autoFilter ref="K1:P301" xr:uid="{52BE65B7-6603-4B40-BECF-2525D0027170}"/>
  <sortState xmlns:xlrd2="http://schemas.microsoft.com/office/spreadsheetml/2017/richdata2" ref="K2:O301">
    <sortCondition descending="1" ref="N1:N301"/>
  </sortState>
  <tableColumns count="6">
    <tableColumn id="1" xr3:uid="{439DADFA-B93F-4FC4-8948-7C6226A1B4DF}" name="Sales Person" dataDxfId="14"/>
    <tableColumn id="2" xr3:uid="{17A8C03A-43BC-47BC-9B1D-F9D02B86B074}" name="Geography" dataDxfId="13"/>
    <tableColumn id="3" xr3:uid="{EB30FE19-3776-4F28-8387-EA58BCD983E6}" name="Product" dataDxfId="12"/>
    <tableColumn id="4" xr3:uid="{F9145203-E7E3-4B67-80F4-24B89BA8EF1C}" name="Amount" dataDxfId="11"/>
    <tableColumn id="5" xr3:uid="{738308EB-9B67-4513-BF72-388BFEB54AC7}" name="Units" dataDxfId="10"/>
    <tableColumn id="6" xr3:uid="{03886719-B3B0-4F7D-8394-ABACFFD38A31}" name="cost per unit"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Y657"/>
  <sheetViews>
    <sheetView showGridLines="0" zoomScale="74" zoomScaleNormal="74" workbookViewId="0">
      <selection activeCell="I11" sqref="I11:J11"/>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9" max="9" width="3.81640625" customWidth="1"/>
    <col min="10" max="10" width="53.81640625" customWidth="1"/>
    <col min="24" max="24" width="21.81640625" bestFit="1" customWidth="1"/>
    <col min="25" max="25" width="14.453125" customWidth="1"/>
    <col min="30" max="30" width="21.81640625" customWidth="1"/>
  </cols>
  <sheetData>
    <row r="10" spans="3:25" x14ac:dyDescent="0.35">
      <c r="C10" s="4" t="s">
        <v>11</v>
      </c>
      <c r="D10" s="4" t="s">
        <v>12</v>
      </c>
      <c r="E10" s="4" t="s">
        <v>0</v>
      </c>
      <c r="F10" s="8" t="s">
        <v>1</v>
      </c>
      <c r="G10" s="8" t="s">
        <v>49</v>
      </c>
      <c r="I10" s="7" t="s">
        <v>42</v>
      </c>
      <c r="J10" s="1"/>
      <c r="X10" t="s">
        <v>0</v>
      </c>
      <c r="Y10" t="s">
        <v>50</v>
      </c>
    </row>
    <row r="11" spans="3:25" x14ac:dyDescent="0.35">
      <c r="C11" t="s">
        <v>40</v>
      </c>
      <c r="D11" t="s">
        <v>37</v>
      </c>
      <c r="E11" t="s">
        <v>30</v>
      </c>
      <c r="F11" s="2">
        <v>1624</v>
      </c>
      <c r="G11" s="3">
        <v>114</v>
      </c>
      <c r="I11" s="5">
        <v>1</v>
      </c>
      <c r="J11" s="6" t="s">
        <v>43</v>
      </c>
      <c r="X11" t="s">
        <v>13</v>
      </c>
      <c r="Y11" s="9">
        <v>9.33</v>
      </c>
    </row>
    <row r="12" spans="3:25" x14ac:dyDescent="0.35">
      <c r="C12" t="s">
        <v>8</v>
      </c>
      <c r="D12" t="s">
        <v>35</v>
      </c>
      <c r="E12" t="s">
        <v>32</v>
      </c>
      <c r="F12" s="2">
        <v>6706</v>
      </c>
      <c r="G12" s="3">
        <v>459</v>
      </c>
      <c r="I12" s="5">
        <v>2</v>
      </c>
      <c r="J12" s="6" t="s">
        <v>52</v>
      </c>
      <c r="X12" t="s">
        <v>14</v>
      </c>
      <c r="Y12" s="9">
        <v>11.7</v>
      </c>
    </row>
    <row r="13" spans="3:25" x14ac:dyDescent="0.35">
      <c r="C13" t="s">
        <v>9</v>
      </c>
      <c r="D13" t="s">
        <v>35</v>
      </c>
      <c r="E13" t="s">
        <v>4</v>
      </c>
      <c r="F13" s="2">
        <v>959</v>
      </c>
      <c r="G13" s="3">
        <v>147</v>
      </c>
      <c r="I13" s="5">
        <v>3</v>
      </c>
      <c r="J13" s="6" t="s">
        <v>44</v>
      </c>
      <c r="X13" t="s">
        <v>4</v>
      </c>
      <c r="Y13" s="9">
        <v>11.88</v>
      </c>
    </row>
    <row r="14" spans="3:25" x14ac:dyDescent="0.35">
      <c r="C14" t="s">
        <v>41</v>
      </c>
      <c r="D14" t="s">
        <v>36</v>
      </c>
      <c r="E14" t="s">
        <v>18</v>
      </c>
      <c r="F14" s="2">
        <v>9632</v>
      </c>
      <c r="G14" s="3">
        <v>288</v>
      </c>
      <c r="I14" s="5">
        <v>4</v>
      </c>
      <c r="J14" s="6" t="s">
        <v>45</v>
      </c>
      <c r="X14" t="s">
        <v>15</v>
      </c>
      <c r="Y14" s="9">
        <v>11.73</v>
      </c>
    </row>
    <row r="15" spans="3:25" x14ac:dyDescent="0.35">
      <c r="C15" t="s">
        <v>6</v>
      </c>
      <c r="D15" t="s">
        <v>39</v>
      </c>
      <c r="E15" t="s">
        <v>25</v>
      </c>
      <c r="F15" s="2">
        <v>2100</v>
      </c>
      <c r="G15" s="3">
        <v>414</v>
      </c>
      <c r="I15" s="5">
        <v>5</v>
      </c>
      <c r="J15" s="6" t="s">
        <v>53</v>
      </c>
      <c r="X15" t="s">
        <v>16</v>
      </c>
      <c r="Y15" s="9">
        <v>8.7899999999999991</v>
      </c>
    </row>
    <row r="16" spans="3:25" x14ac:dyDescent="0.35">
      <c r="C16" t="s">
        <v>40</v>
      </c>
      <c r="D16" t="s">
        <v>35</v>
      </c>
      <c r="E16" t="s">
        <v>33</v>
      </c>
      <c r="F16" s="2">
        <v>8869</v>
      </c>
      <c r="G16" s="3">
        <v>432</v>
      </c>
      <c r="I16" s="5">
        <v>6</v>
      </c>
      <c r="J16" s="6" t="s">
        <v>54</v>
      </c>
      <c r="X16" t="s">
        <v>17</v>
      </c>
      <c r="Y16" s="9">
        <v>3.11</v>
      </c>
    </row>
    <row r="17" spans="3:25" x14ac:dyDescent="0.35">
      <c r="C17" t="s">
        <v>6</v>
      </c>
      <c r="D17" t="s">
        <v>38</v>
      </c>
      <c r="E17" t="s">
        <v>31</v>
      </c>
      <c r="F17" s="2">
        <v>2681</v>
      </c>
      <c r="G17" s="3">
        <v>54</v>
      </c>
      <c r="I17" s="5">
        <v>7</v>
      </c>
      <c r="J17" s="6" t="s">
        <v>48</v>
      </c>
      <c r="X17" t="s">
        <v>18</v>
      </c>
      <c r="Y17" s="9">
        <v>6.47</v>
      </c>
    </row>
    <row r="18" spans="3:25" x14ac:dyDescent="0.35">
      <c r="C18" t="s">
        <v>8</v>
      </c>
      <c r="D18" t="s">
        <v>35</v>
      </c>
      <c r="E18" t="s">
        <v>22</v>
      </c>
      <c r="F18" s="2">
        <v>5012</v>
      </c>
      <c r="G18" s="3">
        <v>210</v>
      </c>
      <c r="I18" s="5">
        <v>8</v>
      </c>
      <c r="J18" s="6" t="s">
        <v>51</v>
      </c>
      <c r="X18" t="s">
        <v>19</v>
      </c>
      <c r="Y18" s="9">
        <v>7.64</v>
      </c>
    </row>
    <row r="19" spans="3:25" x14ac:dyDescent="0.35">
      <c r="C19" t="s">
        <v>7</v>
      </c>
      <c r="D19" t="s">
        <v>38</v>
      </c>
      <c r="E19" t="s">
        <v>14</v>
      </c>
      <c r="F19" s="2">
        <v>1281</v>
      </c>
      <c r="G19" s="3">
        <v>75</v>
      </c>
      <c r="I19" s="5">
        <v>9</v>
      </c>
      <c r="J19" s="6" t="s">
        <v>46</v>
      </c>
      <c r="X19" t="s">
        <v>20</v>
      </c>
      <c r="Y19" s="9">
        <v>10.62</v>
      </c>
    </row>
    <row r="20" spans="3:25" x14ac:dyDescent="0.35">
      <c r="C20" t="s">
        <v>5</v>
      </c>
      <c r="D20" t="s">
        <v>37</v>
      </c>
      <c r="E20" t="s">
        <v>14</v>
      </c>
      <c r="F20" s="2">
        <v>4991</v>
      </c>
      <c r="G20" s="3">
        <v>12</v>
      </c>
      <c r="I20" s="5">
        <v>10</v>
      </c>
      <c r="J20" s="6" t="s">
        <v>47</v>
      </c>
      <c r="X20" t="s">
        <v>21</v>
      </c>
      <c r="Y20" s="9">
        <v>9</v>
      </c>
    </row>
    <row r="21" spans="3:25" x14ac:dyDescent="0.35">
      <c r="C21" t="s">
        <v>2</v>
      </c>
      <c r="D21" t="s">
        <v>39</v>
      </c>
      <c r="E21" t="s">
        <v>25</v>
      </c>
      <c r="F21" s="2">
        <v>1785</v>
      </c>
      <c r="G21" s="3">
        <v>462</v>
      </c>
      <c r="X21" t="s">
        <v>22</v>
      </c>
      <c r="Y21" s="9">
        <v>9.77</v>
      </c>
    </row>
    <row r="22" spans="3:25" x14ac:dyDescent="0.35">
      <c r="C22" t="s">
        <v>3</v>
      </c>
      <c r="D22" t="s">
        <v>37</v>
      </c>
      <c r="E22" t="s">
        <v>17</v>
      </c>
      <c r="F22" s="2">
        <v>3983</v>
      </c>
      <c r="G22" s="3">
        <v>144</v>
      </c>
      <c r="X22" t="s">
        <v>23</v>
      </c>
      <c r="Y22" s="9">
        <v>6.49</v>
      </c>
    </row>
    <row r="23" spans="3:25" x14ac:dyDescent="0.35">
      <c r="C23" t="s">
        <v>9</v>
      </c>
      <c r="D23" t="s">
        <v>38</v>
      </c>
      <c r="E23" t="s">
        <v>16</v>
      </c>
      <c r="F23" s="2">
        <v>2646</v>
      </c>
      <c r="G23" s="3">
        <v>120</v>
      </c>
      <c r="X23" t="s">
        <v>24</v>
      </c>
      <c r="Y23" s="9">
        <v>4.97</v>
      </c>
    </row>
    <row r="24" spans="3:25" x14ac:dyDescent="0.35">
      <c r="C24" t="s">
        <v>2</v>
      </c>
      <c r="D24" t="s">
        <v>34</v>
      </c>
      <c r="E24" t="s">
        <v>13</v>
      </c>
      <c r="F24" s="2">
        <v>252</v>
      </c>
      <c r="G24" s="3">
        <v>54</v>
      </c>
      <c r="X24" t="s">
        <v>25</v>
      </c>
      <c r="Y24" s="9">
        <v>13.15</v>
      </c>
    </row>
    <row r="25" spans="3:25" x14ac:dyDescent="0.35">
      <c r="C25" t="s">
        <v>3</v>
      </c>
      <c r="D25" t="s">
        <v>35</v>
      </c>
      <c r="E25" t="s">
        <v>25</v>
      </c>
      <c r="F25" s="2">
        <v>2464</v>
      </c>
      <c r="G25" s="3">
        <v>234</v>
      </c>
      <c r="X25" t="s">
        <v>26</v>
      </c>
      <c r="Y25" s="9">
        <v>5.6</v>
      </c>
    </row>
    <row r="26" spans="3:25" x14ac:dyDescent="0.35">
      <c r="C26" t="s">
        <v>3</v>
      </c>
      <c r="D26" t="s">
        <v>35</v>
      </c>
      <c r="E26" t="s">
        <v>29</v>
      </c>
      <c r="F26" s="2">
        <v>2114</v>
      </c>
      <c r="G26" s="3">
        <v>66</v>
      </c>
      <c r="X26" t="s">
        <v>27</v>
      </c>
      <c r="Y26" s="9">
        <v>16.73</v>
      </c>
    </row>
    <row r="27" spans="3:25" x14ac:dyDescent="0.35">
      <c r="C27" t="s">
        <v>6</v>
      </c>
      <c r="D27" t="s">
        <v>37</v>
      </c>
      <c r="E27" t="s">
        <v>31</v>
      </c>
      <c r="F27" s="2">
        <v>7693</v>
      </c>
      <c r="G27" s="3">
        <v>87</v>
      </c>
      <c r="X27" t="s">
        <v>28</v>
      </c>
      <c r="Y27" s="9">
        <v>10.38</v>
      </c>
    </row>
    <row r="28" spans="3:25" x14ac:dyDescent="0.35">
      <c r="C28" t="s">
        <v>5</v>
      </c>
      <c r="D28" t="s">
        <v>34</v>
      </c>
      <c r="E28" t="s">
        <v>20</v>
      </c>
      <c r="F28" s="2">
        <v>15610</v>
      </c>
      <c r="G28" s="3">
        <v>339</v>
      </c>
      <c r="X28" t="s">
        <v>29</v>
      </c>
      <c r="Y28" s="9">
        <v>7.16</v>
      </c>
    </row>
    <row r="29" spans="3:25" x14ac:dyDescent="0.35">
      <c r="C29" t="s">
        <v>41</v>
      </c>
      <c r="D29" t="s">
        <v>34</v>
      </c>
      <c r="E29" t="s">
        <v>22</v>
      </c>
      <c r="F29" s="2">
        <v>336</v>
      </c>
      <c r="G29" s="3">
        <v>144</v>
      </c>
      <c r="X29" t="s">
        <v>30</v>
      </c>
      <c r="Y29" s="9">
        <v>14.49</v>
      </c>
    </row>
    <row r="30" spans="3:25" x14ac:dyDescent="0.35">
      <c r="C30" t="s">
        <v>2</v>
      </c>
      <c r="D30" t="s">
        <v>39</v>
      </c>
      <c r="E30" t="s">
        <v>20</v>
      </c>
      <c r="F30" s="2">
        <v>9443</v>
      </c>
      <c r="G30" s="3">
        <v>162</v>
      </c>
      <c r="X30" t="s">
        <v>31</v>
      </c>
      <c r="Y30" s="9">
        <v>5.79</v>
      </c>
    </row>
    <row r="31" spans="3:25" x14ac:dyDescent="0.35">
      <c r="C31" t="s">
        <v>9</v>
      </c>
      <c r="D31" t="s">
        <v>34</v>
      </c>
      <c r="E31" t="s">
        <v>23</v>
      </c>
      <c r="F31" s="2">
        <v>8155</v>
      </c>
      <c r="G31" s="3">
        <v>90</v>
      </c>
      <c r="X31" t="s">
        <v>32</v>
      </c>
      <c r="Y31" s="9">
        <v>8.65</v>
      </c>
    </row>
    <row r="32" spans="3:25" x14ac:dyDescent="0.35">
      <c r="C32" t="s">
        <v>8</v>
      </c>
      <c r="D32" t="s">
        <v>38</v>
      </c>
      <c r="E32" t="s">
        <v>23</v>
      </c>
      <c r="F32" s="2">
        <v>1701</v>
      </c>
      <c r="G32" s="3">
        <v>234</v>
      </c>
      <c r="X32" t="s">
        <v>33</v>
      </c>
      <c r="Y32" s="9">
        <v>12.37</v>
      </c>
    </row>
    <row r="33" spans="3:7" x14ac:dyDescent="0.35">
      <c r="C33" t="s">
        <v>10</v>
      </c>
      <c r="D33" t="s">
        <v>38</v>
      </c>
      <c r="E33" t="s">
        <v>22</v>
      </c>
      <c r="F33" s="2">
        <v>2205</v>
      </c>
      <c r="G33" s="3">
        <v>141</v>
      </c>
    </row>
    <row r="34" spans="3:7" x14ac:dyDescent="0.35">
      <c r="C34" t="s">
        <v>8</v>
      </c>
      <c r="D34" t="s">
        <v>37</v>
      </c>
      <c r="E34" t="s">
        <v>19</v>
      </c>
      <c r="F34" s="2">
        <v>1771</v>
      </c>
      <c r="G34" s="3">
        <v>204</v>
      </c>
    </row>
    <row r="35" spans="3:7" x14ac:dyDescent="0.35">
      <c r="C35" t="s">
        <v>41</v>
      </c>
      <c r="D35" t="s">
        <v>35</v>
      </c>
      <c r="E35" t="s">
        <v>15</v>
      </c>
      <c r="F35" s="2">
        <v>2114</v>
      </c>
      <c r="G35" s="3">
        <v>186</v>
      </c>
    </row>
    <row r="36" spans="3:7" x14ac:dyDescent="0.35">
      <c r="C36" t="s">
        <v>41</v>
      </c>
      <c r="D36" t="s">
        <v>36</v>
      </c>
      <c r="E36" t="s">
        <v>13</v>
      </c>
      <c r="F36" s="2">
        <v>10311</v>
      </c>
      <c r="G36" s="3">
        <v>231</v>
      </c>
    </row>
    <row r="37" spans="3:7" x14ac:dyDescent="0.35">
      <c r="C37" t="s">
        <v>3</v>
      </c>
      <c r="D37" t="s">
        <v>39</v>
      </c>
      <c r="E37" t="s">
        <v>16</v>
      </c>
      <c r="F37" s="2">
        <v>21</v>
      </c>
      <c r="G37" s="3">
        <v>168</v>
      </c>
    </row>
    <row r="38" spans="3:7" x14ac:dyDescent="0.35">
      <c r="C38" t="s">
        <v>10</v>
      </c>
      <c r="D38" t="s">
        <v>35</v>
      </c>
      <c r="E38" t="s">
        <v>20</v>
      </c>
      <c r="F38" s="2">
        <v>1974</v>
      </c>
      <c r="G38" s="3">
        <v>195</v>
      </c>
    </row>
    <row r="39" spans="3:7" x14ac:dyDescent="0.35">
      <c r="C39" t="s">
        <v>5</v>
      </c>
      <c r="D39" t="s">
        <v>36</v>
      </c>
      <c r="E39" t="s">
        <v>23</v>
      </c>
      <c r="F39" s="2">
        <v>6314</v>
      </c>
      <c r="G39" s="3">
        <v>15</v>
      </c>
    </row>
    <row r="40" spans="3:7" x14ac:dyDescent="0.35">
      <c r="C40" t="s">
        <v>10</v>
      </c>
      <c r="D40" t="s">
        <v>37</v>
      </c>
      <c r="E40" t="s">
        <v>23</v>
      </c>
      <c r="F40" s="2">
        <v>4683</v>
      </c>
      <c r="G40" s="3">
        <v>30</v>
      </c>
    </row>
    <row r="41" spans="3:7" x14ac:dyDescent="0.35">
      <c r="C41" t="s">
        <v>41</v>
      </c>
      <c r="D41" t="s">
        <v>37</v>
      </c>
      <c r="E41" t="s">
        <v>24</v>
      </c>
      <c r="F41" s="2">
        <v>6398</v>
      </c>
      <c r="G41" s="3">
        <v>102</v>
      </c>
    </row>
    <row r="42" spans="3:7" x14ac:dyDescent="0.35">
      <c r="C42" t="s">
        <v>2</v>
      </c>
      <c r="D42" t="s">
        <v>35</v>
      </c>
      <c r="E42" t="s">
        <v>19</v>
      </c>
      <c r="F42" s="2">
        <v>553</v>
      </c>
      <c r="G42" s="3">
        <v>15</v>
      </c>
    </row>
    <row r="43" spans="3:7" x14ac:dyDescent="0.35">
      <c r="C43" t="s">
        <v>8</v>
      </c>
      <c r="D43" t="s">
        <v>39</v>
      </c>
      <c r="E43" t="s">
        <v>30</v>
      </c>
      <c r="F43" s="2">
        <v>7021</v>
      </c>
      <c r="G43" s="3">
        <v>183</v>
      </c>
    </row>
    <row r="44" spans="3:7" x14ac:dyDescent="0.35">
      <c r="C44" t="s">
        <v>40</v>
      </c>
      <c r="D44" t="s">
        <v>39</v>
      </c>
      <c r="E44" t="s">
        <v>22</v>
      </c>
      <c r="F44" s="2">
        <v>5817</v>
      </c>
      <c r="G44" s="3">
        <v>12</v>
      </c>
    </row>
    <row r="45" spans="3:7" x14ac:dyDescent="0.35">
      <c r="C45" t="s">
        <v>41</v>
      </c>
      <c r="D45" t="s">
        <v>39</v>
      </c>
      <c r="E45" t="s">
        <v>14</v>
      </c>
      <c r="F45" s="2">
        <v>3976</v>
      </c>
      <c r="G45" s="3">
        <v>72</v>
      </c>
    </row>
    <row r="46" spans="3:7" x14ac:dyDescent="0.35">
      <c r="C46" t="s">
        <v>6</v>
      </c>
      <c r="D46" t="s">
        <v>38</v>
      </c>
      <c r="E46" t="s">
        <v>27</v>
      </c>
      <c r="F46" s="2">
        <v>1134</v>
      </c>
      <c r="G46" s="3">
        <v>282</v>
      </c>
    </row>
    <row r="47" spans="3:7" x14ac:dyDescent="0.35">
      <c r="C47" t="s">
        <v>2</v>
      </c>
      <c r="D47" t="s">
        <v>39</v>
      </c>
      <c r="E47" t="s">
        <v>28</v>
      </c>
      <c r="F47" s="2">
        <v>6027</v>
      </c>
      <c r="G47" s="3">
        <v>144</v>
      </c>
    </row>
    <row r="48" spans="3:7" x14ac:dyDescent="0.35">
      <c r="C48" t="s">
        <v>6</v>
      </c>
      <c r="D48" t="s">
        <v>37</v>
      </c>
      <c r="E48" t="s">
        <v>16</v>
      </c>
      <c r="F48" s="2">
        <v>1904</v>
      </c>
      <c r="G48" s="3">
        <v>405</v>
      </c>
    </row>
    <row r="49" spans="3:7" x14ac:dyDescent="0.35">
      <c r="C49" t="s">
        <v>7</v>
      </c>
      <c r="D49" t="s">
        <v>34</v>
      </c>
      <c r="E49" t="s">
        <v>32</v>
      </c>
      <c r="F49" s="2">
        <v>3262</v>
      </c>
      <c r="G49" s="3">
        <v>75</v>
      </c>
    </row>
    <row r="50" spans="3:7" x14ac:dyDescent="0.35">
      <c r="C50" t="s">
        <v>40</v>
      </c>
      <c r="D50" t="s">
        <v>34</v>
      </c>
      <c r="E50" t="s">
        <v>27</v>
      </c>
      <c r="F50" s="2">
        <v>2289</v>
      </c>
      <c r="G50" s="3">
        <v>135</v>
      </c>
    </row>
    <row r="51" spans="3:7" x14ac:dyDescent="0.35">
      <c r="C51" t="s">
        <v>5</v>
      </c>
      <c r="D51" t="s">
        <v>34</v>
      </c>
      <c r="E51" t="s">
        <v>27</v>
      </c>
      <c r="F51" s="2">
        <v>6986</v>
      </c>
      <c r="G51" s="3">
        <v>21</v>
      </c>
    </row>
    <row r="52" spans="3:7" x14ac:dyDescent="0.35">
      <c r="C52" t="s">
        <v>2</v>
      </c>
      <c r="D52" t="s">
        <v>38</v>
      </c>
      <c r="E52" t="s">
        <v>23</v>
      </c>
      <c r="F52" s="2">
        <v>4417</v>
      </c>
      <c r="G52" s="3">
        <v>153</v>
      </c>
    </row>
    <row r="53" spans="3:7" x14ac:dyDescent="0.35">
      <c r="C53" t="s">
        <v>6</v>
      </c>
      <c r="D53" t="s">
        <v>34</v>
      </c>
      <c r="E53" t="s">
        <v>15</v>
      </c>
      <c r="F53" s="2">
        <v>1442</v>
      </c>
      <c r="G53" s="3">
        <v>15</v>
      </c>
    </row>
    <row r="54" spans="3:7" x14ac:dyDescent="0.35">
      <c r="C54" t="s">
        <v>3</v>
      </c>
      <c r="D54" t="s">
        <v>35</v>
      </c>
      <c r="E54" t="s">
        <v>14</v>
      </c>
      <c r="F54" s="2">
        <v>2415</v>
      </c>
      <c r="G54" s="3">
        <v>255</v>
      </c>
    </row>
    <row r="55" spans="3:7" x14ac:dyDescent="0.35">
      <c r="C55" t="s">
        <v>2</v>
      </c>
      <c r="D55" t="s">
        <v>37</v>
      </c>
      <c r="E55" t="s">
        <v>19</v>
      </c>
      <c r="F55" s="2">
        <v>238</v>
      </c>
      <c r="G55" s="3">
        <v>18</v>
      </c>
    </row>
    <row r="56" spans="3:7" x14ac:dyDescent="0.35">
      <c r="C56" t="s">
        <v>6</v>
      </c>
      <c r="D56" t="s">
        <v>37</v>
      </c>
      <c r="E56" t="s">
        <v>23</v>
      </c>
      <c r="F56" s="2">
        <v>4949</v>
      </c>
      <c r="G56" s="3">
        <v>189</v>
      </c>
    </row>
    <row r="57" spans="3:7" x14ac:dyDescent="0.35">
      <c r="C57" t="s">
        <v>5</v>
      </c>
      <c r="D57" t="s">
        <v>38</v>
      </c>
      <c r="E57" t="s">
        <v>32</v>
      </c>
      <c r="F57" s="2">
        <v>5075</v>
      </c>
      <c r="G57" s="3">
        <v>21</v>
      </c>
    </row>
    <row r="58" spans="3:7" x14ac:dyDescent="0.35">
      <c r="C58" t="s">
        <v>3</v>
      </c>
      <c r="D58" t="s">
        <v>36</v>
      </c>
      <c r="E58" t="s">
        <v>16</v>
      </c>
      <c r="F58" s="2">
        <v>9198</v>
      </c>
      <c r="G58" s="3">
        <v>36</v>
      </c>
    </row>
    <row r="59" spans="3:7" x14ac:dyDescent="0.35">
      <c r="C59" t="s">
        <v>6</v>
      </c>
      <c r="D59" t="s">
        <v>34</v>
      </c>
      <c r="E59" t="s">
        <v>29</v>
      </c>
      <c r="F59" s="2">
        <v>3339</v>
      </c>
      <c r="G59" s="3">
        <v>75</v>
      </c>
    </row>
    <row r="60" spans="3:7" x14ac:dyDescent="0.35">
      <c r="C60" t="s">
        <v>40</v>
      </c>
      <c r="D60" t="s">
        <v>34</v>
      </c>
      <c r="E60" t="s">
        <v>17</v>
      </c>
      <c r="F60" s="2">
        <v>5019</v>
      </c>
      <c r="G60" s="3">
        <v>156</v>
      </c>
    </row>
    <row r="61" spans="3:7" x14ac:dyDescent="0.35">
      <c r="C61" t="s">
        <v>5</v>
      </c>
      <c r="D61" t="s">
        <v>36</v>
      </c>
      <c r="E61" t="s">
        <v>16</v>
      </c>
      <c r="F61" s="2">
        <v>16184</v>
      </c>
      <c r="G61" s="3">
        <v>39</v>
      </c>
    </row>
    <row r="62" spans="3:7" x14ac:dyDescent="0.35">
      <c r="C62" t="s">
        <v>6</v>
      </c>
      <c r="D62" t="s">
        <v>36</v>
      </c>
      <c r="E62" t="s">
        <v>21</v>
      </c>
      <c r="F62" s="2">
        <v>497</v>
      </c>
      <c r="G62" s="3">
        <v>63</v>
      </c>
    </row>
    <row r="63" spans="3:7" x14ac:dyDescent="0.35">
      <c r="C63" t="s">
        <v>2</v>
      </c>
      <c r="D63" t="s">
        <v>36</v>
      </c>
      <c r="E63" t="s">
        <v>29</v>
      </c>
      <c r="F63" s="2">
        <v>8211</v>
      </c>
      <c r="G63" s="3">
        <v>75</v>
      </c>
    </row>
    <row r="64" spans="3:7" x14ac:dyDescent="0.35">
      <c r="C64" t="s">
        <v>2</v>
      </c>
      <c r="D64" t="s">
        <v>38</v>
      </c>
      <c r="E64" t="s">
        <v>28</v>
      </c>
      <c r="F64" s="2">
        <v>6580</v>
      </c>
      <c r="G64" s="3">
        <v>183</v>
      </c>
    </row>
    <row r="65" spans="3:7" x14ac:dyDescent="0.35">
      <c r="C65" t="s">
        <v>41</v>
      </c>
      <c r="D65" t="s">
        <v>35</v>
      </c>
      <c r="E65" t="s">
        <v>13</v>
      </c>
      <c r="F65" s="2">
        <v>4760</v>
      </c>
      <c r="G65" s="3">
        <v>69</v>
      </c>
    </row>
    <row r="66" spans="3:7" x14ac:dyDescent="0.35">
      <c r="C66" t="s">
        <v>40</v>
      </c>
      <c r="D66" t="s">
        <v>36</v>
      </c>
      <c r="E66" t="s">
        <v>25</v>
      </c>
      <c r="F66" s="2">
        <v>5439</v>
      </c>
      <c r="G66" s="3">
        <v>30</v>
      </c>
    </row>
    <row r="67" spans="3:7" x14ac:dyDescent="0.35">
      <c r="C67" t="s">
        <v>41</v>
      </c>
      <c r="D67" t="s">
        <v>34</v>
      </c>
      <c r="E67" t="s">
        <v>17</v>
      </c>
      <c r="F67" s="2">
        <v>1463</v>
      </c>
      <c r="G67" s="3">
        <v>39</v>
      </c>
    </row>
    <row r="68" spans="3:7" x14ac:dyDescent="0.35">
      <c r="C68" t="s">
        <v>3</v>
      </c>
      <c r="D68" t="s">
        <v>34</v>
      </c>
      <c r="E68" t="s">
        <v>32</v>
      </c>
      <c r="F68" s="2">
        <v>7777</v>
      </c>
      <c r="G68" s="3">
        <v>504</v>
      </c>
    </row>
    <row r="69" spans="3:7" x14ac:dyDescent="0.35">
      <c r="C69" t="s">
        <v>9</v>
      </c>
      <c r="D69" t="s">
        <v>37</v>
      </c>
      <c r="E69" t="s">
        <v>29</v>
      </c>
      <c r="F69" s="2">
        <v>1085</v>
      </c>
      <c r="G69" s="3">
        <v>273</v>
      </c>
    </row>
    <row r="70" spans="3:7" x14ac:dyDescent="0.35">
      <c r="C70" t="s">
        <v>5</v>
      </c>
      <c r="D70" t="s">
        <v>37</v>
      </c>
      <c r="E70" t="s">
        <v>31</v>
      </c>
      <c r="F70" s="2">
        <v>182</v>
      </c>
      <c r="G70" s="3">
        <v>48</v>
      </c>
    </row>
    <row r="71" spans="3:7" x14ac:dyDescent="0.35">
      <c r="C71" t="s">
        <v>6</v>
      </c>
      <c r="D71" t="s">
        <v>34</v>
      </c>
      <c r="E71" t="s">
        <v>27</v>
      </c>
      <c r="F71" s="2">
        <v>4242</v>
      </c>
      <c r="G71" s="3">
        <v>207</v>
      </c>
    </row>
    <row r="72" spans="3:7" x14ac:dyDescent="0.35">
      <c r="C72" t="s">
        <v>6</v>
      </c>
      <c r="D72" t="s">
        <v>36</v>
      </c>
      <c r="E72" t="s">
        <v>32</v>
      </c>
      <c r="F72" s="2">
        <v>6118</v>
      </c>
      <c r="G72" s="3">
        <v>9</v>
      </c>
    </row>
    <row r="73" spans="3:7" x14ac:dyDescent="0.35">
      <c r="C73" t="s">
        <v>10</v>
      </c>
      <c r="D73" t="s">
        <v>36</v>
      </c>
      <c r="E73" t="s">
        <v>23</v>
      </c>
      <c r="F73" s="2">
        <v>2317</v>
      </c>
      <c r="G73" s="3">
        <v>261</v>
      </c>
    </row>
    <row r="74" spans="3:7" x14ac:dyDescent="0.35">
      <c r="C74" t="s">
        <v>6</v>
      </c>
      <c r="D74" t="s">
        <v>38</v>
      </c>
      <c r="E74" t="s">
        <v>16</v>
      </c>
      <c r="F74" s="2">
        <v>938</v>
      </c>
      <c r="G74" s="3">
        <v>6</v>
      </c>
    </row>
    <row r="75" spans="3:7" x14ac:dyDescent="0.35">
      <c r="C75" t="s">
        <v>8</v>
      </c>
      <c r="D75" t="s">
        <v>37</v>
      </c>
      <c r="E75" t="s">
        <v>15</v>
      </c>
      <c r="F75" s="2">
        <v>9709</v>
      </c>
      <c r="G75" s="3">
        <v>30</v>
      </c>
    </row>
    <row r="76" spans="3:7" x14ac:dyDescent="0.35">
      <c r="C76" t="s">
        <v>7</v>
      </c>
      <c r="D76" t="s">
        <v>34</v>
      </c>
      <c r="E76" t="s">
        <v>20</v>
      </c>
      <c r="F76" s="2">
        <v>2205</v>
      </c>
      <c r="G76" s="3">
        <v>138</v>
      </c>
    </row>
    <row r="77" spans="3:7" x14ac:dyDescent="0.35">
      <c r="C77" t="s">
        <v>7</v>
      </c>
      <c r="D77" t="s">
        <v>37</v>
      </c>
      <c r="E77" t="s">
        <v>17</v>
      </c>
      <c r="F77" s="2">
        <v>4487</v>
      </c>
      <c r="G77" s="3">
        <v>111</v>
      </c>
    </row>
    <row r="78" spans="3:7" x14ac:dyDescent="0.35">
      <c r="C78" t="s">
        <v>5</v>
      </c>
      <c r="D78" t="s">
        <v>35</v>
      </c>
      <c r="E78" t="s">
        <v>18</v>
      </c>
      <c r="F78" s="2">
        <v>2415</v>
      </c>
      <c r="G78" s="3">
        <v>15</v>
      </c>
    </row>
    <row r="79" spans="3:7" x14ac:dyDescent="0.35">
      <c r="C79" t="s">
        <v>40</v>
      </c>
      <c r="D79" t="s">
        <v>34</v>
      </c>
      <c r="E79" t="s">
        <v>19</v>
      </c>
      <c r="F79" s="2">
        <v>4018</v>
      </c>
      <c r="G79" s="3">
        <v>162</v>
      </c>
    </row>
    <row r="80" spans="3:7" x14ac:dyDescent="0.35">
      <c r="C80" t="s">
        <v>5</v>
      </c>
      <c r="D80" t="s">
        <v>34</v>
      </c>
      <c r="E80" t="s">
        <v>19</v>
      </c>
      <c r="F80" s="2">
        <v>861</v>
      </c>
      <c r="G80" s="3">
        <v>195</v>
      </c>
    </row>
    <row r="81" spans="3:7" x14ac:dyDescent="0.35">
      <c r="C81" t="s">
        <v>10</v>
      </c>
      <c r="D81" t="s">
        <v>38</v>
      </c>
      <c r="E81" t="s">
        <v>14</v>
      </c>
      <c r="F81" s="2">
        <v>5586</v>
      </c>
      <c r="G81" s="3">
        <v>525</v>
      </c>
    </row>
    <row r="82" spans="3:7" x14ac:dyDescent="0.35">
      <c r="C82" t="s">
        <v>7</v>
      </c>
      <c r="D82" t="s">
        <v>34</v>
      </c>
      <c r="E82" t="s">
        <v>33</v>
      </c>
      <c r="F82" s="2">
        <v>2226</v>
      </c>
      <c r="G82" s="3">
        <v>48</v>
      </c>
    </row>
    <row r="83" spans="3:7" x14ac:dyDescent="0.35">
      <c r="C83" t="s">
        <v>9</v>
      </c>
      <c r="D83" t="s">
        <v>34</v>
      </c>
      <c r="E83" t="s">
        <v>28</v>
      </c>
      <c r="F83" s="2">
        <v>14329</v>
      </c>
      <c r="G83" s="3">
        <v>150</v>
      </c>
    </row>
    <row r="84" spans="3:7" x14ac:dyDescent="0.35">
      <c r="C84" t="s">
        <v>9</v>
      </c>
      <c r="D84" t="s">
        <v>34</v>
      </c>
      <c r="E84" t="s">
        <v>20</v>
      </c>
      <c r="F84" s="2">
        <v>8463</v>
      </c>
      <c r="G84" s="3">
        <v>492</v>
      </c>
    </row>
    <row r="85" spans="3:7" x14ac:dyDescent="0.35">
      <c r="C85" t="s">
        <v>5</v>
      </c>
      <c r="D85" t="s">
        <v>34</v>
      </c>
      <c r="E85" t="s">
        <v>29</v>
      </c>
      <c r="F85" s="2">
        <v>2891</v>
      </c>
      <c r="G85" s="3">
        <v>102</v>
      </c>
    </row>
    <row r="86" spans="3:7" x14ac:dyDescent="0.35">
      <c r="C86" t="s">
        <v>3</v>
      </c>
      <c r="D86" t="s">
        <v>36</v>
      </c>
      <c r="E86" t="s">
        <v>23</v>
      </c>
      <c r="F86" s="2">
        <v>3773</v>
      </c>
      <c r="G86" s="3">
        <v>165</v>
      </c>
    </row>
    <row r="87" spans="3:7" x14ac:dyDescent="0.35">
      <c r="C87" t="s">
        <v>41</v>
      </c>
      <c r="D87" t="s">
        <v>36</v>
      </c>
      <c r="E87" t="s">
        <v>28</v>
      </c>
      <c r="F87" s="2">
        <v>854</v>
      </c>
      <c r="G87" s="3">
        <v>309</v>
      </c>
    </row>
    <row r="88" spans="3:7" x14ac:dyDescent="0.35">
      <c r="C88" t="s">
        <v>6</v>
      </c>
      <c r="D88" t="s">
        <v>36</v>
      </c>
      <c r="E88" t="s">
        <v>17</v>
      </c>
      <c r="F88" s="2">
        <v>4970</v>
      </c>
      <c r="G88" s="3">
        <v>156</v>
      </c>
    </row>
    <row r="89" spans="3:7" x14ac:dyDescent="0.35">
      <c r="C89" t="s">
        <v>9</v>
      </c>
      <c r="D89" t="s">
        <v>35</v>
      </c>
      <c r="E89" t="s">
        <v>26</v>
      </c>
      <c r="F89" s="2">
        <v>98</v>
      </c>
      <c r="G89" s="3">
        <v>159</v>
      </c>
    </row>
    <row r="90" spans="3:7" x14ac:dyDescent="0.35">
      <c r="C90" t="s">
        <v>5</v>
      </c>
      <c r="D90" t="s">
        <v>35</v>
      </c>
      <c r="E90" t="s">
        <v>15</v>
      </c>
      <c r="F90" s="2">
        <v>13391</v>
      </c>
      <c r="G90" s="3">
        <v>201</v>
      </c>
    </row>
    <row r="91" spans="3:7" x14ac:dyDescent="0.35">
      <c r="C91" t="s">
        <v>8</v>
      </c>
      <c r="D91" t="s">
        <v>39</v>
      </c>
      <c r="E91" t="s">
        <v>31</v>
      </c>
      <c r="F91" s="2">
        <v>8890</v>
      </c>
      <c r="G91" s="3">
        <v>210</v>
      </c>
    </row>
    <row r="92" spans="3:7" x14ac:dyDescent="0.35">
      <c r="C92" t="s">
        <v>2</v>
      </c>
      <c r="D92" t="s">
        <v>38</v>
      </c>
      <c r="E92" t="s">
        <v>13</v>
      </c>
      <c r="F92" s="2">
        <v>56</v>
      </c>
      <c r="G92" s="3">
        <v>51</v>
      </c>
    </row>
    <row r="93" spans="3:7" x14ac:dyDescent="0.35">
      <c r="C93" t="s">
        <v>3</v>
      </c>
      <c r="D93" t="s">
        <v>36</v>
      </c>
      <c r="E93" t="s">
        <v>25</v>
      </c>
      <c r="F93" s="2">
        <v>3339</v>
      </c>
      <c r="G93" s="3">
        <v>39</v>
      </c>
    </row>
    <row r="94" spans="3:7" x14ac:dyDescent="0.35">
      <c r="C94" t="s">
        <v>10</v>
      </c>
      <c r="D94" t="s">
        <v>35</v>
      </c>
      <c r="E94" t="s">
        <v>18</v>
      </c>
      <c r="F94" s="2">
        <v>3808</v>
      </c>
      <c r="G94" s="3">
        <v>279</v>
      </c>
    </row>
    <row r="95" spans="3:7" x14ac:dyDescent="0.35">
      <c r="C95" t="s">
        <v>10</v>
      </c>
      <c r="D95" t="s">
        <v>38</v>
      </c>
      <c r="E95" t="s">
        <v>13</v>
      </c>
      <c r="F95" s="2">
        <v>63</v>
      </c>
      <c r="G95" s="3">
        <v>123</v>
      </c>
    </row>
    <row r="96" spans="3:7" x14ac:dyDescent="0.35">
      <c r="C96" t="s">
        <v>2</v>
      </c>
      <c r="D96" t="s">
        <v>39</v>
      </c>
      <c r="E96" t="s">
        <v>27</v>
      </c>
      <c r="F96" s="2">
        <v>7812</v>
      </c>
      <c r="G96" s="3">
        <v>81</v>
      </c>
    </row>
    <row r="97" spans="3:7" x14ac:dyDescent="0.35">
      <c r="C97" t="s">
        <v>40</v>
      </c>
      <c r="D97" t="s">
        <v>37</v>
      </c>
      <c r="E97" t="s">
        <v>19</v>
      </c>
      <c r="F97" s="2">
        <v>7693</v>
      </c>
      <c r="G97" s="3">
        <v>21</v>
      </c>
    </row>
    <row r="98" spans="3:7" x14ac:dyDescent="0.35">
      <c r="C98" t="s">
        <v>3</v>
      </c>
      <c r="D98" t="s">
        <v>36</v>
      </c>
      <c r="E98" t="s">
        <v>28</v>
      </c>
      <c r="F98" s="2">
        <v>973</v>
      </c>
      <c r="G98" s="3">
        <v>162</v>
      </c>
    </row>
    <row r="99" spans="3:7" x14ac:dyDescent="0.35">
      <c r="C99" t="s">
        <v>10</v>
      </c>
      <c r="D99" t="s">
        <v>35</v>
      </c>
      <c r="E99" t="s">
        <v>21</v>
      </c>
      <c r="F99" s="2">
        <v>567</v>
      </c>
      <c r="G99" s="3">
        <v>228</v>
      </c>
    </row>
    <row r="100" spans="3:7" x14ac:dyDescent="0.35">
      <c r="C100" t="s">
        <v>10</v>
      </c>
      <c r="D100" t="s">
        <v>36</v>
      </c>
      <c r="E100" t="s">
        <v>29</v>
      </c>
      <c r="F100" s="2">
        <v>2471</v>
      </c>
      <c r="G100" s="3">
        <v>342</v>
      </c>
    </row>
    <row r="101" spans="3:7" x14ac:dyDescent="0.35">
      <c r="C101" t="s">
        <v>5</v>
      </c>
      <c r="D101" t="s">
        <v>38</v>
      </c>
      <c r="E101" t="s">
        <v>13</v>
      </c>
      <c r="F101" s="2">
        <v>7189</v>
      </c>
      <c r="G101" s="3">
        <v>54</v>
      </c>
    </row>
    <row r="102" spans="3:7" x14ac:dyDescent="0.35">
      <c r="C102" t="s">
        <v>41</v>
      </c>
      <c r="D102" t="s">
        <v>35</v>
      </c>
      <c r="E102" t="s">
        <v>28</v>
      </c>
      <c r="F102" s="2">
        <v>7455</v>
      </c>
      <c r="G102" s="3">
        <v>216</v>
      </c>
    </row>
    <row r="103" spans="3:7" x14ac:dyDescent="0.35">
      <c r="C103" t="s">
        <v>3</v>
      </c>
      <c r="D103" t="s">
        <v>34</v>
      </c>
      <c r="E103" t="s">
        <v>26</v>
      </c>
      <c r="F103" s="2">
        <v>3108</v>
      </c>
      <c r="G103" s="3">
        <v>54</v>
      </c>
    </row>
    <row r="104" spans="3:7" x14ac:dyDescent="0.35">
      <c r="C104" t="s">
        <v>6</v>
      </c>
      <c r="D104" t="s">
        <v>38</v>
      </c>
      <c r="E104" t="s">
        <v>25</v>
      </c>
      <c r="F104" s="2">
        <v>469</v>
      </c>
      <c r="G104" s="3">
        <v>75</v>
      </c>
    </row>
    <row r="105" spans="3:7" x14ac:dyDescent="0.35">
      <c r="C105" t="s">
        <v>9</v>
      </c>
      <c r="D105" t="s">
        <v>37</v>
      </c>
      <c r="E105" t="s">
        <v>23</v>
      </c>
      <c r="F105" s="2">
        <v>2737</v>
      </c>
      <c r="G105" s="3">
        <v>93</v>
      </c>
    </row>
    <row r="106" spans="3:7" x14ac:dyDescent="0.35">
      <c r="C106" t="s">
        <v>9</v>
      </c>
      <c r="D106" t="s">
        <v>37</v>
      </c>
      <c r="E106" t="s">
        <v>25</v>
      </c>
      <c r="F106" s="2">
        <v>4305</v>
      </c>
      <c r="G106" s="3">
        <v>156</v>
      </c>
    </row>
    <row r="107" spans="3:7" x14ac:dyDescent="0.35">
      <c r="C107" t="s">
        <v>9</v>
      </c>
      <c r="D107" t="s">
        <v>38</v>
      </c>
      <c r="E107" t="s">
        <v>17</v>
      </c>
      <c r="F107" s="2">
        <v>2408</v>
      </c>
      <c r="G107" s="3">
        <v>9</v>
      </c>
    </row>
    <row r="108" spans="3:7" x14ac:dyDescent="0.35">
      <c r="C108" t="s">
        <v>3</v>
      </c>
      <c r="D108" t="s">
        <v>36</v>
      </c>
      <c r="E108" t="s">
        <v>19</v>
      </c>
      <c r="F108" s="2">
        <v>1281</v>
      </c>
      <c r="G108" s="3">
        <v>18</v>
      </c>
    </row>
    <row r="109" spans="3:7" x14ac:dyDescent="0.35">
      <c r="C109" t="s">
        <v>40</v>
      </c>
      <c r="D109" t="s">
        <v>35</v>
      </c>
      <c r="E109" t="s">
        <v>32</v>
      </c>
      <c r="F109" s="2">
        <v>12348</v>
      </c>
      <c r="G109" s="3">
        <v>234</v>
      </c>
    </row>
    <row r="110" spans="3:7" x14ac:dyDescent="0.35">
      <c r="C110" t="s">
        <v>3</v>
      </c>
      <c r="D110" t="s">
        <v>34</v>
      </c>
      <c r="E110" t="s">
        <v>28</v>
      </c>
      <c r="F110" s="2">
        <v>3689</v>
      </c>
      <c r="G110" s="3">
        <v>312</v>
      </c>
    </row>
    <row r="111" spans="3:7" x14ac:dyDescent="0.35">
      <c r="C111" t="s">
        <v>7</v>
      </c>
      <c r="D111" t="s">
        <v>36</v>
      </c>
      <c r="E111" t="s">
        <v>19</v>
      </c>
      <c r="F111" s="2">
        <v>2870</v>
      </c>
      <c r="G111" s="3">
        <v>300</v>
      </c>
    </row>
    <row r="112" spans="3:7" x14ac:dyDescent="0.35">
      <c r="C112" t="s">
        <v>2</v>
      </c>
      <c r="D112" t="s">
        <v>36</v>
      </c>
      <c r="E112" t="s">
        <v>27</v>
      </c>
      <c r="F112" s="2">
        <v>798</v>
      </c>
      <c r="G112" s="3">
        <v>519</v>
      </c>
    </row>
    <row r="113" spans="3:7" x14ac:dyDescent="0.35">
      <c r="C113" t="s">
        <v>41</v>
      </c>
      <c r="D113" t="s">
        <v>37</v>
      </c>
      <c r="E113" t="s">
        <v>21</v>
      </c>
      <c r="F113" s="2">
        <v>2933</v>
      </c>
      <c r="G113" s="3">
        <v>9</v>
      </c>
    </row>
    <row r="114" spans="3:7" x14ac:dyDescent="0.35">
      <c r="C114" t="s">
        <v>5</v>
      </c>
      <c r="D114" t="s">
        <v>35</v>
      </c>
      <c r="E114" t="s">
        <v>4</v>
      </c>
      <c r="F114" s="2">
        <v>2744</v>
      </c>
      <c r="G114" s="3">
        <v>9</v>
      </c>
    </row>
    <row r="115" spans="3:7" x14ac:dyDescent="0.35">
      <c r="C115" t="s">
        <v>40</v>
      </c>
      <c r="D115" t="s">
        <v>36</v>
      </c>
      <c r="E115" t="s">
        <v>33</v>
      </c>
      <c r="F115" s="2">
        <v>9772</v>
      </c>
      <c r="G115" s="3">
        <v>90</v>
      </c>
    </row>
    <row r="116" spans="3:7" x14ac:dyDescent="0.35">
      <c r="C116" t="s">
        <v>7</v>
      </c>
      <c r="D116" t="s">
        <v>34</v>
      </c>
      <c r="E116" t="s">
        <v>25</v>
      </c>
      <c r="F116" s="2">
        <v>1568</v>
      </c>
      <c r="G116" s="3">
        <v>96</v>
      </c>
    </row>
    <row r="117" spans="3:7" x14ac:dyDescent="0.35">
      <c r="C117" t="s">
        <v>2</v>
      </c>
      <c r="D117" t="s">
        <v>36</v>
      </c>
      <c r="E117" t="s">
        <v>16</v>
      </c>
      <c r="F117" s="2">
        <v>11417</v>
      </c>
      <c r="G117" s="3">
        <v>21</v>
      </c>
    </row>
    <row r="118" spans="3:7" x14ac:dyDescent="0.35">
      <c r="C118" t="s">
        <v>40</v>
      </c>
      <c r="D118" t="s">
        <v>34</v>
      </c>
      <c r="E118" t="s">
        <v>26</v>
      </c>
      <c r="F118" s="2">
        <v>6748</v>
      </c>
      <c r="G118" s="3">
        <v>48</v>
      </c>
    </row>
    <row r="119" spans="3:7" x14ac:dyDescent="0.35">
      <c r="C119" t="s">
        <v>10</v>
      </c>
      <c r="D119" t="s">
        <v>36</v>
      </c>
      <c r="E119" t="s">
        <v>27</v>
      </c>
      <c r="F119" s="2">
        <v>1407</v>
      </c>
      <c r="G119" s="3">
        <v>72</v>
      </c>
    </row>
    <row r="120" spans="3:7" x14ac:dyDescent="0.35">
      <c r="C120" t="s">
        <v>8</v>
      </c>
      <c r="D120" t="s">
        <v>35</v>
      </c>
      <c r="E120" t="s">
        <v>29</v>
      </c>
      <c r="F120" s="2">
        <v>2023</v>
      </c>
      <c r="G120" s="3">
        <v>168</v>
      </c>
    </row>
    <row r="121" spans="3:7" x14ac:dyDescent="0.35">
      <c r="C121" t="s">
        <v>5</v>
      </c>
      <c r="D121" t="s">
        <v>39</v>
      </c>
      <c r="E121" t="s">
        <v>26</v>
      </c>
      <c r="F121" s="2">
        <v>5236</v>
      </c>
      <c r="G121" s="3">
        <v>51</v>
      </c>
    </row>
    <row r="122" spans="3:7" x14ac:dyDescent="0.35">
      <c r="C122" t="s">
        <v>41</v>
      </c>
      <c r="D122" t="s">
        <v>36</v>
      </c>
      <c r="E122" t="s">
        <v>19</v>
      </c>
      <c r="F122" s="2">
        <v>1925</v>
      </c>
      <c r="G122" s="3">
        <v>192</v>
      </c>
    </row>
    <row r="123" spans="3:7" x14ac:dyDescent="0.35">
      <c r="C123" t="s">
        <v>7</v>
      </c>
      <c r="D123" t="s">
        <v>37</v>
      </c>
      <c r="E123" t="s">
        <v>14</v>
      </c>
      <c r="F123" s="2">
        <v>6608</v>
      </c>
      <c r="G123" s="3">
        <v>225</v>
      </c>
    </row>
    <row r="124" spans="3:7" x14ac:dyDescent="0.35">
      <c r="C124" t="s">
        <v>6</v>
      </c>
      <c r="D124" t="s">
        <v>34</v>
      </c>
      <c r="E124" t="s">
        <v>26</v>
      </c>
      <c r="F124" s="2">
        <v>8008</v>
      </c>
      <c r="G124" s="3">
        <v>456</v>
      </c>
    </row>
    <row r="125" spans="3:7" x14ac:dyDescent="0.35">
      <c r="C125" t="s">
        <v>10</v>
      </c>
      <c r="D125" t="s">
        <v>34</v>
      </c>
      <c r="E125" t="s">
        <v>25</v>
      </c>
      <c r="F125" s="2">
        <v>1428</v>
      </c>
      <c r="G125" s="3">
        <v>93</v>
      </c>
    </row>
    <row r="126" spans="3:7" x14ac:dyDescent="0.35">
      <c r="C126" t="s">
        <v>6</v>
      </c>
      <c r="D126" t="s">
        <v>34</v>
      </c>
      <c r="E126" t="s">
        <v>4</v>
      </c>
      <c r="F126" s="2">
        <v>525</v>
      </c>
      <c r="G126" s="3">
        <v>48</v>
      </c>
    </row>
    <row r="127" spans="3:7" x14ac:dyDescent="0.35">
      <c r="C127" t="s">
        <v>6</v>
      </c>
      <c r="D127" t="s">
        <v>37</v>
      </c>
      <c r="E127" t="s">
        <v>18</v>
      </c>
      <c r="F127" s="2">
        <v>1505</v>
      </c>
      <c r="G127" s="3">
        <v>102</v>
      </c>
    </row>
    <row r="128" spans="3:7" x14ac:dyDescent="0.35">
      <c r="C128" t="s">
        <v>7</v>
      </c>
      <c r="D128" t="s">
        <v>35</v>
      </c>
      <c r="E128" t="s">
        <v>30</v>
      </c>
      <c r="F128" s="2">
        <v>6755</v>
      </c>
      <c r="G128" s="3">
        <v>252</v>
      </c>
    </row>
    <row r="129" spans="3:7" x14ac:dyDescent="0.35">
      <c r="C129" t="s">
        <v>2</v>
      </c>
      <c r="D129" t="s">
        <v>37</v>
      </c>
      <c r="E129" t="s">
        <v>18</v>
      </c>
      <c r="F129" s="2">
        <v>11571</v>
      </c>
      <c r="G129" s="3">
        <v>138</v>
      </c>
    </row>
    <row r="130" spans="3:7" x14ac:dyDescent="0.35">
      <c r="C130" t="s">
        <v>40</v>
      </c>
      <c r="D130" t="s">
        <v>38</v>
      </c>
      <c r="E130" t="s">
        <v>25</v>
      </c>
      <c r="F130" s="2">
        <v>2541</v>
      </c>
      <c r="G130" s="3">
        <v>90</v>
      </c>
    </row>
    <row r="131" spans="3:7" x14ac:dyDescent="0.35">
      <c r="C131" t="s">
        <v>41</v>
      </c>
      <c r="D131" t="s">
        <v>37</v>
      </c>
      <c r="E131" t="s">
        <v>30</v>
      </c>
      <c r="F131" s="2">
        <v>1526</v>
      </c>
      <c r="G131" s="3">
        <v>240</v>
      </c>
    </row>
    <row r="132" spans="3:7" x14ac:dyDescent="0.35">
      <c r="C132" t="s">
        <v>40</v>
      </c>
      <c r="D132" t="s">
        <v>38</v>
      </c>
      <c r="E132" t="s">
        <v>4</v>
      </c>
      <c r="F132" s="2">
        <v>6125</v>
      </c>
      <c r="G132" s="3">
        <v>102</v>
      </c>
    </row>
    <row r="133" spans="3:7" x14ac:dyDescent="0.35">
      <c r="C133" t="s">
        <v>41</v>
      </c>
      <c r="D133" t="s">
        <v>35</v>
      </c>
      <c r="E133" t="s">
        <v>27</v>
      </c>
      <c r="F133" s="2">
        <v>847</v>
      </c>
      <c r="G133" s="3">
        <v>129</v>
      </c>
    </row>
    <row r="134" spans="3:7" x14ac:dyDescent="0.35">
      <c r="C134" t="s">
        <v>8</v>
      </c>
      <c r="D134" t="s">
        <v>35</v>
      </c>
      <c r="E134" t="s">
        <v>27</v>
      </c>
      <c r="F134" s="2">
        <v>4753</v>
      </c>
      <c r="G134" s="3">
        <v>300</v>
      </c>
    </row>
    <row r="135" spans="3:7" x14ac:dyDescent="0.35">
      <c r="C135" t="s">
        <v>6</v>
      </c>
      <c r="D135" t="s">
        <v>38</v>
      </c>
      <c r="E135" t="s">
        <v>33</v>
      </c>
      <c r="F135" s="2">
        <v>959</v>
      </c>
      <c r="G135" s="3">
        <v>135</v>
      </c>
    </row>
    <row r="136" spans="3:7" x14ac:dyDescent="0.35">
      <c r="C136" t="s">
        <v>7</v>
      </c>
      <c r="D136" t="s">
        <v>35</v>
      </c>
      <c r="E136" t="s">
        <v>24</v>
      </c>
      <c r="F136" s="2">
        <v>2793</v>
      </c>
      <c r="G136" s="3">
        <v>114</v>
      </c>
    </row>
    <row r="137" spans="3:7" x14ac:dyDescent="0.35">
      <c r="C137" t="s">
        <v>7</v>
      </c>
      <c r="D137" t="s">
        <v>35</v>
      </c>
      <c r="E137" t="s">
        <v>14</v>
      </c>
      <c r="F137" s="2">
        <v>4606</v>
      </c>
      <c r="G137" s="3">
        <v>63</v>
      </c>
    </row>
    <row r="138" spans="3:7" x14ac:dyDescent="0.35">
      <c r="C138" t="s">
        <v>7</v>
      </c>
      <c r="D138" t="s">
        <v>36</v>
      </c>
      <c r="E138" t="s">
        <v>29</v>
      </c>
      <c r="F138" s="2">
        <v>5551</v>
      </c>
      <c r="G138" s="3">
        <v>252</v>
      </c>
    </row>
    <row r="139" spans="3:7" x14ac:dyDescent="0.35">
      <c r="C139" t="s">
        <v>10</v>
      </c>
      <c r="D139" t="s">
        <v>36</v>
      </c>
      <c r="E139" t="s">
        <v>32</v>
      </c>
      <c r="F139" s="2">
        <v>6657</v>
      </c>
      <c r="G139" s="3">
        <v>303</v>
      </c>
    </row>
    <row r="140" spans="3:7" x14ac:dyDescent="0.35">
      <c r="C140" t="s">
        <v>7</v>
      </c>
      <c r="D140" t="s">
        <v>39</v>
      </c>
      <c r="E140" t="s">
        <v>17</v>
      </c>
      <c r="F140" s="2">
        <v>4438</v>
      </c>
      <c r="G140" s="3">
        <v>246</v>
      </c>
    </row>
    <row r="141" spans="3:7" x14ac:dyDescent="0.35">
      <c r="C141" t="s">
        <v>8</v>
      </c>
      <c r="D141" t="s">
        <v>38</v>
      </c>
      <c r="E141" t="s">
        <v>22</v>
      </c>
      <c r="F141" s="2">
        <v>168</v>
      </c>
      <c r="G141" s="3">
        <v>84</v>
      </c>
    </row>
    <row r="142" spans="3:7" x14ac:dyDescent="0.35">
      <c r="C142" t="s">
        <v>7</v>
      </c>
      <c r="D142" t="s">
        <v>34</v>
      </c>
      <c r="E142" t="s">
        <v>17</v>
      </c>
      <c r="F142" s="2">
        <v>7777</v>
      </c>
      <c r="G142" s="3">
        <v>39</v>
      </c>
    </row>
    <row r="143" spans="3:7" x14ac:dyDescent="0.35">
      <c r="C143" t="s">
        <v>5</v>
      </c>
      <c r="D143" t="s">
        <v>36</v>
      </c>
      <c r="E143" t="s">
        <v>17</v>
      </c>
      <c r="F143" s="2">
        <v>3339</v>
      </c>
      <c r="G143" s="3">
        <v>348</v>
      </c>
    </row>
    <row r="144" spans="3:7" x14ac:dyDescent="0.35">
      <c r="C144" t="s">
        <v>7</v>
      </c>
      <c r="D144" t="s">
        <v>37</v>
      </c>
      <c r="E144" t="s">
        <v>33</v>
      </c>
      <c r="F144" s="2">
        <v>6391</v>
      </c>
      <c r="G144" s="3">
        <v>48</v>
      </c>
    </row>
    <row r="145" spans="3:7" x14ac:dyDescent="0.35">
      <c r="C145" t="s">
        <v>5</v>
      </c>
      <c r="D145" t="s">
        <v>37</v>
      </c>
      <c r="E145" t="s">
        <v>22</v>
      </c>
      <c r="F145" s="2">
        <v>518</v>
      </c>
      <c r="G145" s="3">
        <v>75</v>
      </c>
    </row>
    <row r="146" spans="3:7" x14ac:dyDescent="0.35">
      <c r="C146" t="s">
        <v>7</v>
      </c>
      <c r="D146" t="s">
        <v>38</v>
      </c>
      <c r="E146" t="s">
        <v>28</v>
      </c>
      <c r="F146" s="2">
        <v>5677</v>
      </c>
      <c r="G146" s="3">
        <v>258</v>
      </c>
    </row>
    <row r="147" spans="3:7" x14ac:dyDescent="0.35">
      <c r="C147" t="s">
        <v>6</v>
      </c>
      <c r="D147" t="s">
        <v>39</v>
      </c>
      <c r="E147" t="s">
        <v>17</v>
      </c>
      <c r="F147" s="2">
        <v>6048</v>
      </c>
      <c r="G147" s="3">
        <v>27</v>
      </c>
    </row>
    <row r="148" spans="3:7" x14ac:dyDescent="0.35">
      <c r="C148" t="s">
        <v>8</v>
      </c>
      <c r="D148" t="s">
        <v>38</v>
      </c>
      <c r="E148" t="s">
        <v>32</v>
      </c>
      <c r="F148" s="2">
        <v>3752</v>
      </c>
      <c r="G148" s="3">
        <v>213</v>
      </c>
    </row>
    <row r="149" spans="3:7" x14ac:dyDescent="0.35">
      <c r="C149" t="s">
        <v>5</v>
      </c>
      <c r="D149" t="s">
        <v>35</v>
      </c>
      <c r="E149" t="s">
        <v>29</v>
      </c>
      <c r="F149" s="2">
        <v>4480</v>
      </c>
      <c r="G149" s="3">
        <v>357</v>
      </c>
    </row>
    <row r="150" spans="3:7" x14ac:dyDescent="0.35">
      <c r="C150" t="s">
        <v>9</v>
      </c>
      <c r="D150" t="s">
        <v>37</v>
      </c>
      <c r="E150" t="s">
        <v>4</v>
      </c>
      <c r="F150" s="2">
        <v>259</v>
      </c>
      <c r="G150" s="3">
        <v>207</v>
      </c>
    </row>
    <row r="151" spans="3:7" x14ac:dyDescent="0.35">
      <c r="C151" t="s">
        <v>8</v>
      </c>
      <c r="D151" t="s">
        <v>37</v>
      </c>
      <c r="E151" t="s">
        <v>30</v>
      </c>
      <c r="F151" s="2">
        <v>42</v>
      </c>
      <c r="G151" s="3">
        <v>150</v>
      </c>
    </row>
    <row r="152" spans="3:7" x14ac:dyDescent="0.35">
      <c r="C152" t="s">
        <v>41</v>
      </c>
      <c r="D152" t="s">
        <v>36</v>
      </c>
      <c r="E152" t="s">
        <v>26</v>
      </c>
      <c r="F152" s="2">
        <v>98</v>
      </c>
      <c r="G152" s="3">
        <v>204</v>
      </c>
    </row>
    <row r="153" spans="3:7" x14ac:dyDescent="0.35">
      <c r="C153" t="s">
        <v>7</v>
      </c>
      <c r="D153" t="s">
        <v>35</v>
      </c>
      <c r="E153" t="s">
        <v>27</v>
      </c>
      <c r="F153" s="2">
        <v>2478</v>
      </c>
      <c r="G153" s="3">
        <v>21</v>
      </c>
    </row>
    <row r="154" spans="3:7" x14ac:dyDescent="0.35">
      <c r="C154" t="s">
        <v>41</v>
      </c>
      <c r="D154" t="s">
        <v>34</v>
      </c>
      <c r="E154" t="s">
        <v>33</v>
      </c>
      <c r="F154" s="2">
        <v>7847</v>
      </c>
      <c r="G154" s="3">
        <v>174</v>
      </c>
    </row>
    <row r="155" spans="3:7" x14ac:dyDescent="0.35">
      <c r="C155" t="s">
        <v>2</v>
      </c>
      <c r="D155" t="s">
        <v>37</v>
      </c>
      <c r="E155" t="s">
        <v>17</v>
      </c>
      <c r="F155" s="2">
        <v>9926</v>
      </c>
      <c r="G155" s="3">
        <v>201</v>
      </c>
    </row>
    <row r="156" spans="3:7" x14ac:dyDescent="0.35">
      <c r="C156" t="s">
        <v>8</v>
      </c>
      <c r="D156" t="s">
        <v>38</v>
      </c>
      <c r="E156" t="s">
        <v>13</v>
      </c>
      <c r="F156" s="2">
        <v>819</v>
      </c>
      <c r="G156" s="3">
        <v>510</v>
      </c>
    </row>
    <row r="157" spans="3:7" x14ac:dyDescent="0.35">
      <c r="C157" t="s">
        <v>6</v>
      </c>
      <c r="D157" t="s">
        <v>39</v>
      </c>
      <c r="E157" t="s">
        <v>29</v>
      </c>
      <c r="F157" s="2">
        <v>3052</v>
      </c>
      <c r="G157" s="3">
        <v>378</v>
      </c>
    </row>
    <row r="158" spans="3:7" x14ac:dyDescent="0.35">
      <c r="C158" t="s">
        <v>9</v>
      </c>
      <c r="D158" t="s">
        <v>34</v>
      </c>
      <c r="E158" t="s">
        <v>21</v>
      </c>
      <c r="F158" s="2">
        <v>6832</v>
      </c>
      <c r="G158" s="3">
        <v>27</v>
      </c>
    </row>
    <row r="159" spans="3:7" x14ac:dyDescent="0.35">
      <c r="C159" t="s">
        <v>2</v>
      </c>
      <c r="D159" t="s">
        <v>39</v>
      </c>
      <c r="E159" t="s">
        <v>16</v>
      </c>
      <c r="F159" s="2">
        <v>2016</v>
      </c>
      <c r="G159" s="3">
        <v>117</v>
      </c>
    </row>
    <row r="160" spans="3:7" x14ac:dyDescent="0.35">
      <c r="C160" t="s">
        <v>6</v>
      </c>
      <c r="D160" t="s">
        <v>38</v>
      </c>
      <c r="E160" t="s">
        <v>21</v>
      </c>
      <c r="F160" s="2">
        <v>7322</v>
      </c>
      <c r="G160" s="3">
        <v>36</v>
      </c>
    </row>
    <row r="161" spans="3:7" x14ac:dyDescent="0.35">
      <c r="C161" t="s">
        <v>8</v>
      </c>
      <c r="D161" t="s">
        <v>35</v>
      </c>
      <c r="E161" t="s">
        <v>33</v>
      </c>
      <c r="F161" s="2">
        <v>357</v>
      </c>
      <c r="G161" s="3">
        <v>126</v>
      </c>
    </row>
    <row r="162" spans="3:7" x14ac:dyDescent="0.35">
      <c r="C162" t="s">
        <v>9</v>
      </c>
      <c r="D162" t="s">
        <v>39</v>
      </c>
      <c r="E162" t="s">
        <v>25</v>
      </c>
      <c r="F162" s="2">
        <v>3192</v>
      </c>
      <c r="G162" s="3">
        <v>72</v>
      </c>
    </row>
    <row r="163" spans="3:7" x14ac:dyDescent="0.35">
      <c r="C163" t="s">
        <v>7</v>
      </c>
      <c r="D163" t="s">
        <v>36</v>
      </c>
      <c r="E163" t="s">
        <v>22</v>
      </c>
      <c r="F163" s="2">
        <v>8435</v>
      </c>
      <c r="G163" s="3">
        <v>42</v>
      </c>
    </row>
    <row r="164" spans="3:7" x14ac:dyDescent="0.35">
      <c r="C164" t="s">
        <v>40</v>
      </c>
      <c r="D164" t="s">
        <v>39</v>
      </c>
      <c r="E164" t="s">
        <v>29</v>
      </c>
      <c r="F164" s="2">
        <v>0</v>
      </c>
      <c r="G164" s="3">
        <v>135</v>
      </c>
    </row>
    <row r="165" spans="3:7" x14ac:dyDescent="0.35">
      <c r="C165" t="s">
        <v>7</v>
      </c>
      <c r="D165" t="s">
        <v>34</v>
      </c>
      <c r="E165" t="s">
        <v>24</v>
      </c>
      <c r="F165" s="2">
        <v>8862</v>
      </c>
      <c r="G165" s="3">
        <v>189</v>
      </c>
    </row>
    <row r="166" spans="3:7" x14ac:dyDescent="0.35">
      <c r="C166" t="s">
        <v>6</v>
      </c>
      <c r="D166" t="s">
        <v>37</v>
      </c>
      <c r="E166" t="s">
        <v>28</v>
      </c>
      <c r="F166" s="2">
        <v>3556</v>
      </c>
      <c r="G166" s="3">
        <v>459</v>
      </c>
    </row>
    <row r="167" spans="3:7" x14ac:dyDescent="0.35">
      <c r="C167" t="s">
        <v>5</v>
      </c>
      <c r="D167" t="s">
        <v>34</v>
      </c>
      <c r="E167" t="s">
        <v>15</v>
      </c>
      <c r="F167" s="2">
        <v>7280</v>
      </c>
      <c r="G167" s="3">
        <v>201</v>
      </c>
    </row>
    <row r="168" spans="3:7" x14ac:dyDescent="0.35">
      <c r="C168" t="s">
        <v>6</v>
      </c>
      <c r="D168" t="s">
        <v>34</v>
      </c>
      <c r="E168" t="s">
        <v>30</v>
      </c>
      <c r="F168" s="2">
        <v>3402</v>
      </c>
      <c r="G168" s="3">
        <v>366</v>
      </c>
    </row>
    <row r="169" spans="3:7" x14ac:dyDescent="0.35">
      <c r="C169" t="s">
        <v>3</v>
      </c>
      <c r="D169" t="s">
        <v>37</v>
      </c>
      <c r="E169" t="s">
        <v>29</v>
      </c>
      <c r="F169" s="2">
        <v>4592</v>
      </c>
      <c r="G169" s="3">
        <v>324</v>
      </c>
    </row>
    <row r="170" spans="3:7" x14ac:dyDescent="0.35">
      <c r="C170" t="s">
        <v>9</v>
      </c>
      <c r="D170" t="s">
        <v>35</v>
      </c>
      <c r="E170" t="s">
        <v>15</v>
      </c>
      <c r="F170" s="2">
        <v>7833</v>
      </c>
      <c r="G170" s="3">
        <v>243</v>
      </c>
    </row>
    <row r="171" spans="3:7" x14ac:dyDescent="0.35">
      <c r="C171" t="s">
        <v>2</v>
      </c>
      <c r="D171" t="s">
        <v>39</v>
      </c>
      <c r="E171" t="s">
        <v>21</v>
      </c>
      <c r="F171" s="2">
        <v>7651</v>
      </c>
      <c r="G171" s="3">
        <v>213</v>
      </c>
    </row>
    <row r="172" spans="3:7" x14ac:dyDescent="0.35">
      <c r="C172" t="s">
        <v>40</v>
      </c>
      <c r="D172" t="s">
        <v>35</v>
      </c>
      <c r="E172" t="s">
        <v>30</v>
      </c>
      <c r="F172" s="2">
        <v>2275</v>
      </c>
      <c r="G172" s="3">
        <v>447</v>
      </c>
    </row>
    <row r="173" spans="3:7" x14ac:dyDescent="0.35">
      <c r="C173" t="s">
        <v>40</v>
      </c>
      <c r="D173" t="s">
        <v>38</v>
      </c>
      <c r="E173" t="s">
        <v>13</v>
      </c>
      <c r="F173" s="2">
        <v>5670</v>
      </c>
      <c r="G173" s="3">
        <v>297</v>
      </c>
    </row>
    <row r="174" spans="3:7" x14ac:dyDescent="0.35">
      <c r="C174" t="s">
        <v>7</v>
      </c>
      <c r="D174" t="s">
        <v>35</v>
      </c>
      <c r="E174" t="s">
        <v>16</v>
      </c>
      <c r="F174" s="2">
        <v>2135</v>
      </c>
      <c r="G174" s="3">
        <v>27</v>
      </c>
    </row>
    <row r="175" spans="3:7" x14ac:dyDescent="0.35">
      <c r="C175" t="s">
        <v>40</v>
      </c>
      <c r="D175" t="s">
        <v>34</v>
      </c>
      <c r="E175" t="s">
        <v>23</v>
      </c>
      <c r="F175" s="2">
        <v>2779</v>
      </c>
      <c r="G175" s="3">
        <v>75</v>
      </c>
    </row>
    <row r="176" spans="3:7" x14ac:dyDescent="0.35">
      <c r="C176" t="s">
        <v>10</v>
      </c>
      <c r="D176" t="s">
        <v>39</v>
      </c>
      <c r="E176" t="s">
        <v>33</v>
      </c>
      <c r="F176" s="2">
        <v>12950</v>
      </c>
      <c r="G176" s="3">
        <v>30</v>
      </c>
    </row>
    <row r="177" spans="3:7" x14ac:dyDescent="0.35">
      <c r="C177" t="s">
        <v>7</v>
      </c>
      <c r="D177" t="s">
        <v>36</v>
      </c>
      <c r="E177" t="s">
        <v>18</v>
      </c>
      <c r="F177" s="2">
        <v>2646</v>
      </c>
      <c r="G177" s="3">
        <v>177</v>
      </c>
    </row>
    <row r="178" spans="3:7" x14ac:dyDescent="0.35">
      <c r="C178" t="s">
        <v>40</v>
      </c>
      <c r="D178" t="s">
        <v>34</v>
      </c>
      <c r="E178" t="s">
        <v>33</v>
      </c>
      <c r="F178" s="2">
        <v>3794</v>
      </c>
      <c r="G178" s="3">
        <v>159</v>
      </c>
    </row>
    <row r="179" spans="3:7" x14ac:dyDescent="0.35">
      <c r="C179" t="s">
        <v>3</v>
      </c>
      <c r="D179" t="s">
        <v>35</v>
      </c>
      <c r="E179" t="s">
        <v>33</v>
      </c>
      <c r="F179" s="2">
        <v>819</v>
      </c>
      <c r="G179" s="3">
        <v>306</v>
      </c>
    </row>
    <row r="180" spans="3:7" x14ac:dyDescent="0.35">
      <c r="C180" t="s">
        <v>3</v>
      </c>
      <c r="D180" t="s">
        <v>34</v>
      </c>
      <c r="E180" t="s">
        <v>20</v>
      </c>
      <c r="F180" s="2">
        <v>2583</v>
      </c>
      <c r="G180" s="3">
        <v>18</v>
      </c>
    </row>
    <row r="181" spans="3:7" x14ac:dyDescent="0.35">
      <c r="C181" t="s">
        <v>7</v>
      </c>
      <c r="D181" t="s">
        <v>35</v>
      </c>
      <c r="E181" t="s">
        <v>19</v>
      </c>
      <c r="F181" s="2">
        <v>4585</v>
      </c>
      <c r="G181" s="3">
        <v>240</v>
      </c>
    </row>
    <row r="182" spans="3:7" x14ac:dyDescent="0.35">
      <c r="C182" t="s">
        <v>5</v>
      </c>
      <c r="D182" t="s">
        <v>34</v>
      </c>
      <c r="E182" t="s">
        <v>33</v>
      </c>
      <c r="F182" s="2">
        <v>1652</v>
      </c>
      <c r="G182" s="3">
        <v>93</v>
      </c>
    </row>
    <row r="183" spans="3:7" x14ac:dyDescent="0.35">
      <c r="C183" t="s">
        <v>10</v>
      </c>
      <c r="D183" t="s">
        <v>34</v>
      </c>
      <c r="E183" t="s">
        <v>26</v>
      </c>
      <c r="F183" s="2">
        <v>4991</v>
      </c>
      <c r="G183" s="3">
        <v>9</v>
      </c>
    </row>
    <row r="184" spans="3:7" x14ac:dyDescent="0.35">
      <c r="C184" t="s">
        <v>8</v>
      </c>
      <c r="D184" t="s">
        <v>34</v>
      </c>
      <c r="E184" t="s">
        <v>16</v>
      </c>
      <c r="F184" s="2">
        <v>2009</v>
      </c>
      <c r="G184" s="3">
        <v>219</v>
      </c>
    </row>
    <row r="185" spans="3:7" x14ac:dyDescent="0.35">
      <c r="C185" t="s">
        <v>2</v>
      </c>
      <c r="D185" t="s">
        <v>39</v>
      </c>
      <c r="E185" t="s">
        <v>22</v>
      </c>
      <c r="F185" s="2">
        <v>1568</v>
      </c>
      <c r="G185" s="3">
        <v>141</v>
      </c>
    </row>
    <row r="186" spans="3:7" x14ac:dyDescent="0.35">
      <c r="C186" t="s">
        <v>41</v>
      </c>
      <c r="D186" t="s">
        <v>37</v>
      </c>
      <c r="E186" t="s">
        <v>20</v>
      </c>
      <c r="F186" s="2">
        <v>3388</v>
      </c>
      <c r="G186" s="3">
        <v>123</v>
      </c>
    </row>
    <row r="187" spans="3:7" x14ac:dyDescent="0.35">
      <c r="C187" t="s">
        <v>40</v>
      </c>
      <c r="D187" t="s">
        <v>38</v>
      </c>
      <c r="E187" t="s">
        <v>24</v>
      </c>
      <c r="F187" s="2">
        <v>623</v>
      </c>
      <c r="G187" s="3">
        <v>51</v>
      </c>
    </row>
    <row r="188" spans="3:7" x14ac:dyDescent="0.35">
      <c r="C188" t="s">
        <v>6</v>
      </c>
      <c r="D188" t="s">
        <v>36</v>
      </c>
      <c r="E188" t="s">
        <v>4</v>
      </c>
      <c r="F188" s="2">
        <v>10073</v>
      </c>
      <c r="G188" s="3">
        <v>120</v>
      </c>
    </row>
    <row r="189" spans="3:7" x14ac:dyDescent="0.35">
      <c r="C189" t="s">
        <v>8</v>
      </c>
      <c r="D189" t="s">
        <v>39</v>
      </c>
      <c r="E189" t="s">
        <v>26</v>
      </c>
      <c r="F189" s="2">
        <v>1561</v>
      </c>
      <c r="G189" s="3">
        <v>27</v>
      </c>
    </row>
    <row r="190" spans="3:7" x14ac:dyDescent="0.35">
      <c r="C190" t="s">
        <v>9</v>
      </c>
      <c r="D190" t="s">
        <v>36</v>
      </c>
      <c r="E190" t="s">
        <v>27</v>
      </c>
      <c r="F190" s="2">
        <v>11522</v>
      </c>
      <c r="G190" s="3">
        <v>204</v>
      </c>
    </row>
    <row r="191" spans="3:7" x14ac:dyDescent="0.35">
      <c r="C191" t="s">
        <v>6</v>
      </c>
      <c r="D191" t="s">
        <v>38</v>
      </c>
      <c r="E191" t="s">
        <v>13</v>
      </c>
      <c r="F191" s="2">
        <v>2317</v>
      </c>
      <c r="G191" s="3">
        <v>123</v>
      </c>
    </row>
    <row r="192" spans="3:7" x14ac:dyDescent="0.35">
      <c r="C192" t="s">
        <v>10</v>
      </c>
      <c r="D192" t="s">
        <v>37</v>
      </c>
      <c r="E192" t="s">
        <v>28</v>
      </c>
      <c r="F192" s="2">
        <v>3059</v>
      </c>
      <c r="G192" s="3">
        <v>27</v>
      </c>
    </row>
    <row r="193" spans="3:7" x14ac:dyDescent="0.35">
      <c r="C193" t="s">
        <v>41</v>
      </c>
      <c r="D193" t="s">
        <v>37</v>
      </c>
      <c r="E193" t="s">
        <v>26</v>
      </c>
      <c r="F193" s="2">
        <v>2324</v>
      </c>
      <c r="G193" s="3">
        <v>177</v>
      </c>
    </row>
    <row r="194" spans="3:7" x14ac:dyDescent="0.35">
      <c r="C194" t="s">
        <v>3</v>
      </c>
      <c r="D194" t="s">
        <v>39</v>
      </c>
      <c r="E194" t="s">
        <v>26</v>
      </c>
      <c r="F194" s="2">
        <v>4956</v>
      </c>
      <c r="G194" s="3">
        <v>171</v>
      </c>
    </row>
    <row r="195" spans="3:7" x14ac:dyDescent="0.35">
      <c r="C195" t="s">
        <v>10</v>
      </c>
      <c r="D195" t="s">
        <v>34</v>
      </c>
      <c r="E195" t="s">
        <v>19</v>
      </c>
      <c r="F195" s="2">
        <v>5355</v>
      </c>
      <c r="G195" s="3">
        <v>204</v>
      </c>
    </row>
    <row r="196" spans="3:7" x14ac:dyDescent="0.35">
      <c r="C196" t="s">
        <v>3</v>
      </c>
      <c r="D196" t="s">
        <v>34</v>
      </c>
      <c r="E196" t="s">
        <v>14</v>
      </c>
      <c r="F196" s="2">
        <v>7259</v>
      </c>
      <c r="G196" s="3">
        <v>276</v>
      </c>
    </row>
    <row r="197" spans="3:7" x14ac:dyDescent="0.35">
      <c r="C197" t="s">
        <v>8</v>
      </c>
      <c r="D197" t="s">
        <v>37</v>
      </c>
      <c r="E197" t="s">
        <v>26</v>
      </c>
      <c r="F197" s="2">
        <v>6279</v>
      </c>
      <c r="G197" s="3">
        <v>45</v>
      </c>
    </row>
    <row r="198" spans="3:7" x14ac:dyDescent="0.35">
      <c r="C198" t="s">
        <v>40</v>
      </c>
      <c r="D198" t="s">
        <v>38</v>
      </c>
      <c r="E198" t="s">
        <v>29</v>
      </c>
      <c r="F198" s="2">
        <v>2541</v>
      </c>
      <c r="G198" s="3">
        <v>45</v>
      </c>
    </row>
    <row r="199" spans="3:7" x14ac:dyDescent="0.35">
      <c r="C199" t="s">
        <v>6</v>
      </c>
      <c r="D199" t="s">
        <v>35</v>
      </c>
      <c r="E199" t="s">
        <v>27</v>
      </c>
      <c r="F199" s="2">
        <v>3864</v>
      </c>
      <c r="G199" s="3">
        <v>177</v>
      </c>
    </row>
    <row r="200" spans="3:7" x14ac:dyDescent="0.35">
      <c r="C200" t="s">
        <v>5</v>
      </c>
      <c r="D200" t="s">
        <v>36</v>
      </c>
      <c r="E200" t="s">
        <v>13</v>
      </c>
      <c r="F200" s="2">
        <v>6146</v>
      </c>
      <c r="G200" s="3">
        <v>63</v>
      </c>
    </row>
    <row r="201" spans="3:7" x14ac:dyDescent="0.35">
      <c r="C201" t="s">
        <v>9</v>
      </c>
      <c r="D201" t="s">
        <v>39</v>
      </c>
      <c r="E201" t="s">
        <v>18</v>
      </c>
      <c r="F201" s="2">
        <v>2639</v>
      </c>
      <c r="G201" s="3">
        <v>204</v>
      </c>
    </row>
    <row r="202" spans="3:7" x14ac:dyDescent="0.35">
      <c r="C202" t="s">
        <v>8</v>
      </c>
      <c r="D202" t="s">
        <v>37</v>
      </c>
      <c r="E202" t="s">
        <v>22</v>
      </c>
      <c r="F202" s="2">
        <v>1890</v>
      </c>
      <c r="G202" s="3">
        <v>195</v>
      </c>
    </row>
    <row r="203" spans="3:7" x14ac:dyDescent="0.35">
      <c r="C203" t="s">
        <v>7</v>
      </c>
      <c r="D203" t="s">
        <v>34</v>
      </c>
      <c r="E203" t="s">
        <v>14</v>
      </c>
      <c r="F203" s="2">
        <v>1932</v>
      </c>
      <c r="G203" s="3">
        <v>369</v>
      </c>
    </row>
    <row r="204" spans="3:7" x14ac:dyDescent="0.35">
      <c r="C204" t="s">
        <v>3</v>
      </c>
      <c r="D204" t="s">
        <v>34</v>
      </c>
      <c r="E204" t="s">
        <v>25</v>
      </c>
      <c r="F204" s="2">
        <v>6300</v>
      </c>
      <c r="G204" s="3">
        <v>42</v>
      </c>
    </row>
    <row r="205" spans="3:7" x14ac:dyDescent="0.35">
      <c r="C205" t="s">
        <v>6</v>
      </c>
      <c r="D205" t="s">
        <v>37</v>
      </c>
      <c r="E205" t="s">
        <v>30</v>
      </c>
      <c r="F205" s="2">
        <v>560</v>
      </c>
      <c r="G205" s="3">
        <v>81</v>
      </c>
    </row>
    <row r="206" spans="3:7" x14ac:dyDescent="0.35">
      <c r="C206" t="s">
        <v>9</v>
      </c>
      <c r="D206" t="s">
        <v>37</v>
      </c>
      <c r="E206" t="s">
        <v>26</v>
      </c>
      <c r="F206" s="2">
        <v>2856</v>
      </c>
      <c r="G206" s="3">
        <v>246</v>
      </c>
    </row>
    <row r="207" spans="3:7" x14ac:dyDescent="0.35">
      <c r="C207" t="s">
        <v>9</v>
      </c>
      <c r="D207" t="s">
        <v>34</v>
      </c>
      <c r="E207" t="s">
        <v>17</v>
      </c>
      <c r="F207" s="2">
        <v>707</v>
      </c>
      <c r="G207" s="3">
        <v>174</v>
      </c>
    </row>
    <row r="208" spans="3:7" x14ac:dyDescent="0.35">
      <c r="C208" t="s">
        <v>8</v>
      </c>
      <c r="D208" t="s">
        <v>35</v>
      </c>
      <c r="E208" t="s">
        <v>30</v>
      </c>
      <c r="F208" s="2">
        <v>3598</v>
      </c>
      <c r="G208" s="3">
        <v>81</v>
      </c>
    </row>
    <row r="209" spans="3:7" x14ac:dyDescent="0.35">
      <c r="C209" t="s">
        <v>40</v>
      </c>
      <c r="D209" t="s">
        <v>35</v>
      </c>
      <c r="E209" t="s">
        <v>22</v>
      </c>
      <c r="F209" s="2">
        <v>6853</v>
      </c>
      <c r="G209" s="3">
        <v>372</v>
      </c>
    </row>
    <row r="210" spans="3:7" x14ac:dyDescent="0.35">
      <c r="C210" t="s">
        <v>40</v>
      </c>
      <c r="D210" t="s">
        <v>35</v>
      </c>
      <c r="E210" t="s">
        <v>16</v>
      </c>
      <c r="F210" s="2">
        <v>4725</v>
      </c>
      <c r="G210" s="3">
        <v>174</v>
      </c>
    </row>
    <row r="211" spans="3:7" x14ac:dyDescent="0.35">
      <c r="C211" t="s">
        <v>41</v>
      </c>
      <c r="D211" t="s">
        <v>36</v>
      </c>
      <c r="E211" t="s">
        <v>32</v>
      </c>
      <c r="F211" s="2">
        <v>10304</v>
      </c>
      <c r="G211" s="3">
        <v>84</v>
      </c>
    </row>
    <row r="212" spans="3:7" x14ac:dyDescent="0.35">
      <c r="C212" t="s">
        <v>41</v>
      </c>
      <c r="D212" t="s">
        <v>34</v>
      </c>
      <c r="E212" t="s">
        <v>16</v>
      </c>
      <c r="F212" s="2">
        <v>1274</v>
      </c>
      <c r="G212" s="3">
        <v>225</v>
      </c>
    </row>
    <row r="213" spans="3:7" x14ac:dyDescent="0.35">
      <c r="C213" t="s">
        <v>5</v>
      </c>
      <c r="D213" t="s">
        <v>36</v>
      </c>
      <c r="E213" t="s">
        <v>30</v>
      </c>
      <c r="F213" s="2">
        <v>1526</v>
      </c>
      <c r="G213" s="3">
        <v>105</v>
      </c>
    </row>
    <row r="214" spans="3:7" x14ac:dyDescent="0.35">
      <c r="C214" t="s">
        <v>40</v>
      </c>
      <c r="D214" t="s">
        <v>39</v>
      </c>
      <c r="E214" t="s">
        <v>28</v>
      </c>
      <c r="F214" s="2">
        <v>3101</v>
      </c>
      <c r="G214" s="3">
        <v>225</v>
      </c>
    </row>
    <row r="215" spans="3:7" x14ac:dyDescent="0.35">
      <c r="C215" t="s">
        <v>2</v>
      </c>
      <c r="D215" t="s">
        <v>37</v>
      </c>
      <c r="E215" t="s">
        <v>14</v>
      </c>
      <c r="F215" s="2">
        <v>1057</v>
      </c>
      <c r="G215" s="3">
        <v>54</v>
      </c>
    </row>
    <row r="216" spans="3:7" x14ac:dyDescent="0.35">
      <c r="C216" t="s">
        <v>7</v>
      </c>
      <c r="D216" t="s">
        <v>37</v>
      </c>
      <c r="E216" t="s">
        <v>26</v>
      </c>
      <c r="F216" s="2">
        <v>5306</v>
      </c>
      <c r="G216" s="3">
        <v>0</v>
      </c>
    </row>
    <row r="217" spans="3:7" x14ac:dyDescent="0.35">
      <c r="C217" t="s">
        <v>5</v>
      </c>
      <c r="D217" t="s">
        <v>39</v>
      </c>
      <c r="E217" t="s">
        <v>24</v>
      </c>
      <c r="F217" s="2">
        <v>4018</v>
      </c>
      <c r="G217" s="3">
        <v>171</v>
      </c>
    </row>
    <row r="218" spans="3:7" x14ac:dyDescent="0.35">
      <c r="C218" t="s">
        <v>9</v>
      </c>
      <c r="D218" t="s">
        <v>34</v>
      </c>
      <c r="E218" t="s">
        <v>16</v>
      </c>
      <c r="F218" s="2">
        <v>938</v>
      </c>
      <c r="G218" s="3">
        <v>189</v>
      </c>
    </row>
    <row r="219" spans="3:7" x14ac:dyDescent="0.35">
      <c r="C219" t="s">
        <v>7</v>
      </c>
      <c r="D219" t="s">
        <v>38</v>
      </c>
      <c r="E219" t="s">
        <v>18</v>
      </c>
      <c r="F219" s="2">
        <v>1778</v>
      </c>
      <c r="G219" s="3">
        <v>270</v>
      </c>
    </row>
    <row r="220" spans="3:7" x14ac:dyDescent="0.35">
      <c r="C220" t="s">
        <v>6</v>
      </c>
      <c r="D220" t="s">
        <v>39</v>
      </c>
      <c r="E220" t="s">
        <v>30</v>
      </c>
      <c r="F220" s="2">
        <v>1638</v>
      </c>
      <c r="G220" s="3">
        <v>63</v>
      </c>
    </row>
    <row r="221" spans="3:7" x14ac:dyDescent="0.35">
      <c r="C221" t="s">
        <v>41</v>
      </c>
      <c r="D221" t="s">
        <v>38</v>
      </c>
      <c r="E221" t="s">
        <v>25</v>
      </c>
      <c r="F221" s="2">
        <v>154</v>
      </c>
      <c r="G221" s="3">
        <v>21</v>
      </c>
    </row>
    <row r="222" spans="3:7" x14ac:dyDescent="0.35">
      <c r="C222" t="s">
        <v>7</v>
      </c>
      <c r="D222" t="s">
        <v>37</v>
      </c>
      <c r="E222" t="s">
        <v>22</v>
      </c>
      <c r="F222" s="2">
        <v>9835</v>
      </c>
      <c r="G222" s="3">
        <v>207</v>
      </c>
    </row>
    <row r="223" spans="3:7" x14ac:dyDescent="0.35">
      <c r="C223" t="s">
        <v>9</v>
      </c>
      <c r="D223" t="s">
        <v>37</v>
      </c>
      <c r="E223" t="s">
        <v>20</v>
      </c>
      <c r="F223" s="2">
        <v>7273</v>
      </c>
      <c r="G223" s="3">
        <v>96</v>
      </c>
    </row>
    <row r="224" spans="3:7" x14ac:dyDescent="0.35">
      <c r="C224" t="s">
        <v>5</v>
      </c>
      <c r="D224" t="s">
        <v>39</v>
      </c>
      <c r="E224" t="s">
        <v>22</v>
      </c>
      <c r="F224" s="2">
        <v>6909</v>
      </c>
      <c r="G224" s="3">
        <v>81</v>
      </c>
    </row>
    <row r="225" spans="3:7" x14ac:dyDescent="0.35">
      <c r="C225" t="s">
        <v>9</v>
      </c>
      <c r="D225" t="s">
        <v>39</v>
      </c>
      <c r="E225" t="s">
        <v>24</v>
      </c>
      <c r="F225" s="2">
        <v>3920</v>
      </c>
      <c r="G225" s="3">
        <v>306</v>
      </c>
    </row>
    <row r="226" spans="3:7" x14ac:dyDescent="0.35">
      <c r="C226" t="s">
        <v>10</v>
      </c>
      <c r="D226" t="s">
        <v>39</v>
      </c>
      <c r="E226" t="s">
        <v>21</v>
      </c>
      <c r="F226" s="2">
        <v>4858</v>
      </c>
      <c r="G226" s="3">
        <v>279</v>
      </c>
    </row>
    <row r="227" spans="3:7" x14ac:dyDescent="0.35">
      <c r="C227" t="s">
        <v>2</v>
      </c>
      <c r="D227" t="s">
        <v>38</v>
      </c>
      <c r="E227" t="s">
        <v>4</v>
      </c>
      <c r="F227" s="2">
        <v>3549</v>
      </c>
      <c r="G227" s="3">
        <v>3</v>
      </c>
    </row>
    <row r="228" spans="3:7" x14ac:dyDescent="0.35">
      <c r="C228" t="s">
        <v>7</v>
      </c>
      <c r="D228" t="s">
        <v>39</v>
      </c>
      <c r="E228" t="s">
        <v>27</v>
      </c>
      <c r="F228" s="2">
        <v>966</v>
      </c>
      <c r="G228" s="3">
        <v>198</v>
      </c>
    </row>
    <row r="229" spans="3:7" x14ac:dyDescent="0.35">
      <c r="C229" t="s">
        <v>5</v>
      </c>
      <c r="D229" t="s">
        <v>39</v>
      </c>
      <c r="E229" t="s">
        <v>18</v>
      </c>
      <c r="F229" s="2">
        <v>385</v>
      </c>
      <c r="G229" s="3">
        <v>249</v>
      </c>
    </row>
    <row r="230" spans="3:7" x14ac:dyDescent="0.35">
      <c r="C230" t="s">
        <v>6</v>
      </c>
      <c r="D230" t="s">
        <v>34</v>
      </c>
      <c r="E230" t="s">
        <v>16</v>
      </c>
      <c r="F230" s="2">
        <v>2219</v>
      </c>
      <c r="G230" s="3">
        <v>75</v>
      </c>
    </row>
    <row r="231" spans="3:7" x14ac:dyDescent="0.35">
      <c r="C231" t="s">
        <v>9</v>
      </c>
      <c r="D231" t="s">
        <v>36</v>
      </c>
      <c r="E231" t="s">
        <v>32</v>
      </c>
      <c r="F231" s="2">
        <v>2954</v>
      </c>
      <c r="G231" s="3">
        <v>189</v>
      </c>
    </row>
    <row r="232" spans="3:7" x14ac:dyDescent="0.35">
      <c r="C232" t="s">
        <v>7</v>
      </c>
      <c r="D232" t="s">
        <v>36</v>
      </c>
      <c r="E232" t="s">
        <v>32</v>
      </c>
      <c r="F232" s="2">
        <v>280</v>
      </c>
      <c r="G232" s="3">
        <v>87</v>
      </c>
    </row>
    <row r="233" spans="3:7" x14ac:dyDescent="0.35">
      <c r="C233" t="s">
        <v>41</v>
      </c>
      <c r="D233" t="s">
        <v>36</v>
      </c>
      <c r="E233" t="s">
        <v>30</v>
      </c>
      <c r="F233" s="2">
        <v>6118</v>
      </c>
      <c r="G233" s="3">
        <v>174</v>
      </c>
    </row>
    <row r="234" spans="3:7" x14ac:dyDescent="0.35">
      <c r="C234" t="s">
        <v>2</v>
      </c>
      <c r="D234" t="s">
        <v>39</v>
      </c>
      <c r="E234" t="s">
        <v>15</v>
      </c>
      <c r="F234" s="2">
        <v>4802</v>
      </c>
      <c r="G234" s="3">
        <v>36</v>
      </c>
    </row>
    <row r="235" spans="3:7" x14ac:dyDescent="0.35">
      <c r="C235" t="s">
        <v>9</v>
      </c>
      <c r="D235" t="s">
        <v>38</v>
      </c>
      <c r="E235" t="s">
        <v>24</v>
      </c>
      <c r="F235" s="2">
        <v>4137</v>
      </c>
      <c r="G235" s="3">
        <v>60</v>
      </c>
    </row>
    <row r="236" spans="3:7" x14ac:dyDescent="0.35">
      <c r="C236" t="s">
        <v>3</v>
      </c>
      <c r="D236" t="s">
        <v>35</v>
      </c>
      <c r="E236" t="s">
        <v>23</v>
      </c>
      <c r="F236" s="2">
        <v>2023</v>
      </c>
      <c r="G236" s="3">
        <v>78</v>
      </c>
    </row>
    <row r="237" spans="3:7" x14ac:dyDescent="0.35">
      <c r="C237" t="s">
        <v>9</v>
      </c>
      <c r="D237" t="s">
        <v>36</v>
      </c>
      <c r="E237" t="s">
        <v>30</v>
      </c>
      <c r="F237" s="2">
        <v>9051</v>
      </c>
      <c r="G237" s="3">
        <v>57</v>
      </c>
    </row>
    <row r="238" spans="3:7" x14ac:dyDescent="0.35">
      <c r="C238" t="s">
        <v>9</v>
      </c>
      <c r="D238" t="s">
        <v>37</v>
      </c>
      <c r="E238" t="s">
        <v>28</v>
      </c>
      <c r="F238" s="2">
        <v>2919</v>
      </c>
      <c r="G238" s="3">
        <v>45</v>
      </c>
    </row>
    <row r="239" spans="3:7" x14ac:dyDescent="0.35">
      <c r="C239" t="s">
        <v>41</v>
      </c>
      <c r="D239" t="s">
        <v>38</v>
      </c>
      <c r="E239" t="s">
        <v>22</v>
      </c>
      <c r="F239" s="2">
        <v>5915</v>
      </c>
      <c r="G239" s="3">
        <v>3</v>
      </c>
    </row>
    <row r="240" spans="3:7" x14ac:dyDescent="0.35">
      <c r="C240" t="s">
        <v>10</v>
      </c>
      <c r="D240" t="s">
        <v>35</v>
      </c>
      <c r="E240" t="s">
        <v>15</v>
      </c>
      <c r="F240" s="2">
        <v>2562</v>
      </c>
      <c r="G240" s="3">
        <v>6</v>
      </c>
    </row>
    <row r="241" spans="3:7" x14ac:dyDescent="0.35">
      <c r="C241" t="s">
        <v>5</v>
      </c>
      <c r="D241" t="s">
        <v>37</v>
      </c>
      <c r="E241" t="s">
        <v>25</v>
      </c>
      <c r="F241" s="2">
        <v>8813</v>
      </c>
      <c r="G241" s="3">
        <v>21</v>
      </c>
    </row>
    <row r="242" spans="3:7" x14ac:dyDescent="0.35">
      <c r="C242" t="s">
        <v>5</v>
      </c>
      <c r="D242" t="s">
        <v>36</v>
      </c>
      <c r="E242" t="s">
        <v>18</v>
      </c>
      <c r="F242" s="2">
        <v>6111</v>
      </c>
      <c r="G242" s="3">
        <v>3</v>
      </c>
    </row>
    <row r="243" spans="3:7" x14ac:dyDescent="0.35">
      <c r="C243" t="s">
        <v>8</v>
      </c>
      <c r="D243" t="s">
        <v>34</v>
      </c>
      <c r="E243" t="s">
        <v>31</v>
      </c>
      <c r="F243" s="2">
        <v>3507</v>
      </c>
      <c r="G243" s="3">
        <v>288</v>
      </c>
    </row>
    <row r="244" spans="3:7" x14ac:dyDescent="0.35">
      <c r="C244" t="s">
        <v>6</v>
      </c>
      <c r="D244" t="s">
        <v>36</v>
      </c>
      <c r="E244" t="s">
        <v>13</v>
      </c>
      <c r="F244" s="2">
        <v>4319</v>
      </c>
      <c r="G244" s="3">
        <v>30</v>
      </c>
    </row>
    <row r="245" spans="3:7" x14ac:dyDescent="0.35">
      <c r="C245" t="s">
        <v>40</v>
      </c>
      <c r="D245" t="s">
        <v>38</v>
      </c>
      <c r="E245" t="s">
        <v>26</v>
      </c>
      <c r="F245" s="2">
        <v>609</v>
      </c>
      <c r="G245" s="3">
        <v>87</v>
      </c>
    </row>
    <row r="246" spans="3:7" x14ac:dyDescent="0.35">
      <c r="C246" t="s">
        <v>40</v>
      </c>
      <c r="D246" t="s">
        <v>39</v>
      </c>
      <c r="E246" t="s">
        <v>27</v>
      </c>
      <c r="F246" s="2">
        <v>6370</v>
      </c>
      <c r="G246" s="3">
        <v>30</v>
      </c>
    </row>
    <row r="247" spans="3:7" x14ac:dyDescent="0.35">
      <c r="C247" t="s">
        <v>5</v>
      </c>
      <c r="D247" t="s">
        <v>38</v>
      </c>
      <c r="E247" t="s">
        <v>19</v>
      </c>
      <c r="F247" s="2">
        <v>5474</v>
      </c>
      <c r="G247" s="3">
        <v>168</v>
      </c>
    </row>
    <row r="248" spans="3:7" x14ac:dyDescent="0.35">
      <c r="C248" t="s">
        <v>40</v>
      </c>
      <c r="D248" t="s">
        <v>36</v>
      </c>
      <c r="E248" t="s">
        <v>27</v>
      </c>
      <c r="F248" s="2">
        <v>3164</v>
      </c>
      <c r="G248" s="3">
        <v>306</v>
      </c>
    </row>
    <row r="249" spans="3:7" x14ac:dyDescent="0.35">
      <c r="C249" t="s">
        <v>6</v>
      </c>
      <c r="D249" t="s">
        <v>35</v>
      </c>
      <c r="E249" t="s">
        <v>4</v>
      </c>
      <c r="F249" s="2">
        <v>1302</v>
      </c>
      <c r="G249" s="3">
        <v>402</v>
      </c>
    </row>
    <row r="250" spans="3:7" x14ac:dyDescent="0.35">
      <c r="C250" t="s">
        <v>3</v>
      </c>
      <c r="D250" t="s">
        <v>37</v>
      </c>
      <c r="E250" t="s">
        <v>28</v>
      </c>
      <c r="F250" s="2">
        <v>7308</v>
      </c>
      <c r="G250" s="3">
        <v>327</v>
      </c>
    </row>
    <row r="251" spans="3:7" x14ac:dyDescent="0.35">
      <c r="C251" t="s">
        <v>40</v>
      </c>
      <c r="D251" t="s">
        <v>37</v>
      </c>
      <c r="E251" t="s">
        <v>27</v>
      </c>
      <c r="F251" s="2">
        <v>6132</v>
      </c>
      <c r="G251" s="3">
        <v>93</v>
      </c>
    </row>
    <row r="252" spans="3:7" x14ac:dyDescent="0.35">
      <c r="C252" t="s">
        <v>10</v>
      </c>
      <c r="D252" t="s">
        <v>35</v>
      </c>
      <c r="E252" t="s">
        <v>14</v>
      </c>
      <c r="F252" s="2">
        <v>3472</v>
      </c>
      <c r="G252" s="3">
        <v>96</v>
      </c>
    </row>
    <row r="253" spans="3:7" x14ac:dyDescent="0.35">
      <c r="C253" t="s">
        <v>8</v>
      </c>
      <c r="D253" t="s">
        <v>39</v>
      </c>
      <c r="E253" t="s">
        <v>18</v>
      </c>
      <c r="F253" s="2">
        <v>9660</v>
      </c>
      <c r="G253" s="3">
        <v>27</v>
      </c>
    </row>
    <row r="254" spans="3:7" x14ac:dyDescent="0.35">
      <c r="C254" t="s">
        <v>9</v>
      </c>
      <c r="D254" t="s">
        <v>38</v>
      </c>
      <c r="E254" t="s">
        <v>26</v>
      </c>
      <c r="F254" s="2">
        <v>2436</v>
      </c>
      <c r="G254" s="3">
        <v>99</v>
      </c>
    </row>
    <row r="255" spans="3:7" x14ac:dyDescent="0.35">
      <c r="C255" t="s">
        <v>9</v>
      </c>
      <c r="D255" t="s">
        <v>38</v>
      </c>
      <c r="E255" t="s">
        <v>33</v>
      </c>
      <c r="F255" s="2">
        <v>9506</v>
      </c>
      <c r="G255" s="3">
        <v>87</v>
      </c>
    </row>
    <row r="256" spans="3:7" x14ac:dyDescent="0.35">
      <c r="C256" t="s">
        <v>10</v>
      </c>
      <c r="D256" t="s">
        <v>37</v>
      </c>
      <c r="E256" t="s">
        <v>21</v>
      </c>
      <c r="F256" s="2">
        <v>245</v>
      </c>
      <c r="G256" s="3">
        <v>288</v>
      </c>
    </row>
    <row r="257" spans="3:7" x14ac:dyDescent="0.35">
      <c r="C257" t="s">
        <v>8</v>
      </c>
      <c r="D257" t="s">
        <v>35</v>
      </c>
      <c r="E257" t="s">
        <v>20</v>
      </c>
      <c r="F257" s="2">
        <v>2702</v>
      </c>
      <c r="G257" s="3">
        <v>363</v>
      </c>
    </row>
    <row r="258" spans="3:7" x14ac:dyDescent="0.35">
      <c r="C258" t="s">
        <v>10</v>
      </c>
      <c r="D258" t="s">
        <v>34</v>
      </c>
      <c r="E258" t="s">
        <v>17</v>
      </c>
      <c r="F258" s="2">
        <v>700</v>
      </c>
      <c r="G258" s="3">
        <v>87</v>
      </c>
    </row>
    <row r="259" spans="3:7" x14ac:dyDescent="0.35">
      <c r="C259" t="s">
        <v>6</v>
      </c>
      <c r="D259" t="s">
        <v>34</v>
      </c>
      <c r="E259" t="s">
        <v>17</v>
      </c>
      <c r="F259" s="2">
        <v>3759</v>
      </c>
      <c r="G259" s="3">
        <v>150</v>
      </c>
    </row>
    <row r="260" spans="3:7" x14ac:dyDescent="0.35">
      <c r="C260" t="s">
        <v>2</v>
      </c>
      <c r="D260" t="s">
        <v>35</v>
      </c>
      <c r="E260" t="s">
        <v>17</v>
      </c>
      <c r="F260" s="2">
        <v>1589</v>
      </c>
      <c r="G260" s="3">
        <v>303</v>
      </c>
    </row>
    <row r="261" spans="3:7" x14ac:dyDescent="0.35">
      <c r="C261" t="s">
        <v>7</v>
      </c>
      <c r="D261" t="s">
        <v>35</v>
      </c>
      <c r="E261" t="s">
        <v>28</v>
      </c>
      <c r="F261" s="2">
        <v>5194</v>
      </c>
      <c r="G261" s="3">
        <v>288</v>
      </c>
    </row>
    <row r="262" spans="3:7" x14ac:dyDescent="0.35">
      <c r="C262" t="s">
        <v>10</v>
      </c>
      <c r="D262" t="s">
        <v>36</v>
      </c>
      <c r="E262" t="s">
        <v>13</v>
      </c>
      <c r="F262" s="2">
        <v>945</v>
      </c>
      <c r="G262" s="3">
        <v>75</v>
      </c>
    </row>
    <row r="263" spans="3:7" x14ac:dyDescent="0.35">
      <c r="C263" t="s">
        <v>40</v>
      </c>
      <c r="D263" t="s">
        <v>38</v>
      </c>
      <c r="E263" t="s">
        <v>31</v>
      </c>
      <c r="F263" s="2">
        <v>1988</v>
      </c>
      <c r="G263" s="3">
        <v>39</v>
      </c>
    </row>
    <row r="264" spans="3:7" x14ac:dyDescent="0.35">
      <c r="C264" t="s">
        <v>6</v>
      </c>
      <c r="D264" t="s">
        <v>34</v>
      </c>
      <c r="E264" t="s">
        <v>32</v>
      </c>
      <c r="F264" s="2">
        <v>6734</v>
      </c>
      <c r="G264" s="3">
        <v>123</v>
      </c>
    </row>
    <row r="265" spans="3:7" x14ac:dyDescent="0.35">
      <c r="C265" t="s">
        <v>40</v>
      </c>
      <c r="D265" t="s">
        <v>36</v>
      </c>
      <c r="E265" t="s">
        <v>4</v>
      </c>
      <c r="F265" s="2">
        <v>217</v>
      </c>
      <c r="G265" s="3">
        <v>36</v>
      </c>
    </row>
    <row r="266" spans="3:7" x14ac:dyDescent="0.35">
      <c r="C266" t="s">
        <v>5</v>
      </c>
      <c r="D266" t="s">
        <v>34</v>
      </c>
      <c r="E266" t="s">
        <v>22</v>
      </c>
      <c r="F266" s="2">
        <v>6279</v>
      </c>
      <c r="G266" s="3">
        <v>237</v>
      </c>
    </row>
    <row r="267" spans="3:7" x14ac:dyDescent="0.35">
      <c r="C267" t="s">
        <v>40</v>
      </c>
      <c r="D267" t="s">
        <v>36</v>
      </c>
      <c r="E267" t="s">
        <v>13</v>
      </c>
      <c r="F267" s="2">
        <v>4424</v>
      </c>
      <c r="G267" s="3">
        <v>201</v>
      </c>
    </row>
    <row r="268" spans="3:7" x14ac:dyDescent="0.35">
      <c r="C268" t="s">
        <v>2</v>
      </c>
      <c r="D268" t="s">
        <v>36</v>
      </c>
      <c r="E268" t="s">
        <v>17</v>
      </c>
      <c r="F268" s="2">
        <v>189</v>
      </c>
      <c r="G268" s="3">
        <v>48</v>
      </c>
    </row>
    <row r="269" spans="3:7" x14ac:dyDescent="0.35">
      <c r="C269" t="s">
        <v>5</v>
      </c>
      <c r="D269" t="s">
        <v>35</v>
      </c>
      <c r="E269" t="s">
        <v>22</v>
      </c>
      <c r="F269" s="2">
        <v>490</v>
      </c>
      <c r="G269" s="3">
        <v>84</v>
      </c>
    </row>
    <row r="270" spans="3:7" x14ac:dyDescent="0.35">
      <c r="C270" t="s">
        <v>8</v>
      </c>
      <c r="D270" t="s">
        <v>37</v>
      </c>
      <c r="E270" t="s">
        <v>21</v>
      </c>
      <c r="F270" s="2">
        <v>434</v>
      </c>
      <c r="G270" s="3">
        <v>87</v>
      </c>
    </row>
    <row r="271" spans="3:7" x14ac:dyDescent="0.35">
      <c r="C271" t="s">
        <v>7</v>
      </c>
      <c r="D271" t="s">
        <v>38</v>
      </c>
      <c r="E271" t="s">
        <v>30</v>
      </c>
      <c r="F271" s="2">
        <v>10129</v>
      </c>
      <c r="G271" s="3">
        <v>312</v>
      </c>
    </row>
    <row r="272" spans="3:7" x14ac:dyDescent="0.35">
      <c r="C272" t="s">
        <v>3</v>
      </c>
      <c r="D272" t="s">
        <v>39</v>
      </c>
      <c r="E272" t="s">
        <v>28</v>
      </c>
      <c r="F272" s="2">
        <v>1652</v>
      </c>
      <c r="G272" s="3">
        <v>102</v>
      </c>
    </row>
    <row r="273" spans="3:7" x14ac:dyDescent="0.35">
      <c r="C273" t="s">
        <v>8</v>
      </c>
      <c r="D273" t="s">
        <v>38</v>
      </c>
      <c r="E273" t="s">
        <v>21</v>
      </c>
      <c r="F273" s="2">
        <v>6433</v>
      </c>
      <c r="G273" s="3">
        <v>78</v>
      </c>
    </row>
    <row r="274" spans="3:7" x14ac:dyDescent="0.35">
      <c r="C274" t="s">
        <v>3</v>
      </c>
      <c r="D274" t="s">
        <v>34</v>
      </c>
      <c r="E274" t="s">
        <v>23</v>
      </c>
      <c r="F274" s="2">
        <v>2212</v>
      </c>
      <c r="G274" s="3">
        <v>117</v>
      </c>
    </row>
    <row r="275" spans="3:7" x14ac:dyDescent="0.35">
      <c r="C275" t="s">
        <v>41</v>
      </c>
      <c r="D275" t="s">
        <v>35</v>
      </c>
      <c r="E275" t="s">
        <v>19</v>
      </c>
      <c r="F275" s="2">
        <v>609</v>
      </c>
      <c r="G275" s="3">
        <v>99</v>
      </c>
    </row>
    <row r="276" spans="3:7" x14ac:dyDescent="0.35">
      <c r="C276" t="s">
        <v>40</v>
      </c>
      <c r="D276" t="s">
        <v>35</v>
      </c>
      <c r="E276" t="s">
        <v>24</v>
      </c>
      <c r="F276" s="2">
        <v>1638</v>
      </c>
      <c r="G276" s="3">
        <v>48</v>
      </c>
    </row>
    <row r="277" spans="3:7" x14ac:dyDescent="0.35">
      <c r="C277" t="s">
        <v>7</v>
      </c>
      <c r="D277" t="s">
        <v>34</v>
      </c>
      <c r="E277" t="s">
        <v>15</v>
      </c>
      <c r="F277" s="2">
        <v>3829</v>
      </c>
      <c r="G277" s="3">
        <v>24</v>
      </c>
    </row>
    <row r="278" spans="3:7" x14ac:dyDescent="0.35">
      <c r="C278" t="s">
        <v>40</v>
      </c>
      <c r="D278" t="s">
        <v>39</v>
      </c>
      <c r="E278" t="s">
        <v>15</v>
      </c>
      <c r="F278" s="2">
        <v>5775</v>
      </c>
      <c r="G278" s="3">
        <v>42</v>
      </c>
    </row>
    <row r="279" spans="3:7" x14ac:dyDescent="0.35">
      <c r="C279" t="s">
        <v>6</v>
      </c>
      <c r="D279" t="s">
        <v>35</v>
      </c>
      <c r="E279" t="s">
        <v>20</v>
      </c>
      <c r="F279" s="2">
        <v>1071</v>
      </c>
      <c r="G279" s="3">
        <v>270</v>
      </c>
    </row>
    <row r="280" spans="3:7" x14ac:dyDescent="0.35">
      <c r="C280" t="s">
        <v>8</v>
      </c>
      <c r="D280" t="s">
        <v>36</v>
      </c>
      <c r="E280" t="s">
        <v>23</v>
      </c>
      <c r="F280" s="2">
        <v>5019</v>
      </c>
      <c r="G280" s="3">
        <v>150</v>
      </c>
    </row>
    <row r="281" spans="3:7" x14ac:dyDescent="0.35">
      <c r="C281" t="s">
        <v>2</v>
      </c>
      <c r="D281" t="s">
        <v>37</v>
      </c>
      <c r="E281" t="s">
        <v>15</v>
      </c>
      <c r="F281" s="2">
        <v>2863</v>
      </c>
      <c r="G281" s="3">
        <v>42</v>
      </c>
    </row>
    <row r="282" spans="3:7" x14ac:dyDescent="0.35">
      <c r="C282" t="s">
        <v>40</v>
      </c>
      <c r="D282" t="s">
        <v>35</v>
      </c>
      <c r="E282" t="s">
        <v>29</v>
      </c>
      <c r="F282" s="2">
        <v>1617</v>
      </c>
      <c r="G282" s="3">
        <v>126</v>
      </c>
    </row>
    <row r="283" spans="3:7" x14ac:dyDescent="0.35">
      <c r="C283" t="s">
        <v>6</v>
      </c>
      <c r="D283" t="s">
        <v>37</v>
      </c>
      <c r="E283" t="s">
        <v>26</v>
      </c>
      <c r="F283" s="2">
        <v>6818</v>
      </c>
      <c r="G283" s="3">
        <v>6</v>
      </c>
    </row>
    <row r="284" spans="3:7" x14ac:dyDescent="0.35">
      <c r="C284" t="s">
        <v>3</v>
      </c>
      <c r="D284" t="s">
        <v>35</v>
      </c>
      <c r="E284" t="s">
        <v>15</v>
      </c>
      <c r="F284" s="2">
        <v>6657</v>
      </c>
      <c r="G284" s="3">
        <v>276</v>
      </c>
    </row>
    <row r="285" spans="3:7" x14ac:dyDescent="0.35">
      <c r="C285" t="s">
        <v>3</v>
      </c>
      <c r="D285" t="s">
        <v>34</v>
      </c>
      <c r="E285" t="s">
        <v>17</v>
      </c>
      <c r="F285" s="2">
        <v>2919</v>
      </c>
      <c r="G285" s="3">
        <v>93</v>
      </c>
    </row>
    <row r="286" spans="3:7" x14ac:dyDescent="0.35">
      <c r="C286" t="s">
        <v>2</v>
      </c>
      <c r="D286" t="s">
        <v>36</v>
      </c>
      <c r="E286" t="s">
        <v>31</v>
      </c>
      <c r="F286" s="2">
        <v>3094</v>
      </c>
      <c r="G286" s="3">
        <v>246</v>
      </c>
    </row>
    <row r="287" spans="3:7" x14ac:dyDescent="0.35">
      <c r="C287" t="s">
        <v>6</v>
      </c>
      <c r="D287" t="s">
        <v>39</v>
      </c>
      <c r="E287" t="s">
        <v>24</v>
      </c>
      <c r="F287" s="2">
        <v>2989</v>
      </c>
      <c r="G287" s="3">
        <v>3</v>
      </c>
    </row>
    <row r="288" spans="3:7" x14ac:dyDescent="0.35">
      <c r="C288" t="s">
        <v>8</v>
      </c>
      <c r="D288" t="s">
        <v>38</v>
      </c>
      <c r="E288" t="s">
        <v>27</v>
      </c>
      <c r="F288" s="2">
        <v>2268</v>
      </c>
      <c r="G288" s="3">
        <v>63</v>
      </c>
    </row>
    <row r="289" spans="3:7" x14ac:dyDescent="0.35">
      <c r="C289" t="s">
        <v>5</v>
      </c>
      <c r="D289" t="s">
        <v>35</v>
      </c>
      <c r="E289" t="s">
        <v>31</v>
      </c>
      <c r="F289" s="2">
        <v>4753</v>
      </c>
      <c r="G289" s="3">
        <v>246</v>
      </c>
    </row>
    <row r="290" spans="3:7" x14ac:dyDescent="0.35">
      <c r="C290" t="s">
        <v>2</v>
      </c>
      <c r="D290" t="s">
        <v>34</v>
      </c>
      <c r="E290" t="s">
        <v>19</v>
      </c>
      <c r="F290" s="2">
        <v>7511</v>
      </c>
      <c r="G290" s="3">
        <v>120</v>
      </c>
    </row>
    <row r="291" spans="3:7" x14ac:dyDescent="0.35">
      <c r="C291" t="s">
        <v>2</v>
      </c>
      <c r="D291" t="s">
        <v>38</v>
      </c>
      <c r="E291" t="s">
        <v>31</v>
      </c>
      <c r="F291" s="2">
        <v>4326</v>
      </c>
      <c r="G291" s="3">
        <v>348</v>
      </c>
    </row>
    <row r="292" spans="3:7" x14ac:dyDescent="0.35">
      <c r="C292" t="s">
        <v>41</v>
      </c>
      <c r="D292" t="s">
        <v>34</v>
      </c>
      <c r="E292" t="s">
        <v>23</v>
      </c>
      <c r="F292" s="2">
        <v>4935</v>
      </c>
      <c r="G292" s="3">
        <v>126</v>
      </c>
    </row>
    <row r="293" spans="3:7" x14ac:dyDescent="0.35">
      <c r="C293" t="s">
        <v>6</v>
      </c>
      <c r="D293" t="s">
        <v>35</v>
      </c>
      <c r="E293" t="s">
        <v>30</v>
      </c>
      <c r="F293" s="2">
        <v>4781</v>
      </c>
      <c r="G293" s="3">
        <v>123</v>
      </c>
    </row>
    <row r="294" spans="3:7" x14ac:dyDescent="0.35">
      <c r="C294" t="s">
        <v>5</v>
      </c>
      <c r="D294" t="s">
        <v>38</v>
      </c>
      <c r="E294" t="s">
        <v>25</v>
      </c>
      <c r="F294" s="2">
        <v>7483</v>
      </c>
      <c r="G294" s="3">
        <v>45</v>
      </c>
    </row>
    <row r="295" spans="3:7" x14ac:dyDescent="0.35">
      <c r="C295" t="s">
        <v>10</v>
      </c>
      <c r="D295" t="s">
        <v>38</v>
      </c>
      <c r="E295" t="s">
        <v>4</v>
      </c>
      <c r="F295" s="2">
        <v>6860</v>
      </c>
      <c r="G295" s="3">
        <v>126</v>
      </c>
    </row>
    <row r="296" spans="3:7" x14ac:dyDescent="0.35">
      <c r="C296" t="s">
        <v>40</v>
      </c>
      <c r="D296" t="s">
        <v>37</v>
      </c>
      <c r="E296" t="s">
        <v>29</v>
      </c>
      <c r="F296" s="2">
        <v>9002</v>
      </c>
      <c r="G296" s="3">
        <v>72</v>
      </c>
    </row>
    <row r="297" spans="3:7" x14ac:dyDescent="0.35">
      <c r="C297" t="s">
        <v>6</v>
      </c>
      <c r="D297" t="s">
        <v>36</v>
      </c>
      <c r="E297" t="s">
        <v>29</v>
      </c>
      <c r="F297" s="2">
        <v>1400</v>
      </c>
      <c r="G297" s="3">
        <v>135</v>
      </c>
    </row>
    <row r="298" spans="3:7" x14ac:dyDescent="0.35">
      <c r="C298" t="s">
        <v>10</v>
      </c>
      <c r="D298" t="s">
        <v>34</v>
      </c>
      <c r="E298" t="s">
        <v>22</v>
      </c>
      <c r="F298" s="2">
        <v>4053</v>
      </c>
      <c r="G298" s="3">
        <v>24</v>
      </c>
    </row>
    <row r="299" spans="3:7" x14ac:dyDescent="0.35">
      <c r="C299" t="s">
        <v>7</v>
      </c>
      <c r="D299" t="s">
        <v>36</v>
      </c>
      <c r="E299" t="s">
        <v>31</v>
      </c>
      <c r="F299" s="2">
        <v>2149</v>
      </c>
      <c r="G299" s="3">
        <v>117</v>
      </c>
    </row>
    <row r="300" spans="3:7" x14ac:dyDescent="0.35">
      <c r="C300" t="s">
        <v>3</v>
      </c>
      <c r="D300" t="s">
        <v>39</v>
      </c>
      <c r="E300" t="s">
        <v>29</v>
      </c>
      <c r="F300" s="2">
        <v>3640</v>
      </c>
      <c r="G300" s="3">
        <v>51</v>
      </c>
    </row>
    <row r="301" spans="3:7" x14ac:dyDescent="0.35">
      <c r="C301" t="s">
        <v>2</v>
      </c>
      <c r="D301" t="s">
        <v>39</v>
      </c>
      <c r="E301" t="s">
        <v>23</v>
      </c>
      <c r="F301" s="2">
        <v>630</v>
      </c>
      <c r="G301" s="3">
        <v>36</v>
      </c>
    </row>
    <row r="302" spans="3:7" x14ac:dyDescent="0.35">
      <c r="C302" t="s">
        <v>9</v>
      </c>
      <c r="D302" t="s">
        <v>35</v>
      </c>
      <c r="E302" t="s">
        <v>27</v>
      </c>
      <c r="F302" s="2">
        <v>2429</v>
      </c>
      <c r="G302" s="3">
        <v>144</v>
      </c>
    </row>
    <row r="303" spans="3:7" x14ac:dyDescent="0.35">
      <c r="C303" t="s">
        <v>9</v>
      </c>
      <c r="D303" t="s">
        <v>36</v>
      </c>
      <c r="E303" t="s">
        <v>25</v>
      </c>
      <c r="F303" s="2">
        <v>2142</v>
      </c>
      <c r="G303" s="3">
        <v>114</v>
      </c>
    </row>
    <row r="304" spans="3:7" x14ac:dyDescent="0.35">
      <c r="C304" t="s">
        <v>7</v>
      </c>
      <c r="D304" t="s">
        <v>37</v>
      </c>
      <c r="E304" t="s">
        <v>30</v>
      </c>
      <c r="F304" s="2">
        <v>6454</v>
      </c>
      <c r="G304" s="3">
        <v>54</v>
      </c>
    </row>
    <row r="305" spans="3:7" x14ac:dyDescent="0.35">
      <c r="C305" t="s">
        <v>7</v>
      </c>
      <c r="D305" t="s">
        <v>37</v>
      </c>
      <c r="E305" t="s">
        <v>16</v>
      </c>
      <c r="F305" s="2">
        <v>4487</v>
      </c>
      <c r="G305" s="3">
        <v>333</v>
      </c>
    </row>
    <row r="306" spans="3:7" x14ac:dyDescent="0.35">
      <c r="C306" t="s">
        <v>3</v>
      </c>
      <c r="D306" t="s">
        <v>37</v>
      </c>
      <c r="E306" t="s">
        <v>4</v>
      </c>
      <c r="F306" s="2">
        <v>938</v>
      </c>
      <c r="G306" s="3">
        <v>366</v>
      </c>
    </row>
    <row r="307" spans="3:7" x14ac:dyDescent="0.35">
      <c r="C307" t="s">
        <v>3</v>
      </c>
      <c r="D307" t="s">
        <v>38</v>
      </c>
      <c r="E307" t="s">
        <v>26</v>
      </c>
      <c r="F307" s="2">
        <v>8841</v>
      </c>
      <c r="G307" s="3">
        <v>303</v>
      </c>
    </row>
    <row r="308" spans="3:7" x14ac:dyDescent="0.35">
      <c r="C308" t="s">
        <v>2</v>
      </c>
      <c r="D308" t="s">
        <v>39</v>
      </c>
      <c r="E308" t="s">
        <v>33</v>
      </c>
      <c r="F308" s="2">
        <v>4018</v>
      </c>
      <c r="G308" s="3">
        <v>126</v>
      </c>
    </row>
    <row r="309" spans="3:7" x14ac:dyDescent="0.35">
      <c r="C309" t="s">
        <v>41</v>
      </c>
      <c r="D309" t="s">
        <v>37</v>
      </c>
      <c r="E309" t="s">
        <v>15</v>
      </c>
      <c r="F309" s="2">
        <v>714</v>
      </c>
      <c r="G309" s="3">
        <v>231</v>
      </c>
    </row>
    <row r="310" spans="3:7" x14ac:dyDescent="0.35">
      <c r="C310" t="s">
        <v>9</v>
      </c>
      <c r="D310" t="s">
        <v>38</v>
      </c>
      <c r="E310" t="s">
        <v>25</v>
      </c>
      <c r="F310" s="2">
        <v>3850</v>
      </c>
      <c r="G310" s="3">
        <v>102</v>
      </c>
    </row>
    <row r="311" spans="3:7" x14ac:dyDescent="0.35">
      <c r="F311" s="2"/>
      <c r="G311" s="3"/>
    </row>
    <row r="312" spans="3:7" x14ac:dyDescent="0.35">
      <c r="F312" s="2"/>
      <c r="G312" s="3"/>
    </row>
    <row r="313" spans="3:7" x14ac:dyDescent="0.35">
      <c r="F313" s="2"/>
      <c r="G313" s="3"/>
    </row>
    <row r="314" spans="3:7" x14ac:dyDescent="0.35">
      <c r="F314" s="2"/>
      <c r="G314" s="3"/>
    </row>
    <row r="315" spans="3:7" x14ac:dyDescent="0.35">
      <c r="F315" s="2"/>
      <c r="G315" s="3"/>
    </row>
    <row r="316" spans="3:7" x14ac:dyDescent="0.35">
      <c r="F316" s="2"/>
      <c r="G316" s="3"/>
    </row>
    <row r="317" spans="3:7" x14ac:dyDescent="0.35">
      <c r="F317" s="2"/>
      <c r="G317" s="3"/>
    </row>
    <row r="318" spans="3:7" x14ac:dyDescent="0.35">
      <c r="F318" s="2"/>
      <c r="G318" s="3"/>
    </row>
    <row r="319" spans="3:7" x14ac:dyDescent="0.35">
      <c r="F319" s="2"/>
      <c r="G319" s="3"/>
    </row>
    <row r="320" spans="3:7" x14ac:dyDescent="0.35">
      <c r="F320" s="2"/>
      <c r="G320" s="3"/>
    </row>
    <row r="321" spans="6:7" x14ac:dyDescent="0.35">
      <c r="F321" s="2"/>
      <c r="G321" s="3"/>
    </row>
    <row r="322" spans="6:7" x14ac:dyDescent="0.35">
      <c r="F322" s="2"/>
      <c r="G322" s="3"/>
    </row>
    <row r="323" spans="6:7" x14ac:dyDescent="0.35">
      <c r="F323" s="2"/>
      <c r="G323" s="3"/>
    </row>
    <row r="324" spans="6:7" x14ac:dyDescent="0.35">
      <c r="F324" s="2"/>
      <c r="G324" s="3"/>
    </row>
    <row r="325" spans="6:7" x14ac:dyDescent="0.35">
      <c r="F325" s="2"/>
      <c r="G325" s="3"/>
    </row>
    <row r="326" spans="6:7" x14ac:dyDescent="0.35">
      <c r="F326" s="2"/>
      <c r="G326" s="3"/>
    </row>
    <row r="327" spans="6:7" x14ac:dyDescent="0.35">
      <c r="F327" s="2"/>
      <c r="G327" s="3"/>
    </row>
    <row r="328" spans="6:7" x14ac:dyDescent="0.35">
      <c r="F328" s="2"/>
      <c r="G328" s="3"/>
    </row>
    <row r="329" spans="6:7" x14ac:dyDescent="0.35">
      <c r="F329" s="2"/>
      <c r="G329" s="3"/>
    </row>
    <row r="330" spans="6:7" x14ac:dyDescent="0.35">
      <c r="F330" s="2"/>
      <c r="G330" s="3"/>
    </row>
    <row r="331" spans="6:7" x14ac:dyDescent="0.35">
      <c r="F331" s="2"/>
      <c r="G331" s="3"/>
    </row>
    <row r="332" spans="6:7" x14ac:dyDescent="0.35">
      <c r="F332" s="2"/>
      <c r="G332" s="3"/>
    </row>
    <row r="333" spans="6:7" x14ac:dyDescent="0.35">
      <c r="F333" s="2"/>
      <c r="G333" s="3"/>
    </row>
    <row r="334" spans="6:7" x14ac:dyDescent="0.35">
      <c r="F334" s="2"/>
      <c r="G334" s="3"/>
    </row>
    <row r="335" spans="6:7" x14ac:dyDescent="0.35">
      <c r="F335" s="2"/>
      <c r="G335" s="3"/>
    </row>
    <row r="336" spans="6:7" x14ac:dyDescent="0.35">
      <c r="F336" s="2"/>
      <c r="G336" s="3"/>
    </row>
    <row r="337" spans="6:7" x14ac:dyDescent="0.35">
      <c r="F337" s="2"/>
      <c r="G337" s="3"/>
    </row>
    <row r="338" spans="6:7" x14ac:dyDescent="0.35">
      <c r="F338" s="2"/>
      <c r="G338" s="3"/>
    </row>
    <row r="339" spans="6:7" x14ac:dyDescent="0.35">
      <c r="F339" s="2"/>
      <c r="G339" s="3"/>
    </row>
    <row r="340" spans="6:7" x14ac:dyDescent="0.35">
      <c r="F340" s="2"/>
      <c r="G340" s="3"/>
    </row>
    <row r="341" spans="6:7" x14ac:dyDescent="0.35">
      <c r="F341" s="2"/>
      <c r="G341" s="3"/>
    </row>
    <row r="342" spans="6:7" x14ac:dyDescent="0.35">
      <c r="F342" s="2"/>
      <c r="G342" s="3"/>
    </row>
    <row r="343" spans="6:7" x14ac:dyDescent="0.35">
      <c r="F343" s="2"/>
      <c r="G343" s="3"/>
    </row>
    <row r="344" spans="6:7" x14ac:dyDescent="0.35">
      <c r="F344" s="2"/>
      <c r="G344" s="3"/>
    </row>
    <row r="345" spans="6:7" x14ac:dyDescent="0.35">
      <c r="F345" s="2"/>
      <c r="G345" s="3"/>
    </row>
    <row r="346" spans="6:7" x14ac:dyDescent="0.35">
      <c r="F346" s="2"/>
      <c r="G346" s="3"/>
    </row>
    <row r="347" spans="6:7" x14ac:dyDescent="0.35">
      <c r="F347" s="2"/>
      <c r="G347" s="3"/>
    </row>
    <row r="348" spans="6:7" x14ac:dyDescent="0.35">
      <c r="F348" s="2"/>
      <c r="G348" s="3"/>
    </row>
    <row r="349" spans="6:7" x14ac:dyDescent="0.35">
      <c r="F349" s="2"/>
      <c r="G349" s="3"/>
    </row>
    <row r="350" spans="6:7" x14ac:dyDescent="0.35">
      <c r="F350" s="2"/>
      <c r="G350" s="3"/>
    </row>
    <row r="351" spans="6:7" x14ac:dyDescent="0.35">
      <c r="F351" s="2"/>
      <c r="G351" s="3"/>
    </row>
    <row r="352" spans="6:7" x14ac:dyDescent="0.35">
      <c r="F352" s="2"/>
      <c r="G352" s="3"/>
    </row>
    <row r="353" spans="6:7" x14ac:dyDescent="0.35">
      <c r="F353" s="2"/>
      <c r="G353" s="3"/>
    </row>
    <row r="354" spans="6:7" x14ac:dyDescent="0.35">
      <c r="F354" s="2"/>
      <c r="G354" s="3"/>
    </row>
    <row r="355" spans="6:7" x14ac:dyDescent="0.35">
      <c r="F355" s="2"/>
      <c r="G355" s="3"/>
    </row>
    <row r="356" spans="6:7" x14ac:dyDescent="0.35">
      <c r="F356" s="2"/>
      <c r="G356" s="3"/>
    </row>
    <row r="357" spans="6:7" x14ac:dyDescent="0.35">
      <c r="F357" s="2"/>
      <c r="G357" s="3"/>
    </row>
    <row r="358" spans="6:7" x14ac:dyDescent="0.35">
      <c r="F358" s="2"/>
      <c r="G358" s="3"/>
    </row>
    <row r="359" spans="6:7" x14ac:dyDescent="0.35">
      <c r="F359" s="2"/>
      <c r="G359" s="3"/>
    </row>
    <row r="360" spans="6:7" x14ac:dyDescent="0.35">
      <c r="F360" s="2"/>
      <c r="G360" s="3"/>
    </row>
    <row r="361" spans="6:7" x14ac:dyDescent="0.35">
      <c r="F361" s="2"/>
      <c r="G361" s="3"/>
    </row>
    <row r="362" spans="6:7" x14ac:dyDescent="0.35">
      <c r="F362" s="2"/>
      <c r="G362" s="3"/>
    </row>
    <row r="363" spans="6:7" x14ac:dyDescent="0.35">
      <c r="F363" s="2"/>
      <c r="G363" s="3"/>
    </row>
    <row r="364" spans="6:7" x14ac:dyDescent="0.35">
      <c r="F364" s="2"/>
      <c r="G364" s="3"/>
    </row>
    <row r="365" spans="6:7" x14ac:dyDescent="0.35">
      <c r="F365" s="2"/>
      <c r="G365" s="3"/>
    </row>
    <row r="366" spans="6:7" x14ac:dyDescent="0.35">
      <c r="F366" s="2"/>
      <c r="G366" s="3"/>
    </row>
    <row r="367" spans="6:7" x14ac:dyDescent="0.35">
      <c r="F367" s="2"/>
      <c r="G367" s="3"/>
    </row>
    <row r="368" spans="6:7" x14ac:dyDescent="0.35">
      <c r="F368" s="2"/>
      <c r="G368" s="3"/>
    </row>
    <row r="369" spans="6:7" x14ac:dyDescent="0.35">
      <c r="F369" s="2"/>
      <c r="G369" s="3"/>
    </row>
    <row r="370" spans="6:7" x14ac:dyDescent="0.35">
      <c r="F370" s="2"/>
      <c r="G370" s="3"/>
    </row>
    <row r="371" spans="6:7" x14ac:dyDescent="0.35">
      <c r="F371" s="2"/>
      <c r="G371" s="3"/>
    </row>
    <row r="372" spans="6:7" x14ac:dyDescent="0.35">
      <c r="F372" s="2"/>
      <c r="G372" s="3"/>
    </row>
    <row r="373" spans="6:7" x14ac:dyDescent="0.35">
      <c r="F373" s="2"/>
      <c r="G373" s="3"/>
    </row>
    <row r="374" spans="6:7" x14ac:dyDescent="0.35">
      <c r="F374" s="2"/>
      <c r="G374" s="3"/>
    </row>
    <row r="375" spans="6:7" x14ac:dyDescent="0.35">
      <c r="F375" s="2"/>
      <c r="G375" s="3"/>
    </row>
    <row r="376" spans="6:7" x14ac:dyDescent="0.35">
      <c r="F376" s="2"/>
      <c r="G376" s="3"/>
    </row>
    <row r="377" spans="6:7" x14ac:dyDescent="0.35">
      <c r="F377" s="2"/>
      <c r="G377" s="3"/>
    </row>
    <row r="378" spans="6:7" x14ac:dyDescent="0.35">
      <c r="F378" s="2"/>
      <c r="G378" s="3"/>
    </row>
    <row r="379" spans="6:7" x14ac:dyDescent="0.35">
      <c r="F379" s="2"/>
      <c r="G379" s="3"/>
    </row>
    <row r="380" spans="6:7" x14ac:dyDescent="0.35">
      <c r="F380" s="2"/>
      <c r="G380" s="3"/>
    </row>
    <row r="381" spans="6:7" x14ac:dyDescent="0.35">
      <c r="F381" s="2"/>
      <c r="G381" s="3"/>
    </row>
    <row r="382" spans="6:7" x14ac:dyDescent="0.35">
      <c r="F382" s="2"/>
      <c r="G382" s="3"/>
    </row>
    <row r="383" spans="6:7" x14ac:dyDescent="0.35">
      <c r="F383" s="2"/>
      <c r="G383" s="3"/>
    </row>
    <row r="384" spans="6:7" x14ac:dyDescent="0.35">
      <c r="F384" s="2"/>
      <c r="G384" s="3"/>
    </row>
    <row r="385" spans="6:7" x14ac:dyDescent="0.35">
      <c r="F385" s="2"/>
      <c r="G385" s="3"/>
    </row>
    <row r="386" spans="6:7" x14ac:dyDescent="0.35">
      <c r="F386" s="2"/>
      <c r="G386" s="3"/>
    </row>
    <row r="387" spans="6:7" x14ac:dyDescent="0.35">
      <c r="F387" s="2"/>
      <c r="G387" s="3"/>
    </row>
    <row r="388" spans="6:7" x14ac:dyDescent="0.35">
      <c r="F388" s="2"/>
      <c r="G388" s="3"/>
    </row>
    <row r="389" spans="6:7" x14ac:dyDescent="0.35">
      <c r="F389" s="2"/>
      <c r="G389" s="3"/>
    </row>
    <row r="390" spans="6:7" x14ac:dyDescent="0.35">
      <c r="F390" s="2"/>
      <c r="G390" s="3"/>
    </row>
    <row r="391" spans="6:7" x14ac:dyDescent="0.35">
      <c r="F391" s="2"/>
      <c r="G391" s="3"/>
    </row>
    <row r="392" spans="6:7" x14ac:dyDescent="0.35">
      <c r="F392" s="2"/>
      <c r="G392" s="3"/>
    </row>
    <row r="393" spans="6:7" x14ac:dyDescent="0.35">
      <c r="F393" s="2"/>
      <c r="G393" s="3"/>
    </row>
    <row r="394" spans="6:7" x14ac:dyDescent="0.35">
      <c r="F394" s="2"/>
      <c r="G394" s="3"/>
    </row>
    <row r="395" spans="6:7" x14ac:dyDescent="0.35">
      <c r="F395" s="2"/>
      <c r="G395" s="3"/>
    </row>
    <row r="396" spans="6:7" x14ac:dyDescent="0.35">
      <c r="F396" s="2"/>
      <c r="G396" s="3"/>
    </row>
    <row r="397" spans="6:7" x14ac:dyDescent="0.35">
      <c r="F397" s="2"/>
      <c r="G397" s="3"/>
    </row>
    <row r="398" spans="6:7" x14ac:dyDescent="0.35">
      <c r="F398" s="2"/>
      <c r="G398" s="3"/>
    </row>
    <row r="399" spans="6:7" x14ac:dyDescent="0.35">
      <c r="F399" s="2"/>
      <c r="G399" s="3"/>
    </row>
    <row r="400" spans="6:7" x14ac:dyDescent="0.35">
      <c r="F400" s="2"/>
      <c r="G400" s="3"/>
    </row>
    <row r="401" spans="6:7" x14ac:dyDescent="0.35">
      <c r="F401" s="2"/>
      <c r="G401" s="3"/>
    </row>
    <row r="402" spans="6:7" x14ac:dyDescent="0.35">
      <c r="F402" s="2"/>
      <c r="G402" s="3"/>
    </row>
    <row r="403" spans="6:7" x14ac:dyDescent="0.35">
      <c r="F403" s="2"/>
      <c r="G403" s="3"/>
    </row>
    <row r="404" spans="6:7" x14ac:dyDescent="0.35">
      <c r="F404" s="2"/>
      <c r="G404" s="3"/>
    </row>
    <row r="405" spans="6:7" x14ac:dyDescent="0.35">
      <c r="F405" s="2"/>
      <c r="G405" s="3"/>
    </row>
    <row r="406" spans="6:7" x14ac:dyDescent="0.35">
      <c r="F406" s="2"/>
      <c r="G406" s="3"/>
    </row>
    <row r="407" spans="6:7" x14ac:dyDescent="0.35">
      <c r="F407" s="2"/>
      <c r="G407" s="3"/>
    </row>
    <row r="408" spans="6:7" x14ac:dyDescent="0.35">
      <c r="F408" s="2"/>
      <c r="G408" s="3"/>
    </row>
    <row r="409" spans="6:7" x14ac:dyDescent="0.35">
      <c r="F409" s="2"/>
      <c r="G409" s="3"/>
    </row>
    <row r="410" spans="6:7" x14ac:dyDescent="0.35">
      <c r="F410" s="2"/>
      <c r="G410" s="3"/>
    </row>
    <row r="411" spans="6:7" x14ac:dyDescent="0.35">
      <c r="F411" s="2"/>
      <c r="G411" s="3"/>
    </row>
    <row r="412" spans="6:7" x14ac:dyDescent="0.35">
      <c r="F412" s="2"/>
      <c r="G412" s="3"/>
    </row>
    <row r="413" spans="6:7" x14ac:dyDescent="0.35">
      <c r="F413" s="2"/>
      <c r="G413" s="3"/>
    </row>
    <row r="414" spans="6:7" x14ac:dyDescent="0.35">
      <c r="F414" s="2"/>
      <c r="G414" s="3"/>
    </row>
    <row r="415" spans="6:7" x14ac:dyDescent="0.35">
      <c r="F415" s="2"/>
      <c r="G415" s="3"/>
    </row>
    <row r="416" spans="6:7" x14ac:dyDescent="0.35">
      <c r="F416" s="2"/>
      <c r="G416" s="3"/>
    </row>
    <row r="417" spans="6:7" x14ac:dyDescent="0.35">
      <c r="F417" s="2"/>
      <c r="G417" s="3"/>
    </row>
    <row r="418" spans="6:7" x14ac:dyDescent="0.35">
      <c r="F418" s="2"/>
      <c r="G418" s="3"/>
    </row>
    <row r="419" spans="6:7" x14ac:dyDescent="0.35">
      <c r="F419" s="2"/>
      <c r="G419" s="3"/>
    </row>
    <row r="420" spans="6:7" x14ac:dyDescent="0.35">
      <c r="F420" s="2"/>
      <c r="G420" s="3"/>
    </row>
    <row r="421" spans="6:7" x14ac:dyDescent="0.35">
      <c r="F421" s="2"/>
      <c r="G421" s="3"/>
    </row>
    <row r="422" spans="6:7" x14ac:dyDescent="0.35">
      <c r="F422" s="2"/>
      <c r="G422" s="3"/>
    </row>
    <row r="423" spans="6:7" x14ac:dyDescent="0.35">
      <c r="F423" s="2"/>
      <c r="G423" s="3"/>
    </row>
    <row r="424" spans="6:7" x14ac:dyDescent="0.35">
      <c r="F424" s="2"/>
      <c r="G424" s="3"/>
    </row>
    <row r="425" spans="6:7" x14ac:dyDescent="0.35">
      <c r="F425" s="2"/>
      <c r="G425" s="3"/>
    </row>
    <row r="426" spans="6:7" x14ac:dyDescent="0.35">
      <c r="F426" s="2"/>
      <c r="G426" s="3"/>
    </row>
    <row r="427" spans="6:7" x14ac:dyDescent="0.35">
      <c r="F427" s="2"/>
      <c r="G427" s="3"/>
    </row>
    <row r="428" spans="6:7" x14ac:dyDescent="0.35">
      <c r="F428" s="2"/>
      <c r="G428" s="3"/>
    </row>
    <row r="429" spans="6:7" x14ac:dyDescent="0.35">
      <c r="F429" s="2"/>
      <c r="G429" s="3"/>
    </row>
    <row r="430" spans="6:7" x14ac:dyDescent="0.35">
      <c r="F430" s="2"/>
      <c r="G430" s="3"/>
    </row>
    <row r="431" spans="6:7" x14ac:dyDescent="0.35">
      <c r="F431" s="2"/>
      <c r="G431" s="3"/>
    </row>
    <row r="432" spans="6:7" x14ac:dyDescent="0.35">
      <c r="F432" s="2"/>
      <c r="G432" s="3"/>
    </row>
    <row r="433" spans="6:7" x14ac:dyDescent="0.35">
      <c r="F433" s="2"/>
      <c r="G433" s="3"/>
    </row>
    <row r="434" spans="6:7" x14ac:dyDescent="0.35">
      <c r="F434" s="2"/>
      <c r="G434" s="3"/>
    </row>
    <row r="435" spans="6:7" x14ac:dyDescent="0.35">
      <c r="F435" s="2"/>
      <c r="G435" s="3"/>
    </row>
    <row r="436" spans="6:7" x14ac:dyDescent="0.35">
      <c r="F436" s="2"/>
      <c r="G436" s="3"/>
    </row>
    <row r="437" spans="6:7" x14ac:dyDescent="0.35">
      <c r="F437" s="2"/>
      <c r="G437" s="3"/>
    </row>
    <row r="438" spans="6:7" x14ac:dyDescent="0.35">
      <c r="F438" s="2"/>
      <c r="G438" s="3"/>
    </row>
    <row r="439" spans="6:7" x14ac:dyDescent="0.35">
      <c r="F439" s="2"/>
      <c r="G439" s="3"/>
    </row>
    <row r="440" spans="6:7" x14ac:dyDescent="0.35">
      <c r="F440" s="2"/>
      <c r="G440" s="3"/>
    </row>
    <row r="441" spans="6:7" x14ac:dyDescent="0.35">
      <c r="F441" s="2"/>
      <c r="G441" s="3"/>
    </row>
    <row r="442" spans="6:7" x14ac:dyDescent="0.35">
      <c r="F442" s="2"/>
      <c r="G442" s="3"/>
    </row>
    <row r="443" spans="6:7" x14ac:dyDescent="0.35">
      <c r="F443" s="2"/>
      <c r="G443" s="3"/>
    </row>
    <row r="444" spans="6:7" x14ac:dyDescent="0.35">
      <c r="F444" s="2"/>
      <c r="G444" s="3"/>
    </row>
    <row r="445" spans="6:7" x14ac:dyDescent="0.35">
      <c r="F445" s="2"/>
      <c r="G445" s="3"/>
    </row>
    <row r="446" spans="6:7" x14ac:dyDescent="0.35">
      <c r="F446" s="2"/>
      <c r="G446" s="3"/>
    </row>
    <row r="447" spans="6:7" x14ac:dyDescent="0.35">
      <c r="F447" s="2"/>
      <c r="G447" s="3"/>
    </row>
    <row r="448" spans="6:7" x14ac:dyDescent="0.35">
      <c r="F448" s="2"/>
      <c r="G448" s="3"/>
    </row>
    <row r="449" spans="6:7" x14ac:dyDescent="0.35">
      <c r="F449" s="2"/>
      <c r="G449" s="3"/>
    </row>
    <row r="450" spans="6:7" x14ac:dyDescent="0.35">
      <c r="F450" s="2"/>
      <c r="G450" s="3"/>
    </row>
    <row r="451" spans="6:7" x14ac:dyDescent="0.35">
      <c r="F451" s="2"/>
      <c r="G451" s="3"/>
    </row>
    <row r="452" spans="6:7" x14ac:dyDescent="0.35">
      <c r="F452" s="2"/>
      <c r="G452" s="3"/>
    </row>
    <row r="453" spans="6:7" x14ac:dyDescent="0.35">
      <c r="F453" s="2"/>
      <c r="G453" s="3"/>
    </row>
    <row r="454" spans="6:7" x14ac:dyDescent="0.35">
      <c r="F454" s="2"/>
      <c r="G454" s="3"/>
    </row>
    <row r="455" spans="6:7" x14ac:dyDescent="0.35">
      <c r="F455" s="2"/>
      <c r="G455" s="3"/>
    </row>
    <row r="456" spans="6:7" x14ac:dyDescent="0.35">
      <c r="F456" s="2"/>
      <c r="G456" s="3"/>
    </row>
    <row r="457" spans="6:7" x14ac:dyDescent="0.35">
      <c r="F457" s="2"/>
      <c r="G457" s="3"/>
    </row>
    <row r="458" spans="6:7" x14ac:dyDescent="0.35">
      <c r="F458" s="2"/>
      <c r="G458" s="3"/>
    </row>
    <row r="459" spans="6:7" x14ac:dyDescent="0.35">
      <c r="F459" s="2"/>
      <c r="G459" s="3"/>
    </row>
    <row r="460" spans="6:7" x14ac:dyDescent="0.35">
      <c r="F460" s="2"/>
      <c r="G460" s="3"/>
    </row>
    <row r="461" spans="6:7" x14ac:dyDescent="0.35">
      <c r="F461" s="2"/>
      <c r="G461" s="3"/>
    </row>
    <row r="462" spans="6:7" x14ac:dyDescent="0.35">
      <c r="F462" s="2"/>
      <c r="G462" s="3"/>
    </row>
    <row r="463" spans="6:7" x14ac:dyDescent="0.35">
      <c r="F463" s="2"/>
      <c r="G463" s="3"/>
    </row>
    <row r="464" spans="6:7" x14ac:dyDescent="0.35">
      <c r="F464" s="2"/>
      <c r="G464" s="3"/>
    </row>
    <row r="465" spans="6:7" x14ac:dyDescent="0.35">
      <c r="F465" s="2"/>
      <c r="G465" s="3"/>
    </row>
    <row r="466" spans="6:7" x14ac:dyDescent="0.35">
      <c r="F466" s="2"/>
      <c r="G466" s="3"/>
    </row>
    <row r="467" spans="6:7" x14ac:dyDescent="0.35">
      <c r="F467" s="2"/>
      <c r="G467" s="3"/>
    </row>
    <row r="468" spans="6:7" x14ac:dyDescent="0.35">
      <c r="F468" s="2"/>
      <c r="G468" s="3"/>
    </row>
    <row r="469" spans="6:7" x14ac:dyDescent="0.35">
      <c r="F469" s="2"/>
      <c r="G469" s="3"/>
    </row>
    <row r="470" spans="6:7" x14ac:dyDescent="0.35">
      <c r="F470" s="2"/>
      <c r="G470" s="3"/>
    </row>
    <row r="471" spans="6:7" x14ac:dyDescent="0.35">
      <c r="F471" s="2"/>
      <c r="G471" s="3"/>
    </row>
    <row r="472" spans="6:7" x14ac:dyDescent="0.35">
      <c r="F472" s="2"/>
      <c r="G472" s="3"/>
    </row>
    <row r="473" spans="6:7" x14ac:dyDescent="0.35">
      <c r="F473" s="2"/>
      <c r="G473" s="3"/>
    </row>
    <row r="474" spans="6:7" x14ac:dyDescent="0.35">
      <c r="F474" s="2"/>
      <c r="G474" s="3"/>
    </row>
    <row r="475" spans="6:7" x14ac:dyDescent="0.35">
      <c r="F475" s="2"/>
      <c r="G475" s="3"/>
    </row>
    <row r="476" spans="6:7" x14ac:dyDescent="0.35">
      <c r="F476" s="2"/>
      <c r="G476" s="3"/>
    </row>
    <row r="477" spans="6:7" x14ac:dyDescent="0.35">
      <c r="F477" s="2"/>
      <c r="G477" s="3"/>
    </row>
    <row r="478" spans="6:7" x14ac:dyDescent="0.35">
      <c r="F478" s="2"/>
      <c r="G478" s="3"/>
    </row>
    <row r="479" spans="6:7" x14ac:dyDescent="0.35">
      <c r="F479" s="2"/>
      <c r="G479" s="3"/>
    </row>
    <row r="480" spans="6:7" x14ac:dyDescent="0.35">
      <c r="F480" s="2"/>
      <c r="G480" s="3"/>
    </row>
    <row r="481" spans="6:7" x14ac:dyDescent="0.35">
      <c r="F481" s="2"/>
      <c r="G481" s="3"/>
    </row>
    <row r="482" spans="6:7" x14ac:dyDescent="0.35">
      <c r="F482" s="2"/>
      <c r="G482" s="3"/>
    </row>
    <row r="483" spans="6:7" x14ac:dyDescent="0.35">
      <c r="F483" s="2"/>
      <c r="G483" s="3"/>
    </row>
    <row r="484" spans="6:7" x14ac:dyDescent="0.35">
      <c r="F484" s="2"/>
      <c r="G484" s="3"/>
    </row>
    <row r="485" spans="6:7" x14ac:dyDescent="0.35">
      <c r="F485" s="2"/>
      <c r="G485" s="3"/>
    </row>
    <row r="486" spans="6:7" x14ac:dyDescent="0.35">
      <c r="F486" s="2"/>
      <c r="G486" s="3"/>
    </row>
    <row r="487" spans="6:7" x14ac:dyDescent="0.35">
      <c r="F487" s="2"/>
      <c r="G487" s="3"/>
    </row>
    <row r="488" spans="6:7" x14ac:dyDescent="0.35">
      <c r="F488" s="2"/>
      <c r="G488" s="3"/>
    </row>
    <row r="489" spans="6:7" x14ac:dyDescent="0.35">
      <c r="F489" s="2"/>
      <c r="G489" s="3"/>
    </row>
    <row r="490" spans="6:7" x14ac:dyDescent="0.35">
      <c r="F490" s="2"/>
      <c r="G490" s="3"/>
    </row>
    <row r="491" spans="6:7" x14ac:dyDescent="0.35">
      <c r="F491" s="2"/>
      <c r="G491" s="3"/>
    </row>
    <row r="492" spans="6:7" x14ac:dyDescent="0.35">
      <c r="F492" s="2"/>
      <c r="G492" s="3"/>
    </row>
    <row r="493" spans="6:7" x14ac:dyDescent="0.35">
      <c r="F493" s="2"/>
      <c r="G493" s="3"/>
    </row>
    <row r="494" spans="6:7" x14ac:dyDescent="0.35">
      <c r="F494" s="2"/>
      <c r="G494" s="3"/>
    </row>
    <row r="495" spans="6:7" x14ac:dyDescent="0.35">
      <c r="F495" s="2"/>
      <c r="G495" s="3"/>
    </row>
    <row r="496" spans="6:7" x14ac:dyDescent="0.35">
      <c r="F496" s="2"/>
      <c r="G496" s="3"/>
    </row>
    <row r="497" spans="6:7" x14ac:dyDescent="0.35">
      <c r="F497" s="2"/>
      <c r="G497" s="3"/>
    </row>
    <row r="498" spans="6:7" x14ac:dyDescent="0.35">
      <c r="F498" s="2"/>
      <c r="G498" s="3"/>
    </row>
    <row r="499" spans="6:7" x14ac:dyDescent="0.35">
      <c r="F499" s="2"/>
      <c r="G499" s="3"/>
    </row>
    <row r="500" spans="6:7" x14ac:dyDescent="0.35">
      <c r="F500" s="2"/>
      <c r="G500" s="3"/>
    </row>
    <row r="501" spans="6:7" x14ac:dyDescent="0.35">
      <c r="F501" s="2"/>
      <c r="G501" s="3"/>
    </row>
    <row r="502" spans="6:7" x14ac:dyDescent="0.35">
      <c r="F502" s="2"/>
      <c r="G502" s="3"/>
    </row>
    <row r="503" spans="6:7" x14ac:dyDescent="0.35">
      <c r="F503" s="2"/>
      <c r="G503" s="3"/>
    </row>
    <row r="504" spans="6:7" x14ac:dyDescent="0.35">
      <c r="F504" s="2"/>
      <c r="G504" s="3"/>
    </row>
    <row r="505" spans="6:7" x14ac:dyDescent="0.35">
      <c r="F505" s="2"/>
      <c r="G505" s="3"/>
    </row>
    <row r="506" spans="6:7" x14ac:dyDescent="0.35">
      <c r="F506" s="2"/>
      <c r="G506" s="3"/>
    </row>
    <row r="507" spans="6:7" x14ac:dyDescent="0.35">
      <c r="F507" s="2"/>
      <c r="G507" s="3"/>
    </row>
    <row r="508" spans="6:7" x14ac:dyDescent="0.35">
      <c r="F508" s="2"/>
      <c r="G508" s="3"/>
    </row>
    <row r="509" spans="6:7" x14ac:dyDescent="0.35">
      <c r="F509" s="2"/>
      <c r="G509" s="3"/>
    </row>
    <row r="510" spans="6:7" x14ac:dyDescent="0.35">
      <c r="F510" s="2"/>
      <c r="G510" s="3"/>
    </row>
    <row r="511" spans="6:7" x14ac:dyDescent="0.35">
      <c r="F511" s="2"/>
      <c r="G511" s="3"/>
    </row>
    <row r="512" spans="6:7" x14ac:dyDescent="0.35">
      <c r="F512" s="2"/>
      <c r="G512" s="3"/>
    </row>
    <row r="513" spans="6:7" x14ac:dyDescent="0.35">
      <c r="F513" s="2"/>
      <c r="G513" s="3"/>
    </row>
    <row r="514" spans="6:7" x14ac:dyDescent="0.35">
      <c r="F514" s="2"/>
      <c r="G514" s="3"/>
    </row>
    <row r="515" spans="6:7" x14ac:dyDescent="0.35">
      <c r="F515" s="2"/>
      <c r="G515" s="3"/>
    </row>
    <row r="516" spans="6:7" x14ac:dyDescent="0.35">
      <c r="F516" s="2"/>
      <c r="G516" s="3"/>
    </row>
    <row r="517" spans="6:7" x14ac:dyDescent="0.35">
      <c r="F517" s="2"/>
      <c r="G517" s="3"/>
    </row>
    <row r="518" spans="6:7" x14ac:dyDescent="0.35">
      <c r="F518" s="2"/>
      <c r="G518" s="3"/>
    </row>
    <row r="519" spans="6:7" x14ac:dyDescent="0.35">
      <c r="F519" s="2"/>
      <c r="G519" s="3"/>
    </row>
    <row r="520" spans="6:7" x14ac:dyDescent="0.35">
      <c r="F520" s="2"/>
      <c r="G520" s="3"/>
    </row>
    <row r="521" spans="6:7" x14ac:dyDescent="0.35">
      <c r="F521" s="2"/>
      <c r="G521" s="3"/>
    </row>
    <row r="522" spans="6:7" x14ac:dyDescent="0.35">
      <c r="F522" s="2"/>
      <c r="G522" s="3"/>
    </row>
    <row r="523" spans="6:7" x14ac:dyDescent="0.35">
      <c r="F523" s="2"/>
      <c r="G523" s="3"/>
    </row>
    <row r="524" spans="6:7" x14ac:dyDescent="0.35">
      <c r="F524" s="2"/>
      <c r="G524" s="3"/>
    </row>
    <row r="525" spans="6:7" x14ac:dyDescent="0.35">
      <c r="F525" s="2"/>
      <c r="G525" s="3"/>
    </row>
    <row r="526" spans="6:7" x14ac:dyDescent="0.35">
      <c r="F526" s="2"/>
      <c r="G526" s="3"/>
    </row>
    <row r="527" spans="6:7" x14ac:dyDescent="0.35">
      <c r="F527" s="2"/>
      <c r="G527" s="3"/>
    </row>
    <row r="528" spans="6:7" x14ac:dyDescent="0.35">
      <c r="F528" s="2"/>
      <c r="G528" s="3"/>
    </row>
    <row r="529" spans="6:7" x14ac:dyDescent="0.35">
      <c r="F529" s="2"/>
      <c r="G529" s="3"/>
    </row>
    <row r="530" spans="6:7" x14ac:dyDescent="0.35">
      <c r="F530" s="2"/>
      <c r="G530" s="3"/>
    </row>
    <row r="531" spans="6:7" x14ac:dyDescent="0.35">
      <c r="F531" s="2"/>
      <c r="G531" s="3"/>
    </row>
    <row r="532" spans="6:7" x14ac:dyDescent="0.35">
      <c r="F532" s="2"/>
      <c r="G532" s="3"/>
    </row>
    <row r="533" spans="6:7" x14ac:dyDescent="0.35">
      <c r="F533" s="2"/>
      <c r="G533" s="3"/>
    </row>
    <row r="534" spans="6:7" x14ac:dyDescent="0.35">
      <c r="F534" s="2"/>
      <c r="G534" s="3"/>
    </row>
    <row r="535" spans="6:7" x14ac:dyDescent="0.35">
      <c r="F535" s="2"/>
      <c r="G535" s="3"/>
    </row>
    <row r="536" spans="6:7" x14ac:dyDescent="0.35">
      <c r="F536" s="2"/>
      <c r="G536" s="3"/>
    </row>
    <row r="537" spans="6:7" x14ac:dyDescent="0.35">
      <c r="F537" s="2"/>
      <c r="G537" s="3"/>
    </row>
    <row r="538" spans="6:7" x14ac:dyDescent="0.35">
      <c r="F538" s="2"/>
      <c r="G538" s="3"/>
    </row>
    <row r="539" spans="6:7" x14ac:dyDescent="0.35">
      <c r="F539" s="2"/>
      <c r="G539" s="3"/>
    </row>
    <row r="540" spans="6:7" x14ac:dyDescent="0.35">
      <c r="F540" s="2"/>
      <c r="G540" s="3"/>
    </row>
    <row r="541" spans="6:7" x14ac:dyDescent="0.35">
      <c r="F541" s="2"/>
      <c r="G541" s="3"/>
    </row>
    <row r="542" spans="6:7" x14ac:dyDescent="0.35">
      <c r="F542" s="2"/>
      <c r="G542" s="3"/>
    </row>
    <row r="543" spans="6:7" x14ac:dyDescent="0.35">
      <c r="F543" s="2"/>
      <c r="G543" s="3"/>
    </row>
    <row r="544" spans="6:7" x14ac:dyDescent="0.35">
      <c r="F544" s="2"/>
      <c r="G544" s="3"/>
    </row>
    <row r="545" spans="6:7" x14ac:dyDescent="0.35">
      <c r="F545" s="2"/>
      <c r="G545" s="3"/>
    </row>
    <row r="546" spans="6:7" x14ac:dyDescent="0.35">
      <c r="F546" s="2"/>
      <c r="G546" s="3"/>
    </row>
    <row r="547" spans="6:7" x14ac:dyDescent="0.35">
      <c r="F547" s="2"/>
      <c r="G547" s="3"/>
    </row>
    <row r="548" spans="6:7" x14ac:dyDescent="0.35">
      <c r="F548" s="2"/>
      <c r="G548" s="3"/>
    </row>
    <row r="549" spans="6:7" x14ac:dyDescent="0.35">
      <c r="F549" s="2"/>
      <c r="G549" s="3"/>
    </row>
    <row r="550" spans="6:7" x14ac:dyDescent="0.35">
      <c r="F550" s="2"/>
      <c r="G550" s="3"/>
    </row>
    <row r="551" spans="6:7" x14ac:dyDescent="0.35">
      <c r="F551" s="2"/>
      <c r="G551" s="3"/>
    </row>
    <row r="552" spans="6:7" x14ac:dyDescent="0.35">
      <c r="F552" s="2"/>
      <c r="G552" s="3"/>
    </row>
    <row r="553" spans="6:7" x14ac:dyDescent="0.35">
      <c r="F553" s="2"/>
      <c r="G553" s="3"/>
    </row>
    <row r="554" spans="6:7" x14ac:dyDescent="0.35">
      <c r="F554" s="2"/>
      <c r="G554" s="3"/>
    </row>
    <row r="555" spans="6:7" x14ac:dyDescent="0.35">
      <c r="F555" s="2"/>
      <c r="G555" s="3"/>
    </row>
    <row r="556" spans="6:7" x14ac:dyDescent="0.35">
      <c r="F556" s="2"/>
      <c r="G556" s="3"/>
    </row>
    <row r="557" spans="6:7" x14ac:dyDescent="0.35">
      <c r="F557" s="2"/>
      <c r="G557" s="3"/>
    </row>
    <row r="558" spans="6:7" x14ac:dyDescent="0.35">
      <c r="F558" s="2"/>
      <c r="G558" s="3"/>
    </row>
    <row r="559" spans="6:7" x14ac:dyDescent="0.35">
      <c r="F559" s="2"/>
      <c r="G559" s="3"/>
    </row>
    <row r="560" spans="6:7" x14ac:dyDescent="0.35">
      <c r="F560" s="2"/>
      <c r="G560" s="3"/>
    </row>
    <row r="561" spans="6:7" x14ac:dyDescent="0.35">
      <c r="F561" s="2"/>
      <c r="G561" s="3"/>
    </row>
    <row r="562" spans="6:7" x14ac:dyDescent="0.35">
      <c r="F562" s="2"/>
      <c r="G562" s="3"/>
    </row>
    <row r="563" spans="6:7" x14ac:dyDescent="0.35">
      <c r="F563" s="2"/>
      <c r="G563" s="3"/>
    </row>
    <row r="564" spans="6:7" x14ac:dyDescent="0.35">
      <c r="F564" s="2"/>
      <c r="G564" s="3"/>
    </row>
    <row r="565" spans="6:7" x14ac:dyDescent="0.35">
      <c r="F565" s="2"/>
      <c r="G565" s="3"/>
    </row>
    <row r="566" spans="6:7" x14ac:dyDescent="0.35">
      <c r="F566" s="2"/>
      <c r="G566" s="3"/>
    </row>
    <row r="567" spans="6:7" x14ac:dyDescent="0.35">
      <c r="F567" s="2"/>
      <c r="G567" s="3"/>
    </row>
    <row r="568" spans="6:7" x14ac:dyDescent="0.35">
      <c r="F568" s="2"/>
      <c r="G568" s="3"/>
    </row>
    <row r="569" spans="6:7" x14ac:dyDescent="0.35">
      <c r="F569" s="2"/>
      <c r="G569" s="3"/>
    </row>
    <row r="570" spans="6:7" x14ac:dyDescent="0.35">
      <c r="F570" s="2"/>
      <c r="G570" s="3"/>
    </row>
    <row r="571" spans="6:7" x14ac:dyDescent="0.35">
      <c r="F571" s="2"/>
      <c r="G571" s="3"/>
    </row>
    <row r="572" spans="6:7" x14ac:dyDescent="0.35">
      <c r="F572" s="2"/>
      <c r="G572" s="3"/>
    </row>
    <row r="573" spans="6:7" x14ac:dyDescent="0.35">
      <c r="F573" s="2"/>
      <c r="G573" s="3"/>
    </row>
    <row r="574" spans="6:7" x14ac:dyDescent="0.35">
      <c r="F574" s="2"/>
      <c r="G574" s="3"/>
    </row>
    <row r="575" spans="6:7" x14ac:dyDescent="0.35">
      <c r="F575" s="2"/>
      <c r="G575" s="3"/>
    </row>
    <row r="576" spans="6:7" x14ac:dyDescent="0.35">
      <c r="F576" s="2"/>
      <c r="G576" s="3"/>
    </row>
    <row r="577" spans="6:7" x14ac:dyDescent="0.35">
      <c r="F577" s="2"/>
      <c r="G577" s="3"/>
    </row>
    <row r="578" spans="6:7" x14ac:dyDescent="0.35">
      <c r="F578" s="2"/>
      <c r="G578" s="3"/>
    </row>
    <row r="579" spans="6:7" x14ac:dyDescent="0.35">
      <c r="F579" s="2"/>
      <c r="G579" s="3"/>
    </row>
    <row r="580" spans="6:7" x14ac:dyDescent="0.35">
      <c r="F580" s="2"/>
      <c r="G580" s="3"/>
    </row>
    <row r="581" spans="6:7" x14ac:dyDescent="0.35">
      <c r="F581" s="2"/>
      <c r="G581" s="3"/>
    </row>
    <row r="582" spans="6:7" x14ac:dyDescent="0.35">
      <c r="F582" s="2"/>
      <c r="G582" s="3"/>
    </row>
    <row r="583" spans="6:7" x14ac:dyDescent="0.35">
      <c r="F583" s="2"/>
      <c r="G583" s="3"/>
    </row>
    <row r="584" spans="6:7" x14ac:dyDescent="0.35">
      <c r="F584" s="2"/>
      <c r="G584" s="3"/>
    </row>
    <row r="585" spans="6:7" x14ac:dyDescent="0.35">
      <c r="F585" s="2"/>
      <c r="G585" s="3"/>
    </row>
    <row r="586" spans="6:7" x14ac:dyDescent="0.35">
      <c r="F586" s="2"/>
      <c r="G586" s="3"/>
    </row>
    <row r="587" spans="6:7" x14ac:dyDescent="0.35">
      <c r="F587" s="2"/>
      <c r="G587" s="3"/>
    </row>
    <row r="588" spans="6:7" x14ac:dyDescent="0.35">
      <c r="F588" s="2"/>
      <c r="G588" s="3"/>
    </row>
    <row r="589" spans="6:7" x14ac:dyDescent="0.35">
      <c r="F589" s="2"/>
      <c r="G589" s="3"/>
    </row>
    <row r="590" spans="6:7" x14ac:dyDescent="0.35">
      <c r="F590" s="2"/>
      <c r="G590" s="3"/>
    </row>
    <row r="591" spans="6:7" x14ac:dyDescent="0.35">
      <c r="F591" s="2"/>
      <c r="G591" s="3"/>
    </row>
    <row r="592" spans="6:7" x14ac:dyDescent="0.35">
      <c r="F592" s="2"/>
      <c r="G592" s="3"/>
    </row>
    <row r="593" spans="6:7" x14ac:dyDescent="0.35">
      <c r="F593" s="2"/>
      <c r="G593" s="3"/>
    </row>
    <row r="594" spans="6:7" x14ac:dyDescent="0.35">
      <c r="F594" s="2"/>
      <c r="G594" s="3"/>
    </row>
    <row r="595" spans="6:7" x14ac:dyDescent="0.35">
      <c r="F595" s="2"/>
      <c r="G595" s="3"/>
    </row>
    <row r="596" spans="6:7" x14ac:dyDescent="0.35">
      <c r="F596" s="2"/>
      <c r="G596" s="3"/>
    </row>
    <row r="597" spans="6:7" x14ac:dyDescent="0.35">
      <c r="F597" s="2"/>
      <c r="G597" s="3"/>
    </row>
    <row r="598" spans="6:7" x14ac:dyDescent="0.35">
      <c r="F598" s="2"/>
      <c r="G598" s="3"/>
    </row>
    <row r="599" spans="6:7" x14ac:dyDescent="0.35">
      <c r="F599" s="2"/>
      <c r="G599" s="3"/>
    </row>
    <row r="600" spans="6:7" x14ac:dyDescent="0.35">
      <c r="F600" s="2"/>
      <c r="G600" s="3"/>
    </row>
    <row r="601" spans="6:7" x14ac:dyDescent="0.35">
      <c r="F601" s="2"/>
      <c r="G601" s="3"/>
    </row>
    <row r="602" spans="6:7" x14ac:dyDescent="0.35">
      <c r="F602" s="2"/>
      <c r="G602" s="3"/>
    </row>
    <row r="603" spans="6:7" x14ac:dyDescent="0.35">
      <c r="F603" s="2"/>
      <c r="G603" s="3"/>
    </row>
    <row r="604" spans="6:7" x14ac:dyDescent="0.35">
      <c r="F604" s="2"/>
      <c r="G604" s="3"/>
    </row>
    <row r="605" spans="6:7" x14ac:dyDescent="0.35">
      <c r="F605" s="2"/>
      <c r="G605" s="3"/>
    </row>
    <row r="606" spans="6:7" x14ac:dyDescent="0.35">
      <c r="F606" s="2"/>
      <c r="G606" s="3"/>
    </row>
    <row r="607" spans="6:7" x14ac:dyDescent="0.35">
      <c r="F607" s="2"/>
      <c r="G607" s="3"/>
    </row>
    <row r="608" spans="6:7" x14ac:dyDescent="0.35">
      <c r="F608" s="2"/>
      <c r="G608" s="3"/>
    </row>
    <row r="609" spans="6:7" x14ac:dyDescent="0.35">
      <c r="F609" s="2"/>
      <c r="G609" s="3"/>
    </row>
    <row r="610" spans="6:7" x14ac:dyDescent="0.35">
      <c r="F610" s="2"/>
      <c r="G610" s="3"/>
    </row>
    <row r="611" spans="6:7" x14ac:dyDescent="0.35">
      <c r="F611" s="2"/>
      <c r="G611" s="3"/>
    </row>
    <row r="612" spans="6:7" x14ac:dyDescent="0.35">
      <c r="F612" s="2"/>
      <c r="G612" s="3"/>
    </row>
    <row r="613" spans="6:7" x14ac:dyDescent="0.35">
      <c r="F613" s="2"/>
      <c r="G613" s="3"/>
    </row>
    <row r="614" spans="6:7" x14ac:dyDescent="0.35">
      <c r="F614" s="2"/>
      <c r="G614" s="3"/>
    </row>
    <row r="615" spans="6:7" x14ac:dyDescent="0.35">
      <c r="F615" s="2"/>
      <c r="G615" s="3"/>
    </row>
    <row r="616" spans="6:7" x14ac:dyDescent="0.35">
      <c r="F616" s="2"/>
      <c r="G616" s="3"/>
    </row>
    <row r="617" spans="6:7" x14ac:dyDescent="0.35">
      <c r="F617" s="2"/>
      <c r="G617" s="3"/>
    </row>
    <row r="618" spans="6:7" x14ac:dyDescent="0.35">
      <c r="F618" s="2"/>
      <c r="G618" s="3"/>
    </row>
    <row r="619" spans="6:7" x14ac:dyDescent="0.35">
      <c r="F619" s="2"/>
      <c r="G619" s="3"/>
    </row>
    <row r="620" spans="6:7" x14ac:dyDescent="0.35">
      <c r="F620" s="2"/>
      <c r="G620" s="3"/>
    </row>
    <row r="621" spans="6:7" x14ac:dyDescent="0.35">
      <c r="F621" s="2"/>
      <c r="G621" s="3"/>
    </row>
    <row r="622" spans="6:7" x14ac:dyDescent="0.35">
      <c r="F622" s="2"/>
      <c r="G622" s="3"/>
    </row>
    <row r="623" spans="6:7" x14ac:dyDescent="0.35">
      <c r="F623" s="2"/>
      <c r="G623" s="3"/>
    </row>
    <row r="624" spans="6:7" x14ac:dyDescent="0.35">
      <c r="F624" s="2"/>
      <c r="G624" s="3"/>
    </row>
    <row r="625" spans="6:7" x14ac:dyDescent="0.35">
      <c r="F625" s="2"/>
      <c r="G625" s="3"/>
    </row>
    <row r="626" spans="6:7" x14ac:dyDescent="0.35">
      <c r="F626" s="2"/>
      <c r="G626" s="3"/>
    </row>
    <row r="627" spans="6:7" x14ac:dyDescent="0.35">
      <c r="F627" s="2"/>
      <c r="G627" s="3"/>
    </row>
    <row r="628" spans="6:7" x14ac:dyDescent="0.35">
      <c r="F628" s="2"/>
      <c r="G628" s="3"/>
    </row>
    <row r="629" spans="6:7" x14ac:dyDescent="0.35">
      <c r="F629" s="2"/>
      <c r="G629" s="3"/>
    </row>
    <row r="630" spans="6:7" x14ac:dyDescent="0.35">
      <c r="F630" s="2"/>
      <c r="G630" s="3"/>
    </row>
    <row r="631" spans="6:7" x14ac:dyDescent="0.35">
      <c r="F631" s="2"/>
      <c r="G631" s="3"/>
    </row>
    <row r="632" spans="6:7" x14ac:dyDescent="0.35">
      <c r="F632" s="2"/>
      <c r="G632" s="3"/>
    </row>
    <row r="633" spans="6:7" x14ac:dyDescent="0.35">
      <c r="F633" s="2"/>
      <c r="G633" s="3"/>
    </row>
    <row r="634" spans="6:7" x14ac:dyDescent="0.35">
      <c r="F634" s="2"/>
      <c r="G634" s="3"/>
    </row>
    <row r="635" spans="6:7" x14ac:dyDescent="0.35">
      <c r="F635" s="2"/>
      <c r="G635" s="3"/>
    </row>
    <row r="636" spans="6:7" x14ac:dyDescent="0.35">
      <c r="F636" s="2"/>
      <c r="G636" s="3"/>
    </row>
    <row r="637" spans="6:7" x14ac:dyDescent="0.35">
      <c r="F637" s="2"/>
      <c r="G637" s="3"/>
    </row>
    <row r="638" spans="6:7" x14ac:dyDescent="0.35">
      <c r="F638" s="2"/>
      <c r="G638" s="3"/>
    </row>
    <row r="639" spans="6:7" x14ac:dyDescent="0.35">
      <c r="F639" s="2"/>
      <c r="G639" s="3"/>
    </row>
    <row r="640" spans="6:7" x14ac:dyDescent="0.35">
      <c r="F640" s="2"/>
      <c r="G640" s="3"/>
    </row>
    <row r="641" spans="6:7" x14ac:dyDescent="0.35">
      <c r="F641" s="2"/>
      <c r="G641" s="3"/>
    </row>
    <row r="642" spans="6:7" x14ac:dyDescent="0.35">
      <c r="F642" s="2"/>
      <c r="G642" s="3"/>
    </row>
    <row r="643" spans="6:7" x14ac:dyDescent="0.35">
      <c r="F643" s="2"/>
      <c r="G643" s="3"/>
    </row>
    <row r="644" spans="6:7" x14ac:dyDescent="0.35">
      <c r="F644" s="2"/>
      <c r="G644" s="3"/>
    </row>
    <row r="645" spans="6:7" x14ac:dyDescent="0.35">
      <c r="F645" s="2"/>
      <c r="G645" s="3"/>
    </row>
    <row r="646" spans="6:7" x14ac:dyDescent="0.35">
      <c r="F646" s="2"/>
      <c r="G646" s="3"/>
    </row>
    <row r="647" spans="6:7" x14ac:dyDescent="0.35">
      <c r="F647" s="2"/>
      <c r="G647" s="3"/>
    </row>
    <row r="648" spans="6:7" x14ac:dyDescent="0.35">
      <c r="F648" s="2"/>
      <c r="G648" s="3"/>
    </row>
    <row r="649" spans="6:7" x14ac:dyDescent="0.35">
      <c r="F649" s="2"/>
      <c r="G649" s="3"/>
    </row>
    <row r="650" spans="6:7" x14ac:dyDescent="0.35">
      <c r="F650" s="2"/>
      <c r="G650" s="3"/>
    </row>
    <row r="651" spans="6:7" x14ac:dyDescent="0.35">
      <c r="F651" s="2"/>
      <c r="G651" s="3"/>
    </row>
    <row r="652" spans="6:7" x14ac:dyDescent="0.35">
      <c r="F652" s="2"/>
      <c r="G652" s="3"/>
    </row>
    <row r="653" spans="6:7" x14ac:dyDescent="0.35">
      <c r="F653" s="2"/>
      <c r="G653" s="3"/>
    </row>
    <row r="654" spans="6:7" x14ac:dyDescent="0.35">
      <c r="F654" s="2"/>
      <c r="G654" s="3"/>
    </row>
    <row r="655" spans="6:7" x14ac:dyDescent="0.35">
      <c r="F655" s="2"/>
      <c r="G655" s="3"/>
    </row>
    <row r="656" spans="6:7" x14ac:dyDescent="0.35">
      <c r="F656" s="2"/>
      <c r="G656" s="3"/>
    </row>
    <row r="657" spans="6:7" x14ac:dyDescent="0.35">
      <c r="F657" s="2"/>
      <c r="G657"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5E92A-D5E9-41E0-9984-0F3CDE77D8A6}">
  <dimension ref="B2:C23"/>
  <sheetViews>
    <sheetView workbookViewId="0">
      <selection activeCell="B1" sqref="B1:B1048576"/>
    </sheetView>
  </sheetViews>
  <sheetFormatPr defaultRowHeight="14.5" x14ac:dyDescent="0.35"/>
  <cols>
    <col min="2" max="2" width="22.90625" customWidth="1"/>
    <col min="3" max="3" width="18.26953125" customWidth="1"/>
  </cols>
  <sheetData>
    <row r="2" spans="2:3" x14ac:dyDescent="0.35">
      <c r="B2" s="36" t="s">
        <v>13</v>
      </c>
      <c r="C2" s="38">
        <v>9.33</v>
      </c>
    </row>
    <row r="3" spans="2:3" x14ac:dyDescent="0.35">
      <c r="B3" s="37" t="s">
        <v>14</v>
      </c>
      <c r="C3" s="39">
        <v>11.7</v>
      </c>
    </row>
    <row r="4" spans="2:3" x14ac:dyDescent="0.35">
      <c r="B4" s="36" t="s">
        <v>4</v>
      </c>
      <c r="C4" s="38">
        <v>11.88</v>
      </c>
    </row>
    <row r="5" spans="2:3" x14ac:dyDescent="0.35">
      <c r="B5" s="37" t="s">
        <v>15</v>
      </c>
      <c r="C5" s="39">
        <v>11.73</v>
      </c>
    </row>
    <row r="6" spans="2:3" x14ac:dyDescent="0.35">
      <c r="B6" s="36" t="s">
        <v>16</v>
      </c>
      <c r="C6" s="38">
        <v>8.7899999999999991</v>
      </c>
    </row>
    <row r="7" spans="2:3" x14ac:dyDescent="0.35">
      <c r="B7" s="37" t="s">
        <v>17</v>
      </c>
      <c r="C7" s="39">
        <v>3.11</v>
      </c>
    </row>
    <row r="8" spans="2:3" x14ac:dyDescent="0.35">
      <c r="B8" s="36" t="s">
        <v>18</v>
      </c>
      <c r="C8" s="38">
        <v>6.47</v>
      </c>
    </row>
    <row r="9" spans="2:3" x14ac:dyDescent="0.35">
      <c r="B9" s="37" t="s">
        <v>19</v>
      </c>
      <c r="C9" s="39">
        <v>7.64</v>
      </c>
    </row>
    <row r="10" spans="2:3" x14ac:dyDescent="0.35">
      <c r="B10" s="36" t="s">
        <v>20</v>
      </c>
      <c r="C10" s="38">
        <v>10.62</v>
      </c>
    </row>
    <row r="11" spans="2:3" x14ac:dyDescent="0.35">
      <c r="B11" s="37" t="s">
        <v>21</v>
      </c>
      <c r="C11" s="39">
        <v>9</v>
      </c>
    </row>
    <row r="12" spans="2:3" x14ac:dyDescent="0.35">
      <c r="B12" s="36" t="s">
        <v>22</v>
      </c>
      <c r="C12" s="38">
        <v>9.77</v>
      </c>
    </row>
    <row r="13" spans="2:3" x14ac:dyDescent="0.35">
      <c r="B13" s="37" t="s">
        <v>23</v>
      </c>
      <c r="C13" s="39">
        <v>6.49</v>
      </c>
    </row>
    <row r="14" spans="2:3" x14ac:dyDescent="0.35">
      <c r="B14" s="36" t="s">
        <v>24</v>
      </c>
      <c r="C14" s="38">
        <v>4.97</v>
      </c>
    </row>
    <row r="15" spans="2:3" x14ac:dyDescent="0.35">
      <c r="B15" s="37" t="s">
        <v>25</v>
      </c>
      <c r="C15" s="39">
        <v>13.15</v>
      </c>
    </row>
    <row r="16" spans="2:3" x14ac:dyDescent="0.35">
      <c r="B16" s="36" t="s">
        <v>26</v>
      </c>
      <c r="C16" s="38">
        <v>5.6</v>
      </c>
    </row>
    <row r="17" spans="2:3" x14ac:dyDescent="0.35">
      <c r="B17" s="37" t="s">
        <v>27</v>
      </c>
      <c r="C17" s="39">
        <v>16.73</v>
      </c>
    </row>
    <row r="18" spans="2:3" x14ac:dyDescent="0.35">
      <c r="B18" s="36" t="s">
        <v>28</v>
      </c>
      <c r="C18" s="38">
        <v>10.38</v>
      </c>
    </row>
    <row r="19" spans="2:3" x14ac:dyDescent="0.35">
      <c r="B19" s="37" t="s">
        <v>29</v>
      </c>
      <c r="C19" s="39">
        <v>7.16</v>
      </c>
    </row>
    <row r="20" spans="2:3" x14ac:dyDescent="0.35">
      <c r="B20" s="36" t="s">
        <v>30</v>
      </c>
      <c r="C20" s="38">
        <v>14.49</v>
      </c>
    </row>
    <row r="21" spans="2:3" x14ac:dyDescent="0.35">
      <c r="B21" s="37" t="s">
        <v>31</v>
      </c>
      <c r="C21" s="39">
        <v>5.79</v>
      </c>
    </row>
    <row r="22" spans="2:3" x14ac:dyDescent="0.35">
      <c r="B22" s="36" t="s">
        <v>32</v>
      </c>
      <c r="C22" s="38">
        <v>8.65</v>
      </c>
    </row>
    <row r="23" spans="2:3" x14ac:dyDescent="0.35">
      <c r="B23" s="37" t="s">
        <v>33</v>
      </c>
      <c r="C23" s="39">
        <v>12.37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371B-4225-4046-A8B1-EAA9CE1A8129}">
  <dimension ref="A1:P301"/>
  <sheetViews>
    <sheetView topLeftCell="B1" zoomScale="76" zoomScaleNormal="76" workbookViewId="0">
      <selection activeCell="B1" sqref="A1:XFD1"/>
    </sheetView>
  </sheetViews>
  <sheetFormatPr defaultRowHeight="14.5" x14ac:dyDescent="0.35"/>
  <cols>
    <col min="2" max="2" width="13.1796875" customWidth="1"/>
    <col min="3" max="3" width="15.26953125" customWidth="1"/>
    <col min="4" max="4" width="12.81640625" customWidth="1"/>
    <col min="11" max="12" width="18.81640625" style="10" customWidth="1"/>
    <col min="13" max="13" width="25.6328125" style="10" customWidth="1"/>
    <col min="14" max="15" width="18.81640625" style="10" customWidth="1"/>
    <col min="16" max="16" width="16.1796875" customWidth="1"/>
  </cols>
  <sheetData>
    <row r="1" spans="1:16" x14ac:dyDescent="0.35">
      <c r="A1" t="s">
        <v>66</v>
      </c>
      <c r="B1" s="41" t="s">
        <v>43</v>
      </c>
      <c r="C1" s="42"/>
      <c r="D1" s="43"/>
      <c r="K1" s="11" t="s">
        <v>11</v>
      </c>
      <c r="L1" s="11" t="s">
        <v>12</v>
      </c>
      <c r="M1" s="11" t="s">
        <v>0</v>
      </c>
      <c r="N1" s="11" t="s">
        <v>1</v>
      </c>
      <c r="O1" s="11" t="s">
        <v>49</v>
      </c>
      <c r="P1" s="40" t="s">
        <v>82</v>
      </c>
    </row>
    <row r="2" spans="1:16" x14ac:dyDescent="0.35">
      <c r="B2" s="10"/>
      <c r="C2" s="11" t="s">
        <v>1</v>
      </c>
      <c r="D2" s="11" t="s">
        <v>55</v>
      </c>
      <c r="K2" s="10" t="s">
        <v>5</v>
      </c>
      <c r="L2" s="10" t="s">
        <v>36</v>
      </c>
      <c r="M2" s="10" t="s">
        <v>16</v>
      </c>
      <c r="N2" s="13">
        <v>16184</v>
      </c>
      <c r="O2" s="14">
        <v>39</v>
      </c>
      <c r="P2" s="22"/>
    </row>
    <row r="3" spans="1:16" x14ac:dyDescent="0.35">
      <c r="B3" s="12" t="s">
        <v>56</v>
      </c>
      <c r="C3" s="10">
        <f>AVERAGE(Table24[Amount])</f>
        <v>4136.2299999999996</v>
      </c>
      <c r="D3" s="10">
        <f>AVERAGE(Table24[Units])</f>
        <v>152.19999999999999</v>
      </c>
      <c r="K3" s="10" t="s">
        <v>5</v>
      </c>
      <c r="L3" s="10" t="s">
        <v>34</v>
      </c>
      <c r="M3" s="10" t="s">
        <v>20</v>
      </c>
      <c r="N3" s="13">
        <v>15610</v>
      </c>
      <c r="O3" s="14">
        <v>339</v>
      </c>
      <c r="P3" s="22"/>
    </row>
    <row r="4" spans="1:16" x14ac:dyDescent="0.35">
      <c r="B4" s="12" t="s">
        <v>57</v>
      </c>
      <c r="C4" s="10">
        <f>MEDIAN(Table24[Amount])</f>
        <v>3437</v>
      </c>
      <c r="D4" s="10">
        <f>MEDIAN(Table24[Units])</f>
        <v>124.5</v>
      </c>
      <c r="K4" s="10" t="s">
        <v>9</v>
      </c>
      <c r="L4" s="10" t="s">
        <v>34</v>
      </c>
      <c r="M4" s="10" t="s">
        <v>28</v>
      </c>
      <c r="N4" s="13">
        <v>14329</v>
      </c>
      <c r="O4" s="14">
        <v>150</v>
      </c>
      <c r="P4" s="22"/>
    </row>
    <row r="5" spans="1:16" x14ac:dyDescent="0.35">
      <c r="B5" s="12" t="s">
        <v>58</v>
      </c>
      <c r="C5" s="10">
        <f>MIN(Table24[Amount])</f>
        <v>0</v>
      </c>
      <c r="D5" s="10">
        <f>MIN(Table24[Units])</f>
        <v>0</v>
      </c>
      <c r="K5" s="10" t="s">
        <v>5</v>
      </c>
      <c r="L5" s="10" t="s">
        <v>35</v>
      </c>
      <c r="M5" s="10" t="s">
        <v>15</v>
      </c>
      <c r="N5" s="13">
        <v>13391</v>
      </c>
      <c r="O5" s="14">
        <v>201</v>
      </c>
      <c r="P5" s="22"/>
    </row>
    <row r="6" spans="1:16" x14ac:dyDescent="0.35">
      <c r="B6" s="12" t="s">
        <v>59</v>
      </c>
      <c r="C6" s="10">
        <f>MAX(Table24[Amount])</f>
        <v>16184</v>
      </c>
      <c r="D6" s="10">
        <f>MAX(Table24[Units])</f>
        <v>525</v>
      </c>
      <c r="K6" s="10" t="s">
        <v>10</v>
      </c>
      <c r="L6" s="10" t="s">
        <v>39</v>
      </c>
      <c r="M6" s="10" t="s">
        <v>33</v>
      </c>
      <c r="N6" s="13">
        <v>12950</v>
      </c>
      <c r="O6" s="14">
        <v>30</v>
      </c>
      <c r="P6" s="22"/>
    </row>
    <row r="7" spans="1:16" x14ac:dyDescent="0.35">
      <c r="B7" s="12" t="s">
        <v>60</v>
      </c>
      <c r="C7" s="10">
        <f>C6-C5</f>
        <v>16184</v>
      </c>
      <c r="D7" s="10">
        <f>D6-D5</f>
        <v>525</v>
      </c>
      <c r="K7" s="10" t="s">
        <v>40</v>
      </c>
      <c r="L7" s="10" t="s">
        <v>35</v>
      </c>
      <c r="M7" s="10" t="s">
        <v>32</v>
      </c>
      <c r="N7" s="13">
        <v>12348</v>
      </c>
      <c r="O7" s="14">
        <v>234</v>
      </c>
      <c r="P7" s="22"/>
    </row>
    <row r="8" spans="1:16" x14ac:dyDescent="0.35">
      <c r="B8" s="41" t="s">
        <v>61</v>
      </c>
      <c r="C8" s="42"/>
      <c r="D8" s="43"/>
      <c r="K8" s="10" t="s">
        <v>2</v>
      </c>
      <c r="L8" s="10" t="s">
        <v>37</v>
      </c>
      <c r="M8" s="10" t="s">
        <v>18</v>
      </c>
      <c r="N8" s="13">
        <v>11571</v>
      </c>
      <c r="O8" s="14">
        <v>138</v>
      </c>
      <c r="P8" s="22"/>
    </row>
    <row r="9" spans="1:16" x14ac:dyDescent="0.35">
      <c r="B9" s="12" t="s">
        <v>62</v>
      </c>
      <c r="C9" s="10">
        <f>_xlfn.PERCENTILE.EXC(Table24[Amount],0.25)</f>
        <v>1652</v>
      </c>
      <c r="D9" s="10">
        <f>_xlfn.PERCENTILE.EXC(Table24[Units],0.25)</f>
        <v>54</v>
      </c>
      <c r="K9" s="10" t="s">
        <v>9</v>
      </c>
      <c r="L9" s="10" t="s">
        <v>36</v>
      </c>
      <c r="M9" s="10" t="s">
        <v>27</v>
      </c>
      <c r="N9" s="13">
        <v>11522</v>
      </c>
      <c r="O9" s="14">
        <v>204</v>
      </c>
      <c r="P9" s="22"/>
    </row>
    <row r="10" spans="1:16" x14ac:dyDescent="0.35">
      <c r="B10" s="12" t="s">
        <v>63</v>
      </c>
      <c r="C10" s="10">
        <f>_xlfn.PERCENTILE.EXC(Table24[Amount],0.75)</f>
        <v>6245.75</v>
      </c>
      <c r="D10" s="10">
        <f>_xlfn.PERCENTILE.EXC(Table24[Units],0.75)</f>
        <v>223.5</v>
      </c>
      <c r="K10" s="10" t="s">
        <v>2</v>
      </c>
      <c r="L10" s="10" t="s">
        <v>36</v>
      </c>
      <c r="M10" s="10" t="s">
        <v>16</v>
      </c>
      <c r="N10" s="13">
        <v>11417</v>
      </c>
      <c r="O10" s="14">
        <v>21</v>
      </c>
      <c r="P10" s="22"/>
    </row>
    <row r="11" spans="1:16" x14ac:dyDescent="0.35">
      <c r="K11" s="10" t="s">
        <v>41</v>
      </c>
      <c r="L11" s="10" t="s">
        <v>36</v>
      </c>
      <c r="M11" s="10" t="s">
        <v>13</v>
      </c>
      <c r="N11" s="13">
        <v>10311</v>
      </c>
      <c r="O11" s="14">
        <v>231</v>
      </c>
      <c r="P11" s="22"/>
    </row>
    <row r="12" spans="1:16" x14ac:dyDescent="0.35">
      <c r="K12" s="10" t="s">
        <v>41</v>
      </c>
      <c r="L12" s="10" t="s">
        <v>36</v>
      </c>
      <c r="M12" s="10" t="s">
        <v>32</v>
      </c>
      <c r="N12" s="13">
        <v>10304</v>
      </c>
      <c r="O12" s="14">
        <v>84</v>
      </c>
      <c r="P12" s="22"/>
    </row>
    <row r="13" spans="1:16" x14ac:dyDescent="0.35">
      <c r="A13" t="s">
        <v>67</v>
      </c>
      <c r="B13" t="s">
        <v>65</v>
      </c>
      <c r="K13" s="10" t="s">
        <v>7</v>
      </c>
      <c r="L13" s="10" t="s">
        <v>38</v>
      </c>
      <c r="M13" s="10" t="s">
        <v>30</v>
      </c>
      <c r="N13" s="13">
        <v>10129</v>
      </c>
      <c r="O13" s="14">
        <v>312</v>
      </c>
      <c r="P13" s="22"/>
    </row>
    <row r="14" spans="1:16" x14ac:dyDescent="0.35">
      <c r="K14" s="10" t="s">
        <v>6</v>
      </c>
      <c r="L14" s="10" t="s">
        <v>36</v>
      </c>
      <c r="M14" s="10" t="s">
        <v>4</v>
      </c>
      <c r="N14" s="13">
        <v>10073</v>
      </c>
      <c r="O14" s="14">
        <v>120</v>
      </c>
      <c r="P14" s="22"/>
    </row>
    <row r="15" spans="1:16" x14ac:dyDescent="0.35">
      <c r="K15" s="10" t="s">
        <v>2</v>
      </c>
      <c r="L15" s="10" t="s">
        <v>37</v>
      </c>
      <c r="M15" s="10" t="s">
        <v>17</v>
      </c>
      <c r="N15" s="13">
        <v>9926</v>
      </c>
      <c r="O15" s="14">
        <v>201</v>
      </c>
      <c r="P15" s="22"/>
    </row>
    <row r="16" spans="1:16" x14ac:dyDescent="0.35">
      <c r="A16" t="s">
        <v>68</v>
      </c>
      <c r="B16" t="s">
        <v>69</v>
      </c>
      <c r="K16" s="10" t="s">
        <v>7</v>
      </c>
      <c r="L16" s="10" t="s">
        <v>37</v>
      </c>
      <c r="M16" s="10" t="s">
        <v>22</v>
      </c>
      <c r="N16" s="13">
        <v>9835</v>
      </c>
      <c r="O16" s="14">
        <v>207</v>
      </c>
      <c r="P16" s="22"/>
    </row>
    <row r="17" spans="2:16" ht="18.5" x14ac:dyDescent="0.45">
      <c r="B17" s="44" t="s">
        <v>71</v>
      </c>
      <c r="C17" s="44"/>
      <c r="D17" s="44"/>
      <c r="K17" s="10" t="s">
        <v>40</v>
      </c>
      <c r="L17" s="10" t="s">
        <v>36</v>
      </c>
      <c r="M17" s="10" t="s">
        <v>33</v>
      </c>
      <c r="N17" s="13">
        <v>9772</v>
      </c>
      <c r="O17" s="14">
        <v>90</v>
      </c>
      <c r="P17" s="22"/>
    </row>
    <row r="18" spans="2:16" x14ac:dyDescent="0.35">
      <c r="B18" s="20" t="s">
        <v>70</v>
      </c>
      <c r="C18" s="19" t="s">
        <v>1</v>
      </c>
      <c r="D18" s="19" t="s">
        <v>49</v>
      </c>
      <c r="K18" s="10" t="s">
        <v>8</v>
      </c>
      <c r="L18" s="10" t="s">
        <v>37</v>
      </c>
      <c r="M18" s="10" t="s">
        <v>15</v>
      </c>
      <c r="N18" s="13">
        <v>9709</v>
      </c>
      <c r="O18" s="14">
        <v>30</v>
      </c>
      <c r="P18" s="22"/>
    </row>
    <row r="19" spans="2:16" x14ac:dyDescent="0.35">
      <c r="B19" s="15" t="s">
        <v>36</v>
      </c>
      <c r="C19" s="28">
        <f>SUMIFS(Table24[Amount],Table24[Geography],B19)</f>
        <v>237944</v>
      </c>
      <c r="D19" s="17">
        <f>SUMIFS(Table24[Units],Table24[Geography],B19)</f>
        <v>7302</v>
      </c>
      <c r="K19" s="10" t="s">
        <v>8</v>
      </c>
      <c r="L19" s="10" t="s">
        <v>39</v>
      </c>
      <c r="M19" s="10" t="s">
        <v>18</v>
      </c>
      <c r="N19" s="13">
        <v>9660</v>
      </c>
      <c r="O19" s="14">
        <v>27</v>
      </c>
      <c r="P19" s="22"/>
    </row>
    <row r="20" spans="2:16" x14ac:dyDescent="0.35">
      <c r="B20" s="16" t="s">
        <v>34</v>
      </c>
      <c r="C20" s="28">
        <f>SUMIFS(Table24[Amount],Table24[Geography],B20)</f>
        <v>252469</v>
      </c>
      <c r="D20" s="17">
        <f>SUMIFS(Table24[Units],Table24[Geography],B20)</f>
        <v>8760</v>
      </c>
      <c r="K20" s="10" t="s">
        <v>41</v>
      </c>
      <c r="L20" s="10" t="s">
        <v>36</v>
      </c>
      <c r="M20" s="10" t="s">
        <v>18</v>
      </c>
      <c r="N20" s="13">
        <v>9632</v>
      </c>
      <c r="O20" s="14">
        <v>288</v>
      </c>
      <c r="P20" s="22"/>
    </row>
    <row r="21" spans="2:16" x14ac:dyDescent="0.35">
      <c r="B21" s="16" t="s">
        <v>35</v>
      </c>
      <c r="C21" s="28">
        <f>SUMIFS(Table24[Amount],Table24[Geography],B21)</f>
        <v>188475</v>
      </c>
      <c r="D21" s="17">
        <f>SUMIFS(Table24[Units],Table24[Geography],B21)</f>
        <v>10011</v>
      </c>
      <c r="K21" s="10" t="s">
        <v>9</v>
      </c>
      <c r="L21" s="10" t="s">
        <v>38</v>
      </c>
      <c r="M21" s="10" t="s">
        <v>33</v>
      </c>
      <c r="N21" s="13">
        <v>9506</v>
      </c>
      <c r="O21" s="14">
        <v>87</v>
      </c>
      <c r="P21" s="22"/>
    </row>
    <row r="22" spans="2:16" x14ac:dyDescent="0.35">
      <c r="B22" s="15" t="s">
        <v>39</v>
      </c>
      <c r="C22" s="28">
        <f>SUMIFS(Table24[Amount],Table24[Geography],B22)</f>
        <v>173530</v>
      </c>
      <c r="D22" s="17">
        <f>SUMIFS(Table24[Units],Table24[Geography],B22)</f>
        <v>5745</v>
      </c>
      <c r="K22" s="10" t="s">
        <v>2</v>
      </c>
      <c r="L22" s="10" t="s">
        <v>39</v>
      </c>
      <c r="M22" s="10" t="s">
        <v>20</v>
      </c>
      <c r="N22" s="13">
        <v>9443</v>
      </c>
      <c r="O22" s="14">
        <v>162</v>
      </c>
      <c r="P22" s="22"/>
    </row>
    <row r="23" spans="2:16" x14ac:dyDescent="0.35">
      <c r="B23" s="15" t="s">
        <v>37</v>
      </c>
      <c r="C23" s="28">
        <f>SUMIFS(Table24[Amount],Table24[Geography],B23)</f>
        <v>218813</v>
      </c>
      <c r="D23" s="17">
        <f>SUMIFS(Table24[Units],Table24[Geography],B23)</f>
        <v>7431</v>
      </c>
      <c r="K23" s="10" t="s">
        <v>3</v>
      </c>
      <c r="L23" s="10" t="s">
        <v>36</v>
      </c>
      <c r="M23" s="10" t="s">
        <v>16</v>
      </c>
      <c r="N23" s="13">
        <v>9198</v>
      </c>
      <c r="O23" s="14">
        <v>36</v>
      </c>
      <c r="P23" s="22"/>
    </row>
    <row r="24" spans="2:16" x14ac:dyDescent="0.35">
      <c r="B24" s="16" t="s">
        <v>38</v>
      </c>
      <c r="C24" s="28">
        <f>SUMIFS(Table24[Amount],Table24[Geography],B24)</f>
        <v>168679</v>
      </c>
      <c r="D24" s="17">
        <f>SUMIFS(Table24[Units],Table24[Geography],B24)</f>
        <v>6264</v>
      </c>
      <c r="K24" s="10" t="s">
        <v>9</v>
      </c>
      <c r="L24" s="10" t="s">
        <v>36</v>
      </c>
      <c r="M24" s="10" t="s">
        <v>30</v>
      </c>
      <c r="N24" s="13">
        <v>9051</v>
      </c>
      <c r="O24" s="14">
        <v>57</v>
      </c>
      <c r="P24" s="22"/>
    </row>
    <row r="25" spans="2:16" x14ac:dyDescent="0.35">
      <c r="B25" s="18"/>
      <c r="K25" s="10" t="s">
        <v>40</v>
      </c>
      <c r="L25" s="10" t="s">
        <v>37</v>
      </c>
      <c r="M25" s="10" t="s">
        <v>29</v>
      </c>
      <c r="N25" s="13">
        <v>9002</v>
      </c>
      <c r="O25" s="14">
        <v>72</v>
      </c>
      <c r="P25" s="22"/>
    </row>
    <row r="26" spans="2:16" x14ac:dyDescent="0.35">
      <c r="K26" s="10" t="s">
        <v>8</v>
      </c>
      <c r="L26" s="10" t="s">
        <v>39</v>
      </c>
      <c r="M26" s="10" t="s">
        <v>31</v>
      </c>
      <c r="N26" s="13">
        <v>8890</v>
      </c>
      <c r="O26" s="14">
        <v>210</v>
      </c>
      <c r="P26" s="22"/>
    </row>
    <row r="27" spans="2:16" x14ac:dyDescent="0.35">
      <c r="K27" s="10" t="s">
        <v>40</v>
      </c>
      <c r="L27" s="10" t="s">
        <v>35</v>
      </c>
      <c r="M27" s="10" t="s">
        <v>33</v>
      </c>
      <c r="N27" s="13">
        <v>8869</v>
      </c>
      <c r="O27" s="14">
        <v>432</v>
      </c>
      <c r="P27" s="22"/>
    </row>
    <row r="28" spans="2:16" x14ac:dyDescent="0.35">
      <c r="K28" s="10" t="s">
        <v>7</v>
      </c>
      <c r="L28" s="10" t="s">
        <v>34</v>
      </c>
      <c r="M28" s="10" t="s">
        <v>24</v>
      </c>
      <c r="N28" s="13">
        <v>8862</v>
      </c>
      <c r="O28" s="14">
        <v>189</v>
      </c>
      <c r="P28" s="22"/>
    </row>
    <row r="29" spans="2:16" x14ac:dyDescent="0.35">
      <c r="K29" s="10" t="s">
        <v>3</v>
      </c>
      <c r="L29" s="10" t="s">
        <v>38</v>
      </c>
      <c r="M29" s="10" t="s">
        <v>26</v>
      </c>
      <c r="N29" s="13">
        <v>8841</v>
      </c>
      <c r="O29" s="14">
        <v>303</v>
      </c>
      <c r="P29" s="22"/>
    </row>
    <row r="30" spans="2:16" x14ac:dyDescent="0.35">
      <c r="K30" s="10" t="s">
        <v>5</v>
      </c>
      <c r="L30" s="10" t="s">
        <v>37</v>
      </c>
      <c r="M30" s="10" t="s">
        <v>25</v>
      </c>
      <c r="N30" s="13">
        <v>8813</v>
      </c>
      <c r="O30" s="14">
        <v>21</v>
      </c>
      <c r="P30" s="22"/>
    </row>
    <row r="31" spans="2:16" x14ac:dyDescent="0.35">
      <c r="K31" s="10" t="s">
        <v>9</v>
      </c>
      <c r="L31" s="10" t="s">
        <v>34</v>
      </c>
      <c r="M31" s="10" t="s">
        <v>20</v>
      </c>
      <c r="N31" s="13">
        <v>8463</v>
      </c>
      <c r="O31" s="14">
        <v>492</v>
      </c>
      <c r="P31" s="22"/>
    </row>
    <row r="32" spans="2:16" x14ac:dyDescent="0.35">
      <c r="K32" s="10" t="s">
        <v>7</v>
      </c>
      <c r="L32" s="10" t="s">
        <v>36</v>
      </c>
      <c r="M32" s="10" t="s">
        <v>22</v>
      </c>
      <c r="N32" s="13">
        <v>8435</v>
      </c>
      <c r="O32" s="14">
        <v>42</v>
      </c>
      <c r="P32" s="22"/>
    </row>
    <row r="33" spans="11:16" x14ac:dyDescent="0.35">
      <c r="K33" s="10" t="s">
        <v>2</v>
      </c>
      <c r="L33" s="10" t="s">
        <v>36</v>
      </c>
      <c r="M33" s="10" t="s">
        <v>29</v>
      </c>
      <c r="N33" s="13">
        <v>8211</v>
      </c>
      <c r="O33" s="14">
        <v>75</v>
      </c>
      <c r="P33" s="22"/>
    </row>
    <row r="34" spans="11:16" x14ac:dyDescent="0.35">
      <c r="K34" s="10" t="s">
        <v>9</v>
      </c>
      <c r="L34" s="10" t="s">
        <v>34</v>
      </c>
      <c r="M34" s="10" t="s">
        <v>23</v>
      </c>
      <c r="N34" s="13">
        <v>8155</v>
      </c>
      <c r="O34" s="14">
        <v>90</v>
      </c>
      <c r="P34" s="22"/>
    </row>
    <row r="35" spans="11:16" x14ac:dyDescent="0.35">
      <c r="K35" s="10" t="s">
        <v>6</v>
      </c>
      <c r="L35" s="10" t="s">
        <v>34</v>
      </c>
      <c r="M35" s="10" t="s">
        <v>26</v>
      </c>
      <c r="N35" s="13">
        <v>8008</v>
      </c>
      <c r="O35" s="14">
        <v>456</v>
      </c>
      <c r="P35" s="22"/>
    </row>
    <row r="36" spans="11:16" x14ac:dyDescent="0.35">
      <c r="K36" s="10" t="s">
        <v>41</v>
      </c>
      <c r="L36" s="10" t="s">
        <v>34</v>
      </c>
      <c r="M36" s="10" t="s">
        <v>33</v>
      </c>
      <c r="N36" s="13">
        <v>7847</v>
      </c>
      <c r="O36" s="14">
        <v>174</v>
      </c>
      <c r="P36" s="22"/>
    </row>
    <row r="37" spans="11:16" x14ac:dyDescent="0.35">
      <c r="K37" s="10" t="s">
        <v>9</v>
      </c>
      <c r="L37" s="10" t="s">
        <v>35</v>
      </c>
      <c r="M37" s="10" t="s">
        <v>15</v>
      </c>
      <c r="N37" s="13">
        <v>7833</v>
      </c>
      <c r="O37" s="14">
        <v>243</v>
      </c>
      <c r="P37" s="22"/>
    </row>
    <row r="38" spans="11:16" x14ac:dyDescent="0.35">
      <c r="K38" s="10" t="s">
        <v>2</v>
      </c>
      <c r="L38" s="10" t="s">
        <v>39</v>
      </c>
      <c r="M38" s="10" t="s">
        <v>27</v>
      </c>
      <c r="N38" s="13">
        <v>7812</v>
      </c>
      <c r="O38" s="14">
        <v>81</v>
      </c>
      <c r="P38" s="22"/>
    </row>
    <row r="39" spans="11:16" x14ac:dyDescent="0.35">
      <c r="K39" s="10" t="s">
        <v>3</v>
      </c>
      <c r="L39" s="10" t="s">
        <v>34</v>
      </c>
      <c r="M39" s="10" t="s">
        <v>32</v>
      </c>
      <c r="N39" s="13">
        <v>7777</v>
      </c>
      <c r="O39" s="14">
        <v>504</v>
      </c>
      <c r="P39" s="22"/>
    </row>
    <row r="40" spans="11:16" x14ac:dyDescent="0.35">
      <c r="K40" s="10" t="s">
        <v>7</v>
      </c>
      <c r="L40" s="10" t="s">
        <v>34</v>
      </c>
      <c r="M40" s="10" t="s">
        <v>17</v>
      </c>
      <c r="N40" s="13">
        <v>7777</v>
      </c>
      <c r="O40" s="14">
        <v>39</v>
      </c>
      <c r="P40" s="22"/>
    </row>
    <row r="41" spans="11:16" x14ac:dyDescent="0.35">
      <c r="K41" s="10" t="s">
        <v>6</v>
      </c>
      <c r="L41" s="10" t="s">
        <v>37</v>
      </c>
      <c r="M41" s="10" t="s">
        <v>31</v>
      </c>
      <c r="N41" s="13">
        <v>7693</v>
      </c>
      <c r="O41" s="14">
        <v>87</v>
      </c>
      <c r="P41" s="22"/>
    </row>
    <row r="42" spans="11:16" x14ac:dyDescent="0.35">
      <c r="K42" s="10" t="s">
        <v>40</v>
      </c>
      <c r="L42" s="10" t="s">
        <v>37</v>
      </c>
      <c r="M42" s="10" t="s">
        <v>19</v>
      </c>
      <c r="N42" s="13">
        <v>7693</v>
      </c>
      <c r="O42" s="14">
        <v>21</v>
      </c>
      <c r="P42" s="22"/>
    </row>
    <row r="43" spans="11:16" x14ac:dyDescent="0.35">
      <c r="K43" s="10" t="s">
        <v>2</v>
      </c>
      <c r="L43" s="10" t="s">
        <v>39</v>
      </c>
      <c r="M43" s="10" t="s">
        <v>21</v>
      </c>
      <c r="N43" s="13">
        <v>7651</v>
      </c>
      <c r="O43" s="14">
        <v>213</v>
      </c>
      <c r="P43" s="22"/>
    </row>
    <row r="44" spans="11:16" x14ac:dyDescent="0.35">
      <c r="K44" s="10" t="s">
        <v>2</v>
      </c>
      <c r="L44" s="10" t="s">
        <v>34</v>
      </c>
      <c r="M44" s="10" t="s">
        <v>19</v>
      </c>
      <c r="N44" s="13">
        <v>7511</v>
      </c>
      <c r="O44" s="14">
        <v>120</v>
      </c>
      <c r="P44" s="22"/>
    </row>
    <row r="45" spans="11:16" x14ac:dyDescent="0.35">
      <c r="K45" s="10" t="s">
        <v>5</v>
      </c>
      <c r="L45" s="10" t="s">
        <v>38</v>
      </c>
      <c r="M45" s="10" t="s">
        <v>25</v>
      </c>
      <c r="N45" s="13">
        <v>7483</v>
      </c>
      <c r="O45" s="14">
        <v>45</v>
      </c>
      <c r="P45" s="22"/>
    </row>
    <row r="46" spans="11:16" x14ac:dyDescent="0.35">
      <c r="K46" s="10" t="s">
        <v>41</v>
      </c>
      <c r="L46" s="10" t="s">
        <v>35</v>
      </c>
      <c r="M46" s="10" t="s">
        <v>28</v>
      </c>
      <c r="N46" s="13">
        <v>7455</v>
      </c>
      <c r="O46" s="14">
        <v>216</v>
      </c>
      <c r="P46" s="22"/>
    </row>
    <row r="47" spans="11:16" x14ac:dyDescent="0.35">
      <c r="K47" s="10" t="s">
        <v>6</v>
      </c>
      <c r="L47" s="10" t="s">
        <v>38</v>
      </c>
      <c r="M47" s="10" t="s">
        <v>21</v>
      </c>
      <c r="N47" s="13">
        <v>7322</v>
      </c>
      <c r="O47" s="14">
        <v>36</v>
      </c>
      <c r="P47" s="22"/>
    </row>
    <row r="48" spans="11:16" x14ac:dyDescent="0.35">
      <c r="K48" s="10" t="s">
        <v>3</v>
      </c>
      <c r="L48" s="10" t="s">
        <v>37</v>
      </c>
      <c r="M48" s="10" t="s">
        <v>28</v>
      </c>
      <c r="N48" s="13">
        <v>7308</v>
      </c>
      <c r="O48" s="14">
        <v>327</v>
      </c>
      <c r="P48" s="22"/>
    </row>
    <row r="49" spans="11:16" x14ac:dyDescent="0.35">
      <c r="K49" s="10" t="s">
        <v>5</v>
      </c>
      <c r="L49" s="10" t="s">
        <v>34</v>
      </c>
      <c r="M49" s="10" t="s">
        <v>15</v>
      </c>
      <c r="N49" s="13">
        <v>7280</v>
      </c>
      <c r="O49" s="14">
        <v>201</v>
      </c>
      <c r="P49" s="22"/>
    </row>
    <row r="50" spans="11:16" x14ac:dyDescent="0.35">
      <c r="K50" s="10" t="s">
        <v>9</v>
      </c>
      <c r="L50" s="10" t="s">
        <v>37</v>
      </c>
      <c r="M50" s="10" t="s">
        <v>20</v>
      </c>
      <c r="N50" s="13">
        <v>7273</v>
      </c>
      <c r="O50" s="14">
        <v>96</v>
      </c>
      <c r="P50" s="22"/>
    </row>
    <row r="51" spans="11:16" x14ac:dyDescent="0.35">
      <c r="K51" s="10" t="s">
        <v>3</v>
      </c>
      <c r="L51" s="10" t="s">
        <v>34</v>
      </c>
      <c r="M51" s="10" t="s">
        <v>14</v>
      </c>
      <c r="N51" s="13">
        <v>7259</v>
      </c>
      <c r="O51" s="14">
        <v>276</v>
      </c>
      <c r="P51" s="22"/>
    </row>
    <row r="52" spans="11:16" x14ac:dyDescent="0.35">
      <c r="K52" s="10" t="s">
        <v>5</v>
      </c>
      <c r="L52" s="10" t="s">
        <v>38</v>
      </c>
      <c r="M52" s="10" t="s">
        <v>13</v>
      </c>
      <c r="N52" s="13">
        <v>7189</v>
      </c>
      <c r="O52" s="14">
        <v>54</v>
      </c>
      <c r="P52" s="22"/>
    </row>
    <row r="53" spans="11:16" x14ac:dyDescent="0.35">
      <c r="K53" s="10" t="s">
        <v>8</v>
      </c>
      <c r="L53" s="10" t="s">
        <v>39</v>
      </c>
      <c r="M53" s="10" t="s">
        <v>30</v>
      </c>
      <c r="N53" s="13">
        <v>7021</v>
      </c>
      <c r="O53" s="14">
        <v>183</v>
      </c>
      <c r="P53" s="22"/>
    </row>
    <row r="54" spans="11:16" x14ac:dyDescent="0.35">
      <c r="K54" s="10" t="s">
        <v>5</v>
      </c>
      <c r="L54" s="10" t="s">
        <v>34</v>
      </c>
      <c r="M54" s="10" t="s">
        <v>27</v>
      </c>
      <c r="N54" s="13">
        <v>6986</v>
      </c>
      <c r="O54" s="14">
        <v>21</v>
      </c>
      <c r="P54" s="22"/>
    </row>
    <row r="55" spans="11:16" x14ac:dyDescent="0.35">
      <c r="K55" s="10" t="s">
        <v>5</v>
      </c>
      <c r="L55" s="10" t="s">
        <v>39</v>
      </c>
      <c r="M55" s="10" t="s">
        <v>22</v>
      </c>
      <c r="N55" s="13">
        <v>6909</v>
      </c>
      <c r="O55" s="14">
        <v>81</v>
      </c>
      <c r="P55" s="22"/>
    </row>
    <row r="56" spans="11:16" x14ac:dyDescent="0.35">
      <c r="K56" s="10" t="s">
        <v>10</v>
      </c>
      <c r="L56" s="10" t="s">
        <v>38</v>
      </c>
      <c r="M56" s="10" t="s">
        <v>4</v>
      </c>
      <c r="N56" s="13">
        <v>6860</v>
      </c>
      <c r="O56" s="14">
        <v>126</v>
      </c>
      <c r="P56" s="22"/>
    </row>
    <row r="57" spans="11:16" x14ac:dyDescent="0.35">
      <c r="K57" s="10" t="s">
        <v>40</v>
      </c>
      <c r="L57" s="10" t="s">
        <v>35</v>
      </c>
      <c r="M57" s="10" t="s">
        <v>22</v>
      </c>
      <c r="N57" s="13">
        <v>6853</v>
      </c>
      <c r="O57" s="14">
        <v>372</v>
      </c>
      <c r="P57" s="22"/>
    </row>
    <row r="58" spans="11:16" x14ac:dyDescent="0.35">
      <c r="K58" s="10" t="s">
        <v>9</v>
      </c>
      <c r="L58" s="10" t="s">
        <v>34</v>
      </c>
      <c r="M58" s="10" t="s">
        <v>21</v>
      </c>
      <c r="N58" s="13">
        <v>6832</v>
      </c>
      <c r="O58" s="14">
        <v>27</v>
      </c>
      <c r="P58" s="22"/>
    </row>
    <row r="59" spans="11:16" x14ac:dyDescent="0.35">
      <c r="K59" s="10" t="s">
        <v>6</v>
      </c>
      <c r="L59" s="10" t="s">
        <v>37</v>
      </c>
      <c r="M59" s="10" t="s">
        <v>26</v>
      </c>
      <c r="N59" s="13">
        <v>6818</v>
      </c>
      <c r="O59" s="14">
        <v>6</v>
      </c>
      <c r="P59" s="22"/>
    </row>
    <row r="60" spans="11:16" x14ac:dyDescent="0.35">
      <c r="K60" s="10" t="s">
        <v>7</v>
      </c>
      <c r="L60" s="10" t="s">
        <v>35</v>
      </c>
      <c r="M60" s="10" t="s">
        <v>30</v>
      </c>
      <c r="N60" s="13">
        <v>6755</v>
      </c>
      <c r="O60" s="14">
        <v>252</v>
      </c>
      <c r="P60" s="22"/>
    </row>
    <row r="61" spans="11:16" x14ac:dyDescent="0.35">
      <c r="K61" s="10" t="s">
        <v>40</v>
      </c>
      <c r="L61" s="10" t="s">
        <v>34</v>
      </c>
      <c r="M61" s="10" t="s">
        <v>26</v>
      </c>
      <c r="N61" s="13">
        <v>6748</v>
      </c>
      <c r="O61" s="14">
        <v>48</v>
      </c>
      <c r="P61" s="22"/>
    </row>
    <row r="62" spans="11:16" x14ac:dyDescent="0.35">
      <c r="K62" s="10" t="s">
        <v>6</v>
      </c>
      <c r="L62" s="10" t="s">
        <v>34</v>
      </c>
      <c r="M62" s="10" t="s">
        <v>32</v>
      </c>
      <c r="N62" s="13">
        <v>6734</v>
      </c>
      <c r="O62" s="14">
        <v>123</v>
      </c>
      <c r="P62" s="22"/>
    </row>
    <row r="63" spans="11:16" x14ac:dyDescent="0.35">
      <c r="K63" s="10" t="s">
        <v>8</v>
      </c>
      <c r="L63" s="10" t="s">
        <v>35</v>
      </c>
      <c r="M63" s="10" t="s">
        <v>32</v>
      </c>
      <c r="N63" s="13">
        <v>6706</v>
      </c>
      <c r="O63" s="14">
        <v>459</v>
      </c>
      <c r="P63" s="22"/>
    </row>
    <row r="64" spans="11:16" x14ac:dyDescent="0.35">
      <c r="K64" s="10" t="s">
        <v>10</v>
      </c>
      <c r="L64" s="10" t="s">
        <v>36</v>
      </c>
      <c r="M64" s="10" t="s">
        <v>32</v>
      </c>
      <c r="N64" s="13">
        <v>6657</v>
      </c>
      <c r="O64" s="14">
        <v>303</v>
      </c>
      <c r="P64" s="22"/>
    </row>
    <row r="65" spans="11:16" x14ac:dyDescent="0.35">
      <c r="K65" s="10" t="s">
        <v>3</v>
      </c>
      <c r="L65" s="10" t="s">
        <v>35</v>
      </c>
      <c r="M65" s="10" t="s">
        <v>15</v>
      </c>
      <c r="N65" s="13">
        <v>6657</v>
      </c>
      <c r="O65" s="14">
        <v>276</v>
      </c>
      <c r="P65" s="22"/>
    </row>
    <row r="66" spans="11:16" x14ac:dyDescent="0.35">
      <c r="K66" s="10" t="s">
        <v>7</v>
      </c>
      <c r="L66" s="10" t="s">
        <v>37</v>
      </c>
      <c r="M66" s="10" t="s">
        <v>14</v>
      </c>
      <c r="N66" s="13">
        <v>6608</v>
      </c>
      <c r="O66" s="14">
        <v>225</v>
      </c>
      <c r="P66" s="22"/>
    </row>
    <row r="67" spans="11:16" x14ac:dyDescent="0.35">
      <c r="K67" s="10" t="s">
        <v>2</v>
      </c>
      <c r="L67" s="10" t="s">
        <v>38</v>
      </c>
      <c r="M67" s="10" t="s">
        <v>28</v>
      </c>
      <c r="N67" s="13">
        <v>6580</v>
      </c>
      <c r="O67" s="14">
        <v>183</v>
      </c>
      <c r="P67" s="22"/>
    </row>
    <row r="68" spans="11:16" x14ac:dyDescent="0.35">
      <c r="K68" s="10" t="s">
        <v>7</v>
      </c>
      <c r="L68" s="10" t="s">
        <v>37</v>
      </c>
      <c r="M68" s="10" t="s">
        <v>30</v>
      </c>
      <c r="N68" s="13">
        <v>6454</v>
      </c>
      <c r="O68" s="14">
        <v>54</v>
      </c>
      <c r="P68" s="22"/>
    </row>
    <row r="69" spans="11:16" x14ac:dyDescent="0.35">
      <c r="K69" s="10" t="s">
        <v>8</v>
      </c>
      <c r="L69" s="10" t="s">
        <v>38</v>
      </c>
      <c r="M69" s="10" t="s">
        <v>21</v>
      </c>
      <c r="N69" s="13">
        <v>6433</v>
      </c>
      <c r="O69" s="14">
        <v>78</v>
      </c>
      <c r="P69" s="22"/>
    </row>
    <row r="70" spans="11:16" x14ac:dyDescent="0.35">
      <c r="K70" s="10" t="s">
        <v>41</v>
      </c>
      <c r="L70" s="10" t="s">
        <v>37</v>
      </c>
      <c r="M70" s="10" t="s">
        <v>24</v>
      </c>
      <c r="N70" s="13">
        <v>6398</v>
      </c>
      <c r="O70" s="14">
        <v>102</v>
      </c>
      <c r="P70" s="22"/>
    </row>
    <row r="71" spans="11:16" x14ac:dyDescent="0.35">
      <c r="K71" s="10" t="s">
        <v>7</v>
      </c>
      <c r="L71" s="10" t="s">
        <v>37</v>
      </c>
      <c r="M71" s="10" t="s">
        <v>33</v>
      </c>
      <c r="N71" s="13">
        <v>6391</v>
      </c>
      <c r="O71" s="14">
        <v>48</v>
      </c>
      <c r="P71" s="22"/>
    </row>
    <row r="72" spans="11:16" x14ac:dyDescent="0.35">
      <c r="K72" s="10" t="s">
        <v>40</v>
      </c>
      <c r="L72" s="10" t="s">
        <v>39</v>
      </c>
      <c r="M72" s="10" t="s">
        <v>27</v>
      </c>
      <c r="N72" s="13">
        <v>6370</v>
      </c>
      <c r="O72" s="14">
        <v>30</v>
      </c>
      <c r="P72" s="22"/>
    </row>
    <row r="73" spans="11:16" x14ac:dyDescent="0.35">
      <c r="K73" s="10" t="s">
        <v>5</v>
      </c>
      <c r="L73" s="10" t="s">
        <v>36</v>
      </c>
      <c r="M73" s="10" t="s">
        <v>23</v>
      </c>
      <c r="N73" s="13">
        <v>6314</v>
      </c>
      <c r="O73" s="14">
        <v>15</v>
      </c>
      <c r="P73" s="22"/>
    </row>
    <row r="74" spans="11:16" x14ac:dyDescent="0.35">
      <c r="K74" s="10" t="s">
        <v>3</v>
      </c>
      <c r="L74" s="10" t="s">
        <v>34</v>
      </c>
      <c r="M74" s="10" t="s">
        <v>25</v>
      </c>
      <c r="N74" s="13">
        <v>6300</v>
      </c>
      <c r="O74" s="14">
        <v>42</v>
      </c>
      <c r="P74" s="22"/>
    </row>
    <row r="75" spans="11:16" x14ac:dyDescent="0.35">
      <c r="K75" s="10" t="s">
        <v>5</v>
      </c>
      <c r="L75" s="10" t="s">
        <v>34</v>
      </c>
      <c r="M75" s="10" t="s">
        <v>22</v>
      </c>
      <c r="N75" s="13">
        <v>6279</v>
      </c>
      <c r="O75" s="14">
        <v>237</v>
      </c>
      <c r="P75" s="22"/>
    </row>
    <row r="76" spans="11:16" x14ac:dyDescent="0.35">
      <c r="K76" s="10" t="s">
        <v>8</v>
      </c>
      <c r="L76" s="10" t="s">
        <v>37</v>
      </c>
      <c r="M76" s="10" t="s">
        <v>26</v>
      </c>
      <c r="N76" s="13">
        <v>6279</v>
      </c>
      <c r="O76" s="14">
        <v>45</v>
      </c>
      <c r="P76" s="22"/>
    </row>
    <row r="77" spans="11:16" x14ac:dyDescent="0.35">
      <c r="K77" s="10" t="s">
        <v>5</v>
      </c>
      <c r="L77" s="10" t="s">
        <v>36</v>
      </c>
      <c r="M77" s="10" t="s">
        <v>13</v>
      </c>
      <c r="N77" s="13">
        <v>6146</v>
      </c>
      <c r="O77" s="14">
        <v>63</v>
      </c>
      <c r="P77" s="22"/>
    </row>
    <row r="78" spans="11:16" x14ac:dyDescent="0.35">
      <c r="K78" s="10" t="s">
        <v>40</v>
      </c>
      <c r="L78" s="10" t="s">
        <v>37</v>
      </c>
      <c r="M78" s="10" t="s">
        <v>27</v>
      </c>
      <c r="N78" s="13">
        <v>6132</v>
      </c>
      <c r="O78" s="14">
        <v>93</v>
      </c>
      <c r="P78" s="22"/>
    </row>
    <row r="79" spans="11:16" x14ac:dyDescent="0.35">
      <c r="K79" s="10" t="s">
        <v>40</v>
      </c>
      <c r="L79" s="10" t="s">
        <v>38</v>
      </c>
      <c r="M79" s="10" t="s">
        <v>4</v>
      </c>
      <c r="N79" s="13">
        <v>6125</v>
      </c>
      <c r="O79" s="14">
        <v>102</v>
      </c>
      <c r="P79" s="22"/>
    </row>
    <row r="80" spans="11:16" x14ac:dyDescent="0.35">
      <c r="K80" s="10" t="s">
        <v>41</v>
      </c>
      <c r="L80" s="10" t="s">
        <v>36</v>
      </c>
      <c r="M80" s="10" t="s">
        <v>30</v>
      </c>
      <c r="N80" s="13">
        <v>6118</v>
      </c>
      <c r="O80" s="14">
        <v>174</v>
      </c>
      <c r="P80" s="22"/>
    </row>
    <row r="81" spans="11:16" x14ac:dyDescent="0.35">
      <c r="K81" s="10" t="s">
        <v>6</v>
      </c>
      <c r="L81" s="10" t="s">
        <v>36</v>
      </c>
      <c r="M81" s="10" t="s">
        <v>32</v>
      </c>
      <c r="N81" s="13">
        <v>6118</v>
      </c>
      <c r="O81" s="14">
        <v>9</v>
      </c>
      <c r="P81" s="22"/>
    </row>
    <row r="82" spans="11:16" x14ac:dyDescent="0.35">
      <c r="K82" s="10" t="s">
        <v>5</v>
      </c>
      <c r="L82" s="10" t="s">
        <v>36</v>
      </c>
      <c r="M82" s="10" t="s">
        <v>18</v>
      </c>
      <c r="N82" s="13">
        <v>6111</v>
      </c>
      <c r="O82" s="14">
        <v>3</v>
      </c>
      <c r="P82" s="22"/>
    </row>
    <row r="83" spans="11:16" x14ac:dyDescent="0.35">
      <c r="K83" s="10" t="s">
        <v>6</v>
      </c>
      <c r="L83" s="10" t="s">
        <v>39</v>
      </c>
      <c r="M83" s="10" t="s">
        <v>17</v>
      </c>
      <c r="N83" s="13">
        <v>6048</v>
      </c>
      <c r="O83" s="14">
        <v>27</v>
      </c>
      <c r="P83" s="22"/>
    </row>
    <row r="84" spans="11:16" x14ac:dyDescent="0.35">
      <c r="K84" s="10" t="s">
        <v>2</v>
      </c>
      <c r="L84" s="10" t="s">
        <v>39</v>
      </c>
      <c r="M84" s="10" t="s">
        <v>28</v>
      </c>
      <c r="N84" s="13">
        <v>6027</v>
      </c>
      <c r="O84" s="14">
        <v>144</v>
      </c>
      <c r="P84" s="22"/>
    </row>
    <row r="85" spans="11:16" x14ac:dyDescent="0.35">
      <c r="K85" s="10" t="s">
        <v>41</v>
      </c>
      <c r="L85" s="10" t="s">
        <v>38</v>
      </c>
      <c r="M85" s="10" t="s">
        <v>22</v>
      </c>
      <c r="N85" s="13">
        <v>5915</v>
      </c>
      <c r="O85" s="14">
        <v>3</v>
      </c>
      <c r="P85" s="22"/>
    </row>
    <row r="86" spans="11:16" x14ac:dyDescent="0.35">
      <c r="K86" s="10" t="s">
        <v>40</v>
      </c>
      <c r="L86" s="10" t="s">
        <v>39</v>
      </c>
      <c r="M86" s="10" t="s">
        <v>22</v>
      </c>
      <c r="N86" s="13">
        <v>5817</v>
      </c>
      <c r="O86" s="14">
        <v>12</v>
      </c>
      <c r="P86" s="22"/>
    </row>
    <row r="87" spans="11:16" x14ac:dyDescent="0.35">
      <c r="K87" s="10" t="s">
        <v>40</v>
      </c>
      <c r="L87" s="10" t="s">
        <v>39</v>
      </c>
      <c r="M87" s="10" t="s">
        <v>15</v>
      </c>
      <c r="N87" s="13">
        <v>5775</v>
      </c>
      <c r="O87" s="14">
        <v>42</v>
      </c>
      <c r="P87" s="22"/>
    </row>
    <row r="88" spans="11:16" x14ac:dyDescent="0.35">
      <c r="K88" s="10" t="s">
        <v>7</v>
      </c>
      <c r="L88" s="10" t="s">
        <v>38</v>
      </c>
      <c r="M88" s="10" t="s">
        <v>28</v>
      </c>
      <c r="N88" s="13">
        <v>5677</v>
      </c>
      <c r="O88" s="14">
        <v>258</v>
      </c>
      <c r="P88" s="22"/>
    </row>
    <row r="89" spans="11:16" x14ac:dyDescent="0.35">
      <c r="K89" s="10" t="s">
        <v>40</v>
      </c>
      <c r="L89" s="10" t="s">
        <v>38</v>
      </c>
      <c r="M89" s="10" t="s">
        <v>13</v>
      </c>
      <c r="N89" s="13">
        <v>5670</v>
      </c>
      <c r="O89" s="14">
        <v>297</v>
      </c>
      <c r="P89" s="22"/>
    </row>
    <row r="90" spans="11:16" x14ac:dyDescent="0.35">
      <c r="K90" s="10" t="s">
        <v>10</v>
      </c>
      <c r="L90" s="10" t="s">
        <v>38</v>
      </c>
      <c r="M90" s="10" t="s">
        <v>14</v>
      </c>
      <c r="N90" s="13">
        <v>5586</v>
      </c>
      <c r="O90" s="14">
        <v>525</v>
      </c>
      <c r="P90" s="22"/>
    </row>
    <row r="91" spans="11:16" x14ac:dyDescent="0.35">
      <c r="K91" s="10" t="s">
        <v>7</v>
      </c>
      <c r="L91" s="10" t="s">
        <v>36</v>
      </c>
      <c r="M91" s="10" t="s">
        <v>29</v>
      </c>
      <c r="N91" s="13">
        <v>5551</v>
      </c>
      <c r="O91" s="14">
        <v>252</v>
      </c>
      <c r="P91" s="22"/>
    </row>
    <row r="92" spans="11:16" x14ac:dyDescent="0.35">
      <c r="K92" s="10" t="s">
        <v>5</v>
      </c>
      <c r="L92" s="10" t="s">
        <v>38</v>
      </c>
      <c r="M92" s="10" t="s">
        <v>19</v>
      </c>
      <c r="N92" s="13">
        <v>5474</v>
      </c>
      <c r="O92" s="14">
        <v>168</v>
      </c>
      <c r="P92" s="22"/>
    </row>
    <row r="93" spans="11:16" x14ac:dyDescent="0.35">
      <c r="K93" s="10" t="s">
        <v>40</v>
      </c>
      <c r="L93" s="10" t="s">
        <v>36</v>
      </c>
      <c r="M93" s="10" t="s">
        <v>25</v>
      </c>
      <c r="N93" s="13">
        <v>5439</v>
      </c>
      <c r="O93" s="14">
        <v>30</v>
      </c>
      <c r="P93" s="22"/>
    </row>
    <row r="94" spans="11:16" x14ac:dyDescent="0.35">
      <c r="K94" s="10" t="s">
        <v>10</v>
      </c>
      <c r="L94" s="10" t="s">
        <v>34</v>
      </c>
      <c r="M94" s="10" t="s">
        <v>19</v>
      </c>
      <c r="N94" s="13">
        <v>5355</v>
      </c>
      <c r="O94" s="14">
        <v>204</v>
      </c>
      <c r="P94" s="22"/>
    </row>
    <row r="95" spans="11:16" x14ac:dyDescent="0.35">
      <c r="K95" s="10" t="s">
        <v>7</v>
      </c>
      <c r="L95" s="10" t="s">
        <v>37</v>
      </c>
      <c r="M95" s="10" t="s">
        <v>26</v>
      </c>
      <c r="N95" s="13">
        <v>5306</v>
      </c>
      <c r="O95" s="14">
        <v>0</v>
      </c>
      <c r="P95" s="22"/>
    </row>
    <row r="96" spans="11:16" x14ac:dyDescent="0.35">
      <c r="K96" s="10" t="s">
        <v>5</v>
      </c>
      <c r="L96" s="10" t="s">
        <v>39</v>
      </c>
      <c r="M96" s="10" t="s">
        <v>26</v>
      </c>
      <c r="N96" s="13">
        <v>5236</v>
      </c>
      <c r="O96" s="14">
        <v>51</v>
      </c>
      <c r="P96" s="22"/>
    </row>
    <row r="97" spans="11:16" x14ac:dyDescent="0.35">
      <c r="K97" s="10" t="s">
        <v>7</v>
      </c>
      <c r="L97" s="10" t="s">
        <v>35</v>
      </c>
      <c r="M97" s="10" t="s">
        <v>28</v>
      </c>
      <c r="N97" s="13">
        <v>5194</v>
      </c>
      <c r="O97" s="14">
        <v>288</v>
      </c>
      <c r="P97" s="22"/>
    </row>
    <row r="98" spans="11:16" x14ac:dyDescent="0.35">
      <c r="K98" s="10" t="s">
        <v>5</v>
      </c>
      <c r="L98" s="10" t="s">
        <v>38</v>
      </c>
      <c r="M98" s="10" t="s">
        <v>32</v>
      </c>
      <c r="N98" s="13">
        <v>5075</v>
      </c>
      <c r="O98" s="14">
        <v>21</v>
      </c>
      <c r="P98" s="22"/>
    </row>
    <row r="99" spans="11:16" x14ac:dyDescent="0.35">
      <c r="K99" s="10" t="s">
        <v>40</v>
      </c>
      <c r="L99" s="10" t="s">
        <v>34</v>
      </c>
      <c r="M99" s="10" t="s">
        <v>17</v>
      </c>
      <c r="N99" s="13">
        <v>5019</v>
      </c>
      <c r="O99" s="14">
        <v>156</v>
      </c>
      <c r="P99" s="22"/>
    </row>
    <row r="100" spans="11:16" x14ac:dyDescent="0.35">
      <c r="K100" s="10" t="s">
        <v>8</v>
      </c>
      <c r="L100" s="10" t="s">
        <v>36</v>
      </c>
      <c r="M100" s="10" t="s">
        <v>23</v>
      </c>
      <c r="N100" s="13">
        <v>5019</v>
      </c>
      <c r="O100" s="14">
        <v>150</v>
      </c>
      <c r="P100" s="22"/>
    </row>
    <row r="101" spans="11:16" x14ac:dyDescent="0.35">
      <c r="K101" s="10" t="s">
        <v>8</v>
      </c>
      <c r="L101" s="10" t="s">
        <v>35</v>
      </c>
      <c r="M101" s="10" t="s">
        <v>22</v>
      </c>
      <c r="N101" s="13">
        <v>5012</v>
      </c>
      <c r="O101" s="14">
        <v>210</v>
      </c>
      <c r="P101" s="22"/>
    </row>
    <row r="102" spans="11:16" x14ac:dyDescent="0.35">
      <c r="K102" s="10" t="s">
        <v>5</v>
      </c>
      <c r="L102" s="10" t="s">
        <v>37</v>
      </c>
      <c r="M102" s="10" t="s">
        <v>14</v>
      </c>
      <c r="N102" s="13">
        <v>4991</v>
      </c>
      <c r="O102" s="14">
        <v>12</v>
      </c>
      <c r="P102" s="22"/>
    </row>
    <row r="103" spans="11:16" x14ac:dyDescent="0.35">
      <c r="K103" s="10" t="s">
        <v>10</v>
      </c>
      <c r="L103" s="10" t="s">
        <v>34</v>
      </c>
      <c r="M103" s="10" t="s">
        <v>26</v>
      </c>
      <c r="N103" s="13">
        <v>4991</v>
      </c>
      <c r="O103" s="14">
        <v>9</v>
      </c>
      <c r="P103" s="22"/>
    </row>
    <row r="104" spans="11:16" x14ac:dyDescent="0.35">
      <c r="K104" s="10" t="s">
        <v>6</v>
      </c>
      <c r="L104" s="10" t="s">
        <v>36</v>
      </c>
      <c r="M104" s="10" t="s">
        <v>17</v>
      </c>
      <c r="N104" s="13">
        <v>4970</v>
      </c>
      <c r="O104" s="14">
        <v>156</v>
      </c>
      <c r="P104" s="22"/>
    </row>
    <row r="105" spans="11:16" x14ac:dyDescent="0.35">
      <c r="K105" s="10" t="s">
        <v>3</v>
      </c>
      <c r="L105" s="10" t="s">
        <v>39</v>
      </c>
      <c r="M105" s="10" t="s">
        <v>26</v>
      </c>
      <c r="N105" s="13">
        <v>4956</v>
      </c>
      <c r="O105" s="14">
        <v>171</v>
      </c>
      <c r="P105" s="22"/>
    </row>
    <row r="106" spans="11:16" x14ac:dyDescent="0.35">
      <c r="K106" s="10" t="s">
        <v>6</v>
      </c>
      <c r="L106" s="10" t="s">
        <v>37</v>
      </c>
      <c r="M106" s="10" t="s">
        <v>23</v>
      </c>
      <c r="N106" s="13">
        <v>4949</v>
      </c>
      <c r="O106" s="14">
        <v>189</v>
      </c>
      <c r="P106" s="22"/>
    </row>
    <row r="107" spans="11:16" x14ac:dyDescent="0.35">
      <c r="K107" s="10" t="s">
        <v>41</v>
      </c>
      <c r="L107" s="10" t="s">
        <v>34</v>
      </c>
      <c r="M107" s="10" t="s">
        <v>23</v>
      </c>
      <c r="N107" s="13">
        <v>4935</v>
      </c>
      <c r="O107" s="14">
        <v>126</v>
      </c>
      <c r="P107" s="22"/>
    </row>
    <row r="108" spans="11:16" x14ac:dyDescent="0.35">
      <c r="K108" s="10" t="s">
        <v>10</v>
      </c>
      <c r="L108" s="10" t="s">
        <v>39</v>
      </c>
      <c r="M108" s="10" t="s">
        <v>21</v>
      </c>
      <c r="N108" s="13">
        <v>4858</v>
      </c>
      <c r="O108" s="14">
        <v>279</v>
      </c>
      <c r="P108" s="22"/>
    </row>
    <row r="109" spans="11:16" x14ac:dyDescent="0.35">
      <c r="K109" s="10" t="s">
        <v>2</v>
      </c>
      <c r="L109" s="10" t="s">
        <v>39</v>
      </c>
      <c r="M109" s="10" t="s">
        <v>15</v>
      </c>
      <c r="N109" s="13">
        <v>4802</v>
      </c>
      <c r="O109" s="14">
        <v>36</v>
      </c>
      <c r="P109" s="22"/>
    </row>
    <row r="110" spans="11:16" x14ac:dyDescent="0.35">
      <c r="K110" s="10" t="s">
        <v>6</v>
      </c>
      <c r="L110" s="10" t="s">
        <v>35</v>
      </c>
      <c r="M110" s="10" t="s">
        <v>30</v>
      </c>
      <c r="N110" s="13">
        <v>4781</v>
      </c>
      <c r="O110" s="14">
        <v>123</v>
      </c>
      <c r="P110" s="22"/>
    </row>
    <row r="111" spans="11:16" x14ac:dyDescent="0.35">
      <c r="K111" s="10" t="s">
        <v>41</v>
      </c>
      <c r="L111" s="10" t="s">
        <v>35</v>
      </c>
      <c r="M111" s="10" t="s">
        <v>13</v>
      </c>
      <c r="N111" s="13">
        <v>4760</v>
      </c>
      <c r="O111" s="14">
        <v>69</v>
      </c>
      <c r="P111" s="22"/>
    </row>
    <row r="112" spans="11:16" x14ac:dyDescent="0.35">
      <c r="K112" s="10" t="s">
        <v>8</v>
      </c>
      <c r="L112" s="10" t="s">
        <v>35</v>
      </c>
      <c r="M112" s="10" t="s">
        <v>27</v>
      </c>
      <c r="N112" s="13">
        <v>4753</v>
      </c>
      <c r="O112" s="14">
        <v>300</v>
      </c>
      <c r="P112" s="22"/>
    </row>
    <row r="113" spans="11:16" x14ac:dyDescent="0.35">
      <c r="K113" s="10" t="s">
        <v>5</v>
      </c>
      <c r="L113" s="10" t="s">
        <v>35</v>
      </c>
      <c r="M113" s="10" t="s">
        <v>31</v>
      </c>
      <c r="N113" s="13">
        <v>4753</v>
      </c>
      <c r="O113" s="14">
        <v>246</v>
      </c>
      <c r="P113" s="22"/>
    </row>
    <row r="114" spans="11:16" x14ac:dyDescent="0.35">
      <c r="K114" s="10" t="s">
        <v>40</v>
      </c>
      <c r="L114" s="10" t="s">
        <v>35</v>
      </c>
      <c r="M114" s="10" t="s">
        <v>16</v>
      </c>
      <c r="N114" s="13">
        <v>4725</v>
      </c>
      <c r="O114" s="14">
        <v>174</v>
      </c>
      <c r="P114" s="22"/>
    </row>
    <row r="115" spans="11:16" x14ac:dyDescent="0.35">
      <c r="K115" s="10" t="s">
        <v>10</v>
      </c>
      <c r="L115" s="10" t="s">
        <v>37</v>
      </c>
      <c r="M115" s="10" t="s">
        <v>23</v>
      </c>
      <c r="N115" s="13">
        <v>4683</v>
      </c>
      <c r="O115" s="14">
        <v>30</v>
      </c>
      <c r="P115" s="22"/>
    </row>
    <row r="116" spans="11:16" x14ac:dyDescent="0.35">
      <c r="K116" s="10" t="s">
        <v>7</v>
      </c>
      <c r="L116" s="10" t="s">
        <v>35</v>
      </c>
      <c r="M116" s="10" t="s">
        <v>14</v>
      </c>
      <c r="N116" s="13">
        <v>4606</v>
      </c>
      <c r="O116" s="14">
        <v>63</v>
      </c>
      <c r="P116" s="22"/>
    </row>
    <row r="117" spans="11:16" x14ac:dyDescent="0.35">
      <c r="K117" s="10" t="s">
        <v>3</v>
      </c>
      <c r="L117" s="10" t="s">
        <v>37</v>
      </c>
      <c r="M117" s="10" t="s">
        <v>29</v>
      </c>
      <c r="N117" s="13">
        <v>4592</v>
      </c>
      <c r="O117" s="14">
        <v>324</v>
      </c>
      <c r="P117" s="22"/>
    </row>
    <row r="118" spans="11:16" x14ac:dyDescent="0.35">
      <c r="K118" s="10" t="s">
        <v>7</v>
      </c>
      <c r="L118" s="10" t="s">
        <v>35</v>
      </c>
      <c r="M118" s="10" t="s">
        <v>19</v>
      </c>
      <c r="N118" s="13">
        <v>4585</v>
      </c>
      <c r="O118" s="14">
        <v>240</v>
      </c>
      <c r="P118" s="22"/>
    </row>
    <row r="119" spans="11:16" x14ac:dyDescent="0.35">
      <c r="K119" s="10" t="s">
        <v>7</v>
      </c>
      <c r="L119" s="10" t="s">
        <v>37</v>
      </c>
      <c r="M119" s="10" t="s">
        <v>16</v>
      </c>
      <c r="N119" s="13">
        <v>4487</v>
      </c>
      <c r="O119" s="14">
        <v>333</v>
      </c>
      <c r="P119" s="22"/>
    </row>
    <row r="120" spans="11:16" x14ac:dyDescent="0.35">
      <c r="K120" s="10" t="s">
        <v>7</v>
      </c>
      <c r="L120" s="10" t="s">
        <v>37</v>
      </c>
      <c r="M120" s="10" t="s">
        <v>17</v>
      </c>
      <c r="N120" s="13">
        <v>4487</v>
      </c>
      <c r="O120" s="14">
        <v>111</v>
      </c>
      <c r="P120" s="22"/>
    </row>
    <row r="121" spans="11:16" x14ac:dyDescent="0.35">
      <c r="K121" s="10" t="s">
        <v>5</v>
      </c>
      <c r="L121" s="10" t="s">
        <v>35</v>
      </c>
      <c r="M121" s="10" t="s">
        <v>29</v>
      </c>
      <c r="N121" s="13">
        <v>4480</v>
      </c>
      <c r="O121" s="14">
        <v>357</v>
      </c>
      <c r="P121" s="22"/>
    </row>
    <row r="122" spans="11:16" x14ac:dyDescent="0.35">
      <c r="K122" s="10" t="s">
        <v>7</v>
      </c>
      <c r="L122" s="10" t="s">
        <v>39</v>
      </c>
      <c r="M122" s="10" t="s">
        <v>17</v>
      </c>
      <c r="N122" s="13">
        <v>4438</v>
      </c>
      <c r="O122" s="14">
        <v>246</v>
      </c>
      <c r="P122" s="22"/>
    </row>
    <row r="123" spans="11:16" x14ac:dyDescent="0.35">
      <c r="K123" s="10" t="s">
        <v>40</v>
      </c>
      <c r="L123" s="10" t="s">
        <v>36</v>
      </c>
      <c r="M123" s="10" t="s">
        <v>13</v>
      </c>
      <c r="N123" s="13">
        <v>4424</v>
      </c>
      <c r="O123" s="14">
        <v>201</v>
      </c>
      <c r="P123" s="22"/>
    </row>
    <row r="124" spans="11:16" x14ac:dyDescent="0.35">
      <c r="K124" s="10" t="s">
        <v>2</v>
      </c>
      <c r="L124" s="10" t="s">
        <v>38</v>
      </c>
      <c r="M124" s="10" t="s">
        <v>23</v>
      </c>
      <c r="N124" s="13">
        <v>4417</v>
      </c>
      <c r="O124" s="14">
        <v>153</v>
      </c>
      <c r="P124" s="22"/>
    </row>
    <row r="125" spans="11:16" x14ac:dyDescent="0.35">
      <c r="K125" s="10" t="s">
        <v>2</v>
      </c>
      <c r="L125" s="10" t="s">
        <v>38</v>
      </c>
      <c r="M125" s="10" t="s">
        <v>31</v>
      </c>
      <c r="N125" s="13">
        <v>4326</v>
      </c>
      <c r="O125" s="14">
        <v>348</v>
      </c>
      <c r="P125" s="22"/>
    </row>
    <row r="126" spans="11:16" x14ac:dyDescent="0.35">
      <c r="K126" s="10" t="s">
        <v>6</v>
      </c>
      <c r="L126" s="10" t="s">
        <v>36</v>
      </c>
      <c r="M126" s="10" t="s">
        <v>13</v>
      </c>
      <c r="N126" s="13">
        <v>4319</v>
      </c>
      <c r="O126" s="14">
        <v>30</v>
      </c>
      <c r="P126" s="22"/>
    </row>
    <row r="127" spans="11:16" x14ac:dyDescent="0.35">
      <c r="K127" s="10" t="s">
        <v>9</v>
      </c>
      <c r="L127" s="10" t="s">
        <v>37</v>
      </c>
      <c r="M127" s="10" t="s">
        <v>25</v>
      </c>
      <c r="N127" s="13">
        <v>4305</v>
      </c>
      <c r="O127" s="14">
        <v>156</v>
      </c>
      <c r="P127" s="22"/>
    </row>
    <row r="128" spans="11:16" x14ac:dyDescent="0.35">
      <c r="K128" s="10" t="s">
        <v>6</v>
      </c>
      <c r="L128" s="10" t="s">
        <v>34</v>
      </c>
      <c r="M128" s="10" t="s">
        <v>27</v>
      </c>
      <c r="N128" s="13">
        <v>4242</v>
      </c>
      <c r="O128" s="14">
        <v>207</v>
      </c>
      <c r="P128" s="22"/>
    </row>
    <row r="129" spans="11:16" x14ac:dyDescent="0.35">
      <c r="K129" s="10" t="s">
        <v>9</v>
      </c>
      <c r="L129" s="10" t="s">
        <v>38</v>
      </c>
      <c r="M129" s="10" t="s">
        <v>24</v>
      </c>
      <c r="N129" s="13">
        <v>4137</v>
      </c>
      <c r="O129" s="14">
        <v>60</v>
      </c>
      <c r="P129" s="22"/>
    </row>
    <row r="130" spans="11:16" x14ac:dyDescent="0.35">
      <c r="K130" s="10" t="s">
        <v>10</v>
      </c>
      <c r="L130" s="10" t="s">
        <v>34</v>
      </c>
      <c r="M130" s="10" t="s">
        <v>22</v>
      </c>
      <c r="N130" s="13">
        <v>4053</v>
      </c>
      <c r="O130" s="14">
        <v>24</v>
      </c>
      <c r="P130" s="22"/>
    </row>
    <row r="131" spans="11:16" x14ac:dyDescent="0.35">
      <c r="K131" s="10" t="s">
        <v>5</v>
      </c>
      <c r="L131" s="10" t="s">
        <v>39</v>
      </c>
      <c r="M131" s="10" t="s">
        <v>24</v>
      </c>
      <c r="N131" s="13">
        <v>4018</v>
      </c>
      <c r="O131" s="14">
        <v>171</v>
      </c>
      <c r="P131" s="22"/>
    </row>
    <row r="132" spans="11:16" x14ac:dyDescent="0.35">
      <c r="K132" s="10" t="s">
        <v>40</v>
      </c>
      <c r="L132" s="10" t="s">
        <v>34</v>
      </c>
      <c r="M132" s="10" t="s">
        <v>19</v>
      </c>
      <c r="N132" s="13">
        <v>4018</v>
      </c>
      <c r="O132" s="14">
        <v>162</v>
      </c>
      <c r="P132" s="22"/>
    </row>
    <row r="133" spans="11:16" x14ac:dyDescent="0.35">
      <c r="K133" s="10" t="s">
        <v>2</v>
      </c>
      <c r="L133" s="10" t="s">
        <v>39</v>
      </c>
      <c r="M133" s="10" t="s">
        <v>33</v>
      </c>
      <c r="N133" s="13">
        <v>4018</v>
      </c>
      <c r="O133" s="14">
        <v>126</v>
      </c>
      <c r="P133" s="22"/>
    </row>
    <row r="134" spans="11:16" x14ac:dyDescent="0.35">
      <c r="K134" s="10" t="s">
        <v>3</v>
      </c>
      <c r="L134" s="10" t="s">
        <v>37</v>
      </c>
      <c r="M134" s="10" t="s">
        <v>17</v>
      </c>
      <c r="N134" s="13">
        <v>3983</v>
      </c>
      <c r="O134" s="14">
        <v>144</v>
      </c>
      <c r="P134" s="22"/>
    </row>
    <row r="135" spans="11:16" x14ac:dyDescent="0.35">
      <c r="K135" s="10" t="s">
        <v>41</v>
      </c>
      <c r="L135" s="10" t="s">
        <v>39</v>
      </c>
      <c r="M135" s="10" t="s">
        <v>14</v>
      </c>
      <c r="N135" s="13">
        <v>3976</v>
      </c>
      <c r="O135" s="14">
        <v>72</v>
      </c>
      <c r="P135" s="22"/>
    </row>
    <row r="136" spans="11:16" x14ac:dyDescent="0.35">
      <c r="K136" s="10" t="s">
        <v>9</v>
      </c>
      <c r="L136" s="10" t="s">
        <v>39</v>
      </c>
      <c r="M136" s="10" t="s">
        <v>24</v>
      </c>
      <c r="N136" s="13">
        <v>3920</v>
      </c>
      <c r="O136" s="14">
        <v>306</v>
      </c>
      <c r="P136" s="22"/>
    </row>
    <row r="137" spans="11:16" x14ac:dyDescent="0.35">
      <c r="K137" s="10" t="s">
        <v>6</v>
      </c>
      <c r="L137" s="10" t="s">
        <v>35</v>
      </c>
      <c r="M137" s="10" t="s">
        <v>27</v>
      </c>
      <c r="N137" s="13">
        <v>3864</v>
      </c>
      <c r="O137" s="14">
        <v>177</v>
      </c>
      <c r="P137" s="22"/>
    </row>
    <row r="138" spans="11:16" x14ac:dyDescent="0.35">
      <c r="K138" s="10" t="s">
        <v>9</v>
      </c>
      <c r="L138" s="10" t="s">
        <v>38</v>
      </c>
      <c r="M138" s="10" t="s">
        <v>25</v>
      </c>
      <c r="N138" s="13">
        <v>3850</v>
      </c>
      <c r="O138" s="14">
        <v>102</v>
      </c>
      <c r="P138" s="22"/>
    </row>
    <row r="139" spans="11:16" x14ac:dyDescent="0.35">
      <c r="K139" s="10" t="s">
        <v>7</v>
      </c>
      <c r="L139" s="10" t="s">
        <v>34</v>
      </c>
      <c r="M139" s="10" t="s">
        <v>15</v>
      </c>
      <c r="N139" s="13">
        <v>3829</v>
      </c>
      <c r="O139" s="14">
        <v>24</v>
      </c>
      <c r="P139" s="22"/>
    </row>
    <row r="140" spans="11:16" x14ac:dyDescent="0.35">
      <c r="K140" s="10" t="s">
        <v>10</v>
      </c>
      <c r="L140" s="10" t="s">
        <v>35</v>
      </c>
      <c r="M140" s="10" t="s">
        <v>18</v>
      </c>
      <c r="N140" s="13">
        <v>3808</v>
      </c>
      <c r="O140" s="14">
        <v>279</v>
      </c>
      <c r="P140" s="22"/>
    </row>
    <row r="141" spans="11:16" x14ac:dyDescent="0.35">
      <c r="K141" s="10" t="s">
        <v>40</v>
      </c>
      <c r="L141" s="10" t="s">
        <v>34</v>
      </c>
      <c r="M141" s="10" t="s">
        <v>33</v>
      </c>
      <c r="N141" s="13">
        <v>3794</v>
      </c>
      <c r="O141" s="14">
        <v>159</v>
      </c>
      <c r="P141" s="22"/>
    </row>
    <row r="142" spans="11:16" x14ac:dyDescent="0.35">
      <c r="K142" s="10" t="s">
        <v>3</v>
      </c>
      <c r="L142" s="10" t="s">
        <v>36</v>
      </c>
      <c r="M142" s="10" t="s">
        <v>23</v>
      </c>
      <c r="N142" s="13">
        <v>3773</v>
      </c>
      <c r="O142" s="14">
        <v>165</v>
      </c>
      <c r="P142" s="22"/>
    </row>
    <row r="143" spans="11:16" x14ac:dyDescent="0.35">
      <c r="K143" s="10" t="s">
        <v>6</v>
      </c>
      <c r="L143" s="10" t="s">
        <v>34</v>
      </c>
      <c r="M143" s="10" t="s">
        <v>17</v>
      </c>
      <c r="N143" s="13">
        <v>3759</v>
      </c>
      <c r="O143" s="14">
        <v>150</v>
      </c>
      <c r="P143" s="22"/>
    </row>
    <row r="144" spans="11:16" x14ac:dyDescent="0.35">
      <c r="K144" s="10" t="s">
        <v>8</v>
      </c>
      <c r="L144" s="10" t="s">
        <v>38</v>
      </c>
      <c r="M144" s="10" t="s">
        <v>32</v>
      </c>
      <c r="N144" s="13">
        <v>3752</v>
      </c>
      <c r="O144" s="14">
        <v>213</v>
      </c>
      <c r="P144" s="22"/>
    </row>
    <row r="145" spans="11:16" x14ac:dyDescent="0.35">
      <c r="K145" s="10" t="s">
        <v>3</v>
      </c>
      <c r="L145" s="10" t="s">
        <v>34</v>
      </c>
      <c r="M145" s="10" t="s">
        <v>28</v>
      </c>
      <c r="N145" s="13">
        <v>3689</v>
      </c>
      <c r="O145" s="14">
        <v>312</v>
      </c>
      <c r="P145" s="22"/>
    </row>
    <row r="146" spans="11:16" x14ac:dyDescent="0.35">
      <c r="K146" s="10" t="s">
        <v>3</v>
      </c>
      <c r="L146" s="10" t="s">
        <v>39</v>
      </c>
      <c r="M146" s="10" t="s">
        <v>29</v>
      </c>
      <c r="N146" s="13">
        <v>3640</v>
      </c>
      <c r="O146" s="14">
        <v>51</v>
      </c>
      <c r="P146" s="22"/>
    </row>
    <row r="147" spans="11:16" x14ac:dyDescent="0.35">
      <c r="K147" s="10" t="s">
        <v>8</v>
      </c>
      <c r="L147" s="10" t="s">
        <v>35</v>
      </c>
      <c r="M147" s="10" t="s">
        <v>30</v>
      </c>
      <c r="N147" s="13">
        <v>3598</v>
      </c>
      <c r="O147" s="14">
        <v>81</v>
      </c>
      <c r="P147" s="22"/>
    </row>
    <row r="148" spans="11:16" x14ac:dyDescent="0.35">
      <c r="K148" s="10" t="s">
        <v>6</v>
      </c>
      <c r="L148" s="10" t="s">
        <v>37</v>
      </c>
      <c r="M148" s="10" t="s">
        <v>28</v>
      </c>
      <c r="N148" s="13">
        <v>3556</v>
      </c>
      <c r="O148" s="14">
        <v>459</v>
      </c>
      <c r="P148" s="22"/>
    </row>
    <row r="149" spans="11:16" x14ac:dyDescent="0.35">
      <c r="K149" s="10" t="s">
        <v>2</v>
      </c>
      <c r="L149" s="10" t="s">
        <v>38</v>
      </c>
      <c r="M149" s="10" t="s">
        <v>4</v>
      </c>
      <c r="N149" s="13">
        <v>3549</v>
      </c>
      <c r="O149" s="14">
        <v>3</v>
      </c>
      <c r="P149" s="22"/>
    </row>
    <row r="150" spans="11:16" x14ac:dyDescent="0.35">
      <c r="K150" s="10" t="s">
        <v>8</v>
      </c>
      <c r="L150" s="10" t="s">
        <v>34</v>
      </c>
      <c r="M150" s="10" t="s">
        <v>31</v>
      </c>
      <c r="N150" s="13">
        <v>3507</v>
      </c>
      <c r="O150" s="14">
        <v>288</v>
      </c>
      <c r="P150" s="22"/>
    </row>
    <row r="151" spans="11:16" x14ac:dyDescent="0.35">
      <c r="K151" s="10" t="s">
        <v>10</v>
      </c>
      <c r="L151" s="10" t="s">
        <v>35</v>
      </c>
      <c r="M151" s="10" t="s">
        <v>14</v>
      </c>
      <c r="N151" s="13">
        <v>3472</v>
      </c>
      <c r="O151" s="14">
        <v>96</v>
      </c>
      <c r="P151" s="22"/>
    </row>
    <row r="152" spans="11:16" x14ac:dyDescent="0.35">
      <c r="K152" s="10" t="s">
        <v>6</v>
      </c>
      <c r="L152" s="10" t="s">
        <v>34</v>
      </c>
      <c r="M152" s="10" t="s">
        <v>30</v>
      </c>
      <c r="N152" s="13">
        <v>3402</v>
      </c>
      <c r="O152" s="14">
        <v>366</v>
      </c>
      <c r="P152" s="22"/>
    </row>
    <row r="153" spans="11:16" x14ac:dyDescent="0.35">
      <c r="K153" s="10" t="s">
        <v>41</v>
      </c>
      <c r="L153" s="10" t="s">
        <v>37</v>
      </c>
      <c r="M153" s="10" t="s">
        <v>20</v>
      </c>
      <c r="N153" s="13">
        <v>3388</v>
      </c>
      <c r="O153" s="14">
        <v>123</v>
      </c>
      <c r="P153" s="22"/>
    </row>
    <row r="154" spans="11:16" x14ac:dyDescent="0.35">
      <c r="K154" s="10" t="s">
        <v>5</v>
      </c>
      <c r="L154" s="10" t="s">
        <v>36</v>
      </c>
      <c r="M154" s="10" t="s">
        <v>17</v>
      </c>
      <c r="N154" s="13">
        <v>3339</v>
      </c>
      <c r="O154" s="14">
        <v>348</v>
      </c>
      <c r="P154" s="22"/>
    </row>
    <row r="155" spans="11:16" x14ac:dyDescent="0.35">
      <c r="K155" s="10" t="s">
        <v>6</v>
      </c>
      <c r="L155" s="10" t="s">
        <v>34</v>
      </c>
      <c r="M155" s="10" t="s">
        <v>29</v>
      </c>
      <c r="N155" s="13">
        <v>3339</v>
      </c>
      <c r="O155" s="14">
        <v>75</v>
      </c>
      <c r="P155" s="22"/>
    </row>
    <row r="156" spans="11:16" x14ac:dyDescent="0.35">
      <c r="K156" s="10" t="s">
        <v>3</v>
      </c>
      <c r="L156" s="10" t="s">
        <v>36</v>
      </c>
      <c r="M156" s="10" t="s">
        <v>25</v>
      </c>
      <c r="N156" s="13">
        <v>3339</v>
      </c>
      <c r="O156" s="14">
        <v>39</v>
      </c>
      <c r="P156" s="22"/>
    </row>
    <row r="157" spans="11:16" x14ac:dyDescent="0.35">
      <c r="K157" s="10" t="s">
        <v>7</v>
      </c>
      <c r="L157" s="10" t="s">
        <v>34</v>
      </c>
      <c r="M157" s="10" t="s">
        <v>32</v>
      </c>
      <c r="N157" s="13">
        <v>3262</v>
      </c>
      <c r="O157" s="14">
        <v>75</v>
      </c>
      <c r="P157" s="22"/>
    </row>
    <row r="158" spans="11:16" x14ac:dyDescent="0.35">
      <c r="K158" s="10" t="s">
        <v>9</v>
      </c>
      <c r="L158" s="10" t="s">
        <v>39</v>
      </c>
      <c r="M158" s="10" t="s">
        <v>25</v>
      </c>
      <c r="N158" s="13">
        <v>3192</v>
      </c>
      <c r="O158" s="14">
        <v>72</v>
      </c>
      <c r="P158" s="22"/>
    </row>
    <row r="159" spans="11:16" x14ac:dyDescent="0.35">
      <c r="K159" s="10" t="s">
        <v>40</v>
      </c>
      <c r="L159" s="10" t="s">
        <v>36</v>
      </c>
      <c r="M159" s="10" t="s">
        <v>27</v>
      </c>
      <c r="N159" s="13">
        <v>3164</v>
      </c>
      <c r="O159" s="14">
        <v>306</v>
      </c>
      <c r="P159" s="22"/>
    </row>
    <row r="160" spans="11:16" x14ac:dyDescent="0.35">
      <c r="K160" s="10" t="s">
        <v>3</v>
      </c>
      <c r="L160" s="10" t="s">
        <v>34</v>
      </c>
      <c r="M160" s="10" t="s">
        <v>26</v>
      </c>
      <c r="N160" s="13">
        <v>3108</v>
      </c>
      <c r="O160" s="14">
        <v>54</v>
      </c>
      <c r="P160" s="22"/>
    </row>
    <row r="161" spans="11:16" x14ac:dyDescent="0.35">
      <c r="K161" s="10" t="s">
        <v>40</v>
      </c>
      <c r="L161" s="10" t="s">
        <v>39</v>
      </c>
      <c r="M161" s="10" t="s">
        <v>28</v>
      </c>
      <c r="N161" s="13">
        <v>3101</v>
      </c>
      <c r="O161" s="14">
        <v>225</v>
      </c>
      <c r="P161" s="22"/>
    </row>
    <row r="162" spans="11:16" x14ac:dyDescent="0.35">
      <c r="K162" s="10" t="s">
        <v>2</v>
      </c>
      <c r="L162" s="10" t="s">
        <v>36</v>
      </c>
      <c r="M162" s="10" t="s">
        <v>31</v>
      </c>
      <c r="N162" s="13">
        <v>3094</v>
      </c>
      <c r="O162" s="14">
        <v>246</v>
      </c>
      <c r="P162" s="22"/>
    </row>
    <row r="163" spans="11:16" x14ac:dyDescent="0.35">
      <c r="K163" s="10" t="s">
        <v>10</v>
      </c>
      <c r="L163" s="10" t="s">
        <v>37</v>
      </c>
      <c r="M163" s="10" t="s">
        <v>28</v>
      </c>
      <c r="N163" s="13">
        <v>3059</v>
      </c>
      <c r="O163" s="14">
        <v>27</v>
      </c>
      <c r="P163" s="22"/>
    </row>
    <row r="164" spans="11:16" x14ac:dyDescent="0.35">
      <c r="K164" s="10" t="s">
        <v>6</v>
      </c>
      <c r="L164" s="10" t="s">
        <v>39</v>
      </c>
      <c r="M164" s="10" t="s">
        <v>29</v>
      </c>
      <c r="N164" s="13">
        <v>3052</v>
      </c>
      <c r="O164" s="14">
        <v>378</v>
      </c>
      <c r="P164" s="22"/>
    </row>
    <row r="165" spans="11:16" x14ac:dyDescent="0.35">
      <c r="K165" s="10" t="s">
        <v>6</v>
      </c>
      <c r="L165" s="10" t="s">
        <v>39</v>
      </c>
      <c r="M165" s="10" t="s">
        <v>24</v>
      </c>
      <c r="N165" s="13">
        <v>2989</v>
      </c>
      <c r="O165" s="14">
        <v>3</v>
      </c>
      <c r="P165" s="22"/>
    </row>
    <row r="166" spans="11:16" x14ac:dyDescent="0.35">
      <c r="K166" s="10" t="s">
        <v>9</v>
      </c>
      <c r="L166" s="10" t="s">
        <v>36</v>
      </c>
      <c r="M166" s="10" t="s">
        <v>32</v>
      </c>
      <c r="N166" s="13">
        <v>2954</v>
      </c>
      <c r="O166" s="14">
        <v>189</v>
      </c>
      <c r="P166" s="22"/>
    </row>
    <row r="167" spans="11:16" x14ac:dyDescent="0.35">
      <c r="K167" s="10" t="s">
        <v>41</v>
      </c>
      <c r="L167" s="10" t="s">
        <v>37</v>
      </c>
      <c r="M167" s="10" t="s">
        <v>21</v>
      </c>
      <c r="N167" s="13">
        <v>2933</v>
      </c>
      <c r="O167" s="14">
        <v>9</v>
      </c>
      <c r="P167" s="22"/>
    </row>
    <row r="168" spans="11:16" x14ac:dyDescent="0.35">
      <c r="K168" s="10" t="s">
        <v>3</v>
      </c>
      <c r="L168" s="10" t="s">
        <v>34</v>
      </c>
      <c r="M168" s="10" t="s">
        <v>17</v>
      </c>
      <c r="N168" s="13">
        <v>2919</v>
      </c>
      <c r="O168" s="14">
        <v>93</v>
      </c>
      <c r="P168" s="22"/>
    </row>
    <row r="169" spans="11:16" x14ac:dyDescent="0.35">
      <c r="K169" s="10" t="s">
        <v>9</v>
      </c>
      <c r="L169" s="10" t="s">
        <v>37</v>
      </c>
      <c r="M169" s="10" t="s">
        <v>28</v>
      </c>
      <c r="N169" s="13">
        <v>2919</v>
      </c>
      <c r="O169" s="14">
        <v>45</v>
      </c>
      <c r="P169" s="22"/>
    </row>
    <row r="170" spans="11:16" x14ac:dyDescent="0.35">
      <c r="K170" s="10" t="s">
        <v>5</v>
      </c>
      <c r="L170" s="10" t="s">
        <v>34</v>
      </c>
      <c r="M170" s="10" t="s">
        <v>29</v>
      </c>
      <c r="N170" s="13">
        <v>2891</v>
      </c>
      <c r="O170" s="14">
        <v>102</v>
      </c>
      <c r="P170" s="22"/>
    </row>
    <row r="171" spans="11:16" x14ac:dyDescent="0.35">
      <c r="K171" s="10" t="s">
        <v>7</v>
      </c>
      <c r="L171" s="10" t="s">
        <v>36</v>
      </c>
      <c r="M171" s="10" t="s">
        <v>19</v>
      </c>
      <c r="N171" s="13">
        <v>2870</v>
      </c>
      <c r="O171" s="14">
        <v>300</v>
      </c>
      <c r="P171" s="22"/>
    </row>
    <row r="172" spans="11:16" x14ac:dyDescent="0.35">
      <c r="K172" s="10" t="s">
        <v>2</v>
      </c>
      <c r="L172" s="10" t="s">
        <v>37</v>
      </c>
      <c r="M172" s="10" t="s">
        <v>15</v>
      </c>
      <c r="N172" s="13">
        <v>2863</v>
      </c>
      <c r="O172" s="14">
        <v>42</v>
      </c>
      <c r="P172" s="22"/>
    </row>
    <row r="173" spans="11:16" x14ac:dyDescent="0.35">
      <c r="K173" s="10" t="s">
        <v>9</v>
      </c>
      <c r="L173" s="10" t="s">
        <v>37</v>
      </c>
      <c r="M173" s="10" t="s">
        <v>26</v>
      </c>
      <c r="N173" s="13">
        <v>2856</v>
      </c>
      <c r="O173" s="14">
        <v>246</v>
      </c>
      <c r="P173" s="22"/>
    </row>
    <row r="174" spans="11:16" x14ac:dyDescent="0.35">
      <c r="K174" s="10" t="s">
        <v>7</v>
      </c>
      <c r="L174" s="10" t="s">
        <v>35</v>
      </c>
      <c r="M174" s="10" t="s">
        <v>24</v>
      </c>
      <c r="N174" s="13">
        <v>2793</v>
      </c>
      <c r="O174" s="14">
        <v>114</v>
      </c>
      <c r="P174" s="22"/>
    </row>
    <row r="175" spans="11:16" x14ac:dyDescent="0.35">
      <c r="K175" s="10" t="s">
        <v>40</v>
      </c>
      <c r="L175" s="10" t="s">
        <v>34</v>
      </c>
      <c r="M175" s="10" t="s">
        <v>23</v>
      </c>
      <c r="N175" s="13">
        <v>2779</v>
      </c>
      <c r="O175" s="14">
        <v>75</v>
      </c>
      <c r="P175" s="22"/>
    </row>
    <row r="176" spans="11:16" x14ac:dyDescent="0.35">
      <c r="K176" s="10" t="s">
        <v>5</v>
      </c>
      <c r="L176" s="10" t="s">
        <v>35</v>
      </c>
      <c r="M176" s="10" t="s">
        <v>4</v>
      </c>
      <c r="N176" s="13">
        <v>2744</v>
      </c>
      <c r="O176" s="14">
        <v>9</v>
      </c>
      <c r="P176" s="22"/>
    </row>
    <row r="177" spans="11:16" x14ac:dyDescent="0.35">
      <c r="K177" s="10" t="s">
        <v>9</v>
      </c>
      <c r="L177" s="10" t="s">
        <v>37</v>
      </c>
      <c r="M177" s="10" t="s">
        <v>23</v>
      </c>
      <c r="N177" s="13">
        <v>2737</v>
      </c>
      <c r="O177" s="14">
        <v>93</v>
      </c>
      <c r="P177" s="22"/>
    </row>
    <row r="178" spans="11:16" x14ac:dyDescent="0.35">
      <c r="K178" s="10" t="s">
        <v>8</v>
      </c>
      <c r="L178" s="10" t="s">
        <v>35</v>
      </c>
      <c r="M178" s="10" t="s">
        <v>20</v>
      </c>
      <c r="N178" s="13">
        <v>2702</v>
      </c>
      <c r="O178" s="14">
        <v>363</v>
      </c>
      <c r="P178" s="22"/>
    </row>
    <row r="179" spans="11:16" x14ac:dyDescent="0.35">
      <c r="K179" s="10" t="s">
        <v>6</v>
      </c>
      <c r="L179" s="10" t="s">
        <v>38</v>
      </c>
      <c r="M179" s="10" t="s">
        <v>31</v>
      </c>
      <c r="N179" s="13">
        <v>2681</v>
      </c>
      <c r="O179" s="14">
        <v>54</v>
      </c>
      <c r="P179" s="22"/>
    </row>
    <row r="180" spans="11:16" x14ac:dyDescent="0.35">
      <c r="K180" s="10" t="s">
        <v>7</v>
      </c>
      <c r="L180" s="10" t="s">
        <v>36</v>
      </c>
      <c r="M180" s="10" t="s">
        <v>18</v>
      </c>
      <c r="N180" s="13">
        <v>2646</v>
      </c>
      <c r="O180" s="14">
        <v>177</v>
      </c>
      <c r="P180" s="22"/>
    </row>
    <row r="181" spans="11:16" x14ac:dyDescent="0.35">
      <c r="K181" s="10" t="s">
        <v>9</v>
      </c>
      <c r="L181" s="10" t="s">
        <v>38</v>
      </c>
      <c r="M181" s="10" t="s">
        <v>16</v>
      </c>
      <c r="N181" s="13">
        <v>2646</v>
      </c>
      <c r="O181" s="14">
        <v>120</v>
      </c>
      <c r="P181" s="22"/>
    </row>
    <row r="182" spans="11:16" x14ac:dyDescent="0.35">
      <c r="K182" s="10" t="s">
        <v>9</v>
      </c>
      <c r="L182" s="10" t="s">
        <v>39</v>
      </c>
      <c r="M182" s="10" t="s">
        <v>18</v>
      </c>
      <c r="N182" s="13">
        <v>2639</v>
      </c>
      <c r="O182" s="14">
        <v>204</v>
      </c>
      <c r="P182" s="22"/>
    </row>
    <row r="183" spans="11:16" x14ac:dyDescent="0.35">
      <c r="K183" s="10" t="s">
        <v>3</v>
      </c>
      <c r="L183" s="10" t="s">
        <v>34</v>
      </c>
      <c r="M183" s="10" t="s">
        <v>20</v>
      </c>
      <c r="N183" s="13">
        <v>2583</v>
      </c>
      <c r="O183" s="14">
        <v>18</v>
      </c>
      <c r="P183" s="22"/>
    </row>
    <row r="184" spans="11:16" x14ac:dyDescent="0.35">
      <c r="K184" s="10" t="s">
        <v>10</v>
      </c>
      <c r="L184" s="10" t="s">
        <v>35</v>
      </c>
      <c r="M184" s="10" t="s">
        <v>15</v>
      </c>
      <c r="N184" s="13">
        <v>2562</v>
      </c>
      <c r="O184" s="14">
        <v>6</v>
      </c>
      <c r="P184" s="22"/>
    </row>
    <row r="185" spans="11:16" x14ac:dyDescent="0.35">
      <c r="K185" s="10" t="s">
        <v>40</v>
      </c>
      <c r="L185" s="10" t="s">
        <v>38</v>
      </c>
      <c r="M185" s="10" t="s">
        <v>25</v>
      </c>
      <c r="N185" s="13">
        <v>2541</v>
      </c>
      <c r="O185" s="14">
        <v>90</v>
      </c>
      <c r="P185" s="22"/>
    </row>
    <row r="186" spans="11:16" x14ac:dyDescent="0.35">
      <c r="K186" s="10" t="s">
        <v>40</v>
      </c>
      <c r="L186" s="10" t="s">
        <v>38</v>
      </c>
      <c r="M186" s="10" t="s">
        <v>29</v>
      </c>
      <c r="N186" s="13">
        <v>2541</v>
      </c>
      <c r="O186" s="14">
        <v>45</v>
      </c>
      <c r="P186" s="22"/>
    </row>
    <row r="187" spans="11:16" x14ac:dyDescent="0.35">
      <c r="K187" s="10" t="s">
        <v>7</v>
      </c>
      <c r="L187" s="10" t="s">
        <v>35</v>
      </c>
      <c r="M187" s="10" t="s">
        <v>27</v>
      </c>
      <c r="N187" s="13">
        <v>2478</v>
      </c>
      <c r="O187" s="14">
        <v>21</v>
      </c>
      <c r="P187" s="22"/>
    </row>
    <row r="188" spans="11:16" x14ac:dyDescent="0.35">
      <c r="K188" s="10" t="s">
        <v>10</v>
      </c>
      <c r="L188" s="10" t="s">
        <v>36</v>
      </c>
      <c r="M188" s="10" t="s">
        <v>29</v>
      </c>
      <c r="N188" s="13">
        <v>2471</v>
      </c>
      <c r="O188" s="14">
        <v>342</v>
      </c>
      <c r="P188" s="22"/>
    </row>
    <row r="189" spans="11:16" x14ac:dyDescent="0.35">
      <c r="K189" s="10" t="s">
        <v>3</v>
      </c>
      <c r="L189" s="10" t="s">
        <v>35</v>
      </c>
      <c r="M189" s="10" t="s">
        <v>25</v>
      </c>
      <c r="N189" s="13">
        <v>2464</v>
      </c>
      <c r="O189" s="14">
        <v>234</v>
      </c>
      <c r="P189" s="22"/>
    </row>
    <row r="190" spans="11:16" x14ac:dyDescent="0.35">
      <c r="K190" s="10" t="s">
        <v>9</v>
      </c>
      <c r="L190" s="10" t="s">
        <v>38</v>
      </c>
      <c r="M190" s="10" t="s">
        <v>26</v>
      </c>
      <c r="N190" s="13">
        <v>2436</v>
      </c>
      <c r="O190" s="14">
        <v>99</v>
      </c>
      <c r="P190" s="22"/>
    </row>
    <row r="191" spans="11:16" x14ac:dyDescent="0.35">
      <c r="K191" s="10" t="s">
        <v>9</v>
      </c>
      <c r="L191" s="10" t="s">
        <v>35</v>
      </c>
      <c r="M191" s="10" t="s">
        <v>27</v>
      </c>
      <c r="N191" s="13">
        <v>2429</v>
      </c>
      <c r="O191" s="14">
        <v>144</v>
      </c>
      <c r="P191" s="22"/>
    </row>
    <row r="192" spans="11:16" x14ac:dyDescent="0.35">
      <c r="K192" s="10" t="s">
        <v>3</v>
      </c>
      <c r="L192" s="10" t="s">
        <v>35</v>
      </c>
      <c r="M192" s="10" t="s">
        <v>14</v>
      </c>
      <c r="N192" s="13">
        <v>2415</v>
      </c>
      <c r="O192" s="14">
        <v>255</v>
      </c>
      <c r="P192" s="22"/>
    </row>
    <row r="193" spans="11:16" x14ac:dyDescent="0.35">
      <c r="K193" s="10" t="s">
        <v>5</v>
      </c>
      <c r="L193" s="10" t="s">
        <v>35</v>
      </c>
      <c r="M193" s="10" t="s">
        <v>18</v>
      </c>
      <c r="N193" s="13">
        <v>2415</v>
      </c>
      <c r="O193" s="14">
        <v>15</v>
      </c>
      <c r="P193" s="22"/>
    </row>
    <row r="194" spans="11:16" x14ac:dyDescent="0.35">
      <c r="K194" s="10" t="s">
        <v>9</v>
      </c>
      <c r="L194" s="10" t="s">
        <v>38</v>
      </c>
      <c r="M194" s="10" t="s">
        <v>17</v>
      </c>
      <c r="N194" s="13">
        <v>2408</v>
      </c>
      <c r="O194" s="14">
        <v>9</v>
      </c>
      <c r="P194" s="22"/>
    </row>
    <row r="195" spans="11:16" x14ac:dyDescent="0.35">
      <c r="K195" s="10" t="s">
        <v>41</v>
      </c>
      <c r="L195" s="10" t="s">
        <v>37</v>
      </c>
      <c r="M195" s="10" t="s">
        <v>26</v>
      </c>
      <c r="N195" s="13">
        <v>2324</v>
      </c>
      <c r="O195" s="14">
        <v>177</v>
      </c>
      <c r="P195" s="22"/>
    </row>
    <row r="196" spans="11:16" x14ac:dyDescent="0.35">
      <c r="K196" s="10" t="s">
        <v>10</v>
      </c>
      <c r="L196" s="10" t="s">
        <v>36</v>
      </c>
      <c r="M196" s="10" t="s">
        <v>23</v>
      </c>
      <c r="N196" s="13">
        <v>2317</v>
      </c>
      <c r="O196" s="14">
        <v>261</v>
      </c>
      <c r="P196" s="22"/>
    </row>
    <row r="197" spans="11:16" x14ac:dyDescent="0.35">
      <c r="K197" s="10" t="s">
        <v>6</v>
      </c>
      <c r="L197" s="10" t="s">
        <v>38</v>
      </c>
      <c r="M197" s="10" t="s">
        <v>13</v>
      </c>
      <c r="N197" s="13">
        <v>2317</v>
      </c>
      <c r="O197" s="14">
        <v>123</v>
      </c>
      <c r="P197" s="22"/>
    </row>
    <row r="198" spans="11:16" x14ac:dyDescent="0.35">
      <c r="K198" s="10" t="s">
        <v>40</v>
      </c>
      <c r="L198" s="10" t="s">
        <v>34</v>
      </c>
      <c r="M198" s="10" t="s">
        <v>27</v>
      </c>
      <c r="N198" s="13">
        <v>2289</v>
      </c>
      <c r="O198" s="14">
        <v>135</v>
      </c>
      <c r="P198" s="22"/>
    </row>
    <row r="199" spans="11:16" x14ac:dyDescent="0.35">
      <c r="K199" s="10" t="s">
        <v>40</v>
      </c>
      <c r="L199" s="10" t="s">
        <v>35</v>
      </c>
      <c r="M199" s="10" t="s">
        <v>30</v>
      </c>
      <c r="N199" s="13">
        <v>2275</v>
      </c>
      <c r="O199" s="14">
        <v>447</v>
      </c>
      <c r="P199" s="22"/>
    </row>
    <row r="200" spans="11:16" x14ac:dyDescent="0.35">
      <c r="K200" s="10" t="s">
        <v>8</v>
      </c>
      <c r="L200" s="10" t="s">
        <v>38</v>
      </c>
      <c r="M200" s="10" t="s">
        <v>27</v>
      </c>
      <c r="N200" s="13">
        <v>2268</v>
      </c>
      <c r="O200" s="14">
        <v>63</v>
      </c>
      <c r="P200" s="22"/>
    </row>
    <row r="201" spans="11:16" x14ac:dyDescent="0.35">
      <c r="K201" s="10" t="s">
        <v>7</v>
      </c>
      <c r="L201" s="10" t="s">
        <v>34</v>
      </c>
      <c r="M201" s="10" t="s">
        <v>33</v>
      </c>
      <c r="N201" s="13">
        <v>2226</v>
      </c>
      <c r="O201" s="14">
        <v>48</v>
      </c>
      <c r="P201" s="22"/>
    </row>
    <row r="202" spans="11:16" x14ac:dyDescent="0.35">
      <c r="K202" s="10" t="s">
        <v>6</v>
      </c>
      <c r="L202" s="10" t="s">
        <v>34</v>
      </c>
      <c r="M202" s="10" t="s">
        <v>16</v>
      </c>
      <c r="N202" s="13">
        <v>2219</v>
      </c>
      <c r="O202" s="14">
        <v>75</v>
      </c>
      <c r="P202" s="22"/>
    </row>
    <row r="203" spans="11:16" x14ac:dyDescent="0.35">
      <c r="K203" s="10" t="s">
        <v>3</v>
      </c>
      <c r="L203" s="10" t="s">
        <v>34</v>
      </c>
      <c r="M203" s="10" t="s">
        <v>23</v>
      </c>
      <c r="N203" s="13">
        <v>2212</v>
      </c>
      <c r="O203" s="14">
        <v>117</v>
      </c>
      <c r="P203" s="22"/>
    </row>
    <row r="204" spans="11:16" x14ac:dyDescent="0.35">
      <c r="K204" s="10" t="s">
        <v>10</v>
      </c>
      <c r="L204" s="10" t="s">
        <v>38</v>
      </c>
      <c r="M204" s="10" t="s">
        <v>22</v>
      </c>
      <c r="N204" s="13">
        <v>2205</v>
      </c>
      <c r="O204" s="14">
        <v>141</v>
      </c>
      <c r="P204" s="22"/>
    </row>
    <row r="205" spans="11:16" x14ac:dyDescent="0.35">
      <c r="K205" s="10" t="s">
        <v>7</v>
      </c>
      <c r="L205" s="10" t="s">
        <v>34</v>
      </c>
      <c r="M205" s="10" t="s">
        <v>20</v>
      </c>
      <c r="N205" s="13">
        <v>2205</v>
      </c>
      <c r="O205" s="14">
        <v>138</v>
      </c>
      <c r="P205" s="22"/>
    </row>
    <row r="206" spans="11:16" x14ac:dyDescent="0.35">
      <c r="K206" s="10" t="s">
        <v>7</v>
      </c>
      <c r="L206" s="10" t="s">
        <v>36</v>
      </c>
      <c r="M206" s="10" t="s">
        <v>31</v>
      </c>
      <c r="N206" s="13">
        <v>2149</v>
      </c>
      <c r="O206" s="14">
        <v>117</v>
      </c>
      <c r="P206" s="22"/>
    </row>
    <row r="207" spans="11:16" x14ac:dyDescent="0.35">
      <c r="K207" s="10" t="s">
        <v>9</v>
      </c>
      <c r="L207" s="10" t="s">
        <v>36</v>
      </c>
      <c r="M207" s="10" t="s">
        <v>25</v>
      </c>
      <c r="N207" s="13">
        <v>2142</v>
      </c>
      <c r="O207" s="14">
        <v>114</v>
      </c>
      <c r="P207" s="22"/>
    </row>
    <row r="208" spans="11:16" x14ac:dyDescent="0.35">
      <c r="K208" s="10" t="s">
        <v>7</v>
      </c>
      <c r="L208" s="10" t="s">
        <v>35</v>
      </c>
      <c r="M208" s="10" t="s">
        <v>16</v>
      </c>
      <c r="N208" s="13">
        <v>2135</v>
      </c>
      <c r="O208" s="14">
        <v>27</v>
      </c>
      <c r="P208" s="22"/>
    </row>
    <row r="209" spans="11:16" x14ac:dyDescent="0.35">
      <c r="K209" s="10" t="s">
        <v>41</v>
      </c>
      <c r="L209" s="10" t="s">
        <v>35</v>
      </c>
      <c r="M209" s="10" t="s">
        <v>15</v>
      </c>
      <c r="N209" s="13">
        <v>2114</v>
      </c>
      <c r="O209" s="14">
        <v>186</v>
      </c>
      <c r="P209" s="22"/>
    </row>
    <row r="210" spans="11:16" x14ac:dyDescent="0.35">
      <c r="K210" s="10" t="s">
        <v>3</v>
      </c>
      <c r="L210" s="10" t="s">
        <v>35</v>
      </c>
      <c r="M210" s="10" t="s">
        <v>29</v>
      </c>
      <c r="N210" s="13">
        <v>2114</v>
      </c>
      <c r="O210" s="14">
        <v>66</v>
      </c>
      <c r="P210" s="22"/>
    </row>
    <row r="211" spans="11:16" x14ac:dyDescent="0.35">
      <c r="K211" s="10" t="s">
        <v>6</v>
      </c>
      <c r="L211" s="10" t="s">
        <v>39</v>
      </c>
      <c r="M211" s="10" t="s">
        <v>25</v>
      </c>
      <c r="N211" s="13">
        <v>2100</v>
      </c>
      <c r="O211" s="14">
        <v>414</v>
      </c>
      <c r="P211" s="22"/>
    </row>
    <row r="212" spans="11:16" x14ac:dyDescent="0.35">
      <c r="K212" s="10" t="s">
        <v>8</v>
      </c>
      <c r="L212" s="10" t="s">
        <v>35</v>
      </c>
      <c r="M212" s="10" t="s">
        <v>29</v>
      </c>
      <c r="N212" s="13">
        <v>2023</v>
      </c>
      <c r="O212" s="14">
        <v>168</v>
      </c>
      <c r="P212" s="22"/>
    </row>
    <row r="213" spans="11:16" x14ac:dyDescent="0.35">
      <c r="K213" s="10" t="s">
        <v>3</v>
      </c>
      <c r="L213" s="10" t="s">
        <v>35</v>
      </c>
      <c r="M213" s="10" t="s">
        <v>23</v>
      </c>
      <c r="N213" s="13">
        <v>2023</v>
      </c>
      <c r="O213" s="14">
        <v>78</v>
      </c>
      <c r="P213" s="22"/>
    </row>
    <row r="214" spans="11:16" x14ac:dyDescent="0.35">
      <c r="K214" s="10" t="s">
        <v>2</v>
      </c>
      <c r="L214" s="10" t="s">
        <v>39</v>
      </c>
      <c r="M214" s="10" t="s">
        <v>16</v>
      </c>
      <c r="N214" s="13">
        <v>2016</v>
      </c>
      <c r="O214" s="14">
        <v>117</v>
      </c>
      <c r="P214" s="22"/>
    </row>
    <row r="215" spans="11:16" x14ac:dyDescent="0.35">
      <c r="K215" s="10" t="s">
        <v>8</v>
      </c>
      <c r="L215" s="10" t="s">
        <v>34</v>
      </c>
      <c r="M215" s="10" t="s">
        <v>16</v>
      </c>
      <c r="N215" s="13">
        <v>2009</v>
      </c>
      <c r="O215" s="14">
        <v>219</v>
      </c>
      <c r="P215" s="22"/>
    </row>
    <row r="216" spans="11:16" x14ac:dyDescent="0.35">
      <c r="K216" s="10" t="s">
        <v>40</v>
      </c>
      <c r="L216" s="10" t="s">
        <v>38</v>
      </c>
      <c r="M216" s="10" t="s">
        <v>31</v>
      </c>
      <c r="N216" s="13">
        <v>1988</v>
      </c>
      <c r="O216" s="14">
        <v>39</v>
      </c>
      <c r="P216" s="22"/>
    </row>
    <row r="217" spans="11:16" x14ac:dyDescent="0.35">
      <c r="K217" s="10" t="s">
        <v>10</v>
      </c>
      <c r="L217" s="10" t="s">
        <v>35</v>
      </c>
      <c r="M217" s="10" t="s">
        <v>20</v>
      </c>
      <c r="N217" s="13">
        <v>1974</v>
      </c>
      <c r="O217" s="14">
        <v>195</v>
      </c>
      <c r="P217" s="22"/>
    </row>
    <row r="218" spans="11:16" x14ac:dyDescent="0.35">
      <c r="K218" s="10" t="s">
        <v>7</v>
      </c>
      <c r="L218" s="10" t="s">
        <v>34</v>
      </c>
      <c r="M218" s="10" t="s">
        <v>14</v>
      </c>
      <c r="N218" s="13">
        <v>1932</v>
      </c>
      <c r="O218" s="14">
        <v>369</v>
      </c>
      <c r="P218" s="22"/>
    </row>
    <row r="219" spans="11:16" x14ac:dyDescent="0.35">
      <c r="K219" s="10" t="s">
        <v>41</v>
      </c>
      <c r="L219" s="10" t="s">
        <v>36</v>
      </c>
      <c r="M219" s="10" t="s">
        <v>19</v>
      </c>
      <c r="N219" s="13">
        <v>1925</v>
      </c>
      <c r="O219" s="14">
        <v>192</v>
      </c>
      <c r="P219" s="22"/>
    </row>
    <row r="220" spans="11:16" x14ac:dyDescent="0.35">
      <c r="K220" s="10" t="s">
        <v>6</v>
      </c>
      <c r="L220" s="10" t="s">
        <v>37</v>
      </c>
      <c r="M220" s="10" t="s">
        <v>16</v>
      </c>
      <c r="N220" s="13">
        <v>1904</v>
      </c>
      <c r="O220" s="14">
        <v>405</v>
      </c>
      <c r="P220" s="22"/>
    </row>
    <row r="221" spans="11:16" x14ac:dyDescent="0.35">
      <c r="K221" s="10" t="s">
        <v>8</v>
      </c>
      <c r="L221" s="10" t="s">
        <v>37</v>
      </c>
      <c r="M221" s="10" t="s">
        <v>22</v>
      </c>
      <c r="N221" s="13">
        <v>1890</v>
      </c>
      <c r="O221" s="14">
        <v>195</v>
      </c>
      <c r="P221" s="22"/>
    </row>
    <row r="222" spans="11:16" x14ac:dyDescent="0.35">
      <c r="K222" s="10" t="s">
        <v>2</v>
      </c>
      <c r="L222" s="10" t="s">
        <v>39</v>
      </c>
      <c r="M222" s="10" t="s">
        <v>25</v>
      </c>
      <c r="N222" s="13">
        <v>1785</v>
      </c>
      <c r="O222" s="14">
        <v>462</v>
      </c>
      <c r="P222" s="22"/>
    </row>
    <row r="223" spans="11:16" x14ac:dyDescent="0.35">
      <c r="K223" s="10" t="s">
        <v>7</v>
      </c>
      <c r="L223" s="10" t="s">
        <v>38</v>
      </c>
      <c r="M223" s="10" t="s">
        <v>18</v>
      </c>
      <c r="N223" s="13">
        <v>1778</v>
      </c>
      <c r="O223" s="14">
        <v>270</v>
      </c>
      <c r="P223" s="22"/>
    </row>
    <row r="224" spans="11:16" x14ac:dyDescent="0.35">
      <c r="K224" s="10" t="s">
        <v>8</v>
      </c>
      <c r="L224" s="10" t="s">
        <v>37</v>
      </c>
      <c r="M224" s="10" t="s">
        <v>19</v>
      </c>
      <c r="N224" s="13">
        <v>1771</v>
      </c>
      <c r="O224" s="14">
        <v>204</v>
      </c>
      <c r="P224" s="22"/>
    </row>
    <row r="225" spans="11:16" x14ac:dyDescent="0.35">
      <c r="K225" s="10" t="s">
        <v>8</v>
      </c>
      <c r="L225" s="10" t="s">
        <v>38</v>
      </c>
      <c r="M225" s="10" t="s">
        <v>23</v>
      </c>
      <c r="N225" s="13">
        <v>1701</v>
      </c>
      <c r="O225" s="14">
        <v>234</v>
      </c>
      <c r="P225" s="22"/>
    </row>
    <row r="226" spans="11:16" x14ac:dyDescent="0.35">
      <c r="K226" s="10" t="s">
        <v>3</v>
      </c>
      <c r="L226" s="10" t="s">
        <v>39</v>
      </c>
      <c r="M226" s="10" t="s">
        <v>28</v>
      </c>
      <c r="N226" s="13">
        <v>1652</v>
      </c>
      <c r="O226" s="14">
        <v>102</v>
      </c>
      <c r="P226" s="22"/>
    </row>
    <row r="227" spans="11:16" x14ac:dyDescent="0.35">
      <c r="K227" s="10" t="s">
        <v>5</v>
      </c>
      <c r="L227" s="10" t="s">
        <v>34</v>
      </c>
      <c r="M227" s="10" t="s">
        <v>33</v>
      </c>
      <c r="N227" s="13">
        <v>1652</v>
      </c>
      <c r="O227" s="14">
        <v>93</v>
      </c>
      <c r="P227" s="22"/>
    </row>
    <row r="228" spans="11:16" x14ac:dyDescent="0.35">
      <c r="K228" s="10" t="s">
        <v>6</v>
      </c>
      <c r="L228" s="10" t="s">
        <v>39</v>
      </c>
      <c r="M228" s="10" t="s">
        <v>30</v>
      </c>
      <c r="N228" s="13">
        <v>1638</v>
      </c>
      <c r="O228" s="14">
        <v>63</v>
      </c>
      <c r="P228" s="22"/>
    </row>
    <row r="229" spans="11:16" x14ac:dyDescent="0.35">
      <c r="K229" s="10" t="s">
        <v>40</v>
      </c>
      <c r="L229" s="10" t="s">
        <v>35</v>
      </c>
      <c r="M229" s="10" t="s">
        <v>24</v>
      </c>
      <c r="N229" s="13">
        <v>1638</v>
      </c>
      <c r="O229" s="14">
        <v>48</v>
      </c>
      <c r="P229" s="22"/>
    </row>
    <row r="230" spans="11:16" x14ac:dyDescent="0.35">
      <c r="K230" s="10" t="s">
        <v>40</v>
      </c>
      <c r="L230" s="10" t="s">
        <v>37</v>
      </c>
      <c r="M230" s="10" t="s">
        <v>30</v>
      </c>
      <c r="N230" s="13">
        <v>1624</v>
      </c>
      <c r="O230" s="14">
        <v>114</v>
      </c>
      <c r="P230" s="22"/>
    </row>
    <row r="231" spans="11:16" x14ac:dyDescent="0.35">
      <c r="K231" s="10" t="s">
        <v>40</v>
      </c>
      <c r="L231" s="10" t="s">
        <v>35</v>
      </c>
      <c r="M231" s="10" t="s">
        <v>29</v>
      </c>
      <c r="N231" s="13">
        <v>1617</v>
      </c>
      <c r="O231" s="14">
        <v>126</v>
      </c>
      <c r="P231" s="22"/>
    </row>
    <row r="232" spans="11:16" x14ac:dyDescent="0.35">
      <c r="K232" s="10" t="s">
        <v>2</v>
      </c>
      <c r="L232" s="10" t="s">
        <v>35</v>
      </c>
      <c r="M232" s="10" t="s">
        <v>17</v>
      </c>
      <c r="N232" s="13">
        <v>1589</v>
      </c>
      <c r="O232" s="14">
        <v>303</v>
      </c>
      <c r="P232" s="22"/>
    </row>
    <row r="233" spans="11:16" x14ac:dyDescent="0.35">
      <c r="K233" s="10" t="s">
        <v>2</v>
      </c>
      <c r="L233" s="10" t="s">
        <v>39</v>
      </c>
      <c r="M233" s="10" t="s">
        <v>22</v>
      </c>
      <c r="N233" s="13">
        <v>1568</v>
      </c>
      <c r="O233" s="14">
        <v>141</v>
      </c>
      <c r="P233" s="22"/>
    </row>
    <row r="234" spans="11:16" x14ac:dyDescent="0.35">
      <c r="K234" s="10" t="s">
        <v>7</v>
      </c>
      <c r="L234" s="10" t="s">
        <v>34</v>
      </c>
      <c r="M234" s="10" t="s">
        <v>25</v>
      </c>
      <c r="N234" s="13">
        <v>1568</v>
      </c>
      <c r="O234" s="14">
        <v>96</v>
      </c>
      <c r="P234" s="22"/>
    </row>
    <row r="235" spans="11:16" x14ac:dyDescent="0.35">
      <c r="K235" s="10" t="s">
        <v>8</v>
      </c>
      <c r="L235" s="10" t="s">
        <v>39</v>
      </c>
      <c r="M235" s="10" t="s">
        <v>26</v>
      </c>
      <c r="N235" s="13">
        <v>1561</v>
      </c>
      <c r="O235" s="14">
        <v>27</v>
      </c>
      <c r="P235" s="22"/>
    </row>
    <row r="236" spans="11:16" x14ac:dyDescent="0.35">
      <c r="K236" s="10" t="s">
        <v>41</v>
      </c>
      <c r="L236" s="10" t="s">
        <v>37</v>
      </c>
      <c r="M236" s="10" t="s">
        <v>30</v>
      </c>
      <c r="N236" s="13">
        <v>1526</v>
      </c>
      <c r="O236" s="14">
        <v>240</v>
      </c>
      <c r="P236" s="22"/>
    </row>
    <row r="237" spans="11:16" x14ac:dyDescent="0.35">
      <c r="K237" s="10" t="s">
        <v>5</v>
      </c>
      <c r="L237" s="10" t="s">
        <v>36</v>
      </c>
      <c r="M237" s="10" t="s">
        <v>30</v>
      </c>
      <c r="N237" s="13">
        <v>1526</v>
      </c>
      <c r="O237" s="14">
        <v>105</v>
      </c>
      <c r="P237" s="22"/>
    </row>
    <row r="238" spans="11:16" x14ac:dyDescent="0.35">
      <c r="K238" s="10" t="s">
        <v>6</v>
      </c>
      <c r="L238" s="10" t="s">
        <v>37</v>
      </c>
      <c r="M238" s="10" t="s">
        <v>18</v>
      </c>
      <c r="N238" s="13">
        <v>1505</v>
      </c>
      <c r="O238" s="14">
        <v>102</v>
      </c>
      <c r="P238" s="22"/>
    </row>
    <row r="239" spans="11:16" x14ac:dyDescent="0.35">
      <c r="K239" s="10" t="s">
        <v>41</v>
      </c>
      <c r="L239" s="10" t="s">
        <v>34</v>
      </c>
      <c r="M239" s="10" t="s">
        <v>17</v>
      </c>
      <c r="N239" s="13">
        <v>1463</v>
      </c>
      <c r="O239" s="14">
        <v>39</v>
      </c>
      <c r="P239" s="22"/>
    </row>
    <row r="240" spans="11:16" x14ac:dyDescent="0.35">
      <c r="K240" s="10" t="s">
        <v>6</v>
      </c>
      <c r="L240" s="10" t="s">
        <v>34</v>
      </c>
      <c r="M240" s="10" t="s">
        <v>15</v>
      </c>
      <c r="N240" s="13">
        <v>1442</v>
      </c>
      <c r="O240" s="14">
        <v>15</v>
      </c>
      <c r="P240" s="22"/>
    </row>
    <row r="241" spans="11:16" x14ac:dyDescent="0.35">
      <c r="K241" s="10" t="s">
        <v>10</v>
      </c>
      <c r="L241" s="10" t="s">
        <v>34</v>
      </c>
      <c r="M241" s="10" t="s">
        <v>25</v>
      </c>
      <c r="N241" s="13">
        <v>1428</v>
      </c>
      <c r="O241" s="14">
        <v>93</v>
      </c>
      <c r="P241" s="22"/>
    </row>
    <row r="242" spans="11:16" x14ac:dyDescent="0.35">
      <c r="K242" s="10" t="s">
        <v>10</v>
      </c>
      <c r="L242" s="10" t="s">
        <v>36</v>
      </c>
      <c r="M242" s="10" t="s">
        <v>27</v>
      </c>
      <c r="N242" s="13">
        <v>1407</v>
      </c>
      <c r="O242" s="14">
        <v>72</v>
      </c>
      <c r="P242" s="22"/>
    </row>
    <row r="243" spans="11:16" x14ac:dyDescent="0.35">
      <c r="K243" s="10" t="s">
        <v>6</v>
      </c>
      <c r="L243" s="10" t="s">
        <v>36</v>
      </c>
      <c r="M243" s="10" t="s">
        <v>29</v>
      </c>
      <c r="N243" s="13">
        <v>1400</v>
      </c>
      <c r="O243" s="14">
        <v>135</v>
      </c>
      <c r="P243" s="22"/>
    </row>
    <row r="244" spans="11:16" x14ac:dyDescent="0.35">
      <c r="K244" s="10" t="s">
        <v>6</v>
      </c>
      <c r="L244" s="10" t="s">
        <v>35</v>
      </c>
      <c r="M244" s="10" t="s">
        <v>4</v>
      </c>
      <c r="N244" s="13">
        <v>1302</v>
      </c>
      <c r="O244" s="14">
        <v>402</v>
      </c>
      <c r="P244" s="22"/>
    </row>
    <row r="245" spans="11:16" x14ac:dyDescent="0.35">
      <c r="K245" s="10" t="s">
        <v>7</v>
      </c>
      <c r="L245" s="10" t="s">
        <v>38</v>
      </c>
      <c r="M245" s="10" t="s">
        <v>14</v>
      </c>
      <c r="N245" s="13">
        <v>1281</v>
      </c>
      <c r="O245" s="14">
        <v>75</v>
      </c>
      <c r="P245" s="22"/>
    </row>
    <row r="246" spans="11:16" x14ac:dyDescent="0.35">
      <c r="K246" s="10" t="s">
        <v>3</v>
      </c>
      <c r="L246" s="10" t="s">
        <v>36</v>
      </c>
      <c r="M246" s="10" t="s">
        <v>19</v>
      </c>
      <c r="N246" s="13">
        <v>1281</v>
      </c>
      <c r="O246" s="14">
        <v>18</v>
      </c>
      <c r="P246" s="22"/>
    </row>
    <row r="247" spans="11:16" x14ac:dyDescent="0.35">
      <c r="K247" s="10" t="s">
        <v>41</v>
      </c>
      <c r="L247" s="10" t="s">
        <v>34</v>
      </c>
      <c r="M247" s="10" t="s">
        <v>16</v>
      </c>
      <c r="N247" s="13">
        <v>1274</v>
      </c>
      <c r="O247" s="14">
        <v>225</v>
      </c>
      <c r="P247" s="22"/>
    </row>
    <row r="248" spans="11:16" x14ac:dyDescent="0.35">
      <c r="K248" s="10" t="s">
        <v>6</v>
      </c>
      <c r="L248" s="10" t="s">
        <v>38</v>
      </c>
      <c r="M248" s="10" t="s">
        <v>27</v>
      </c>
      <c r="N248" s="13">
        <v>1134</v>
      </c>
      <c r="O248" s="14">
        <v>282</v>
      </c>
      <c r="P248" s="22"/>
    </row>
    <row r="249" spans="11:16" x14ac:dyDescent="0.35">
      <c r="K249" s="10" t="s">
        <v>9</v>
      </c>
      <c r="L249" s="10" t="s">
        <v>37</v>
      </c>
      <c r="M249" s="10" t="s">
        <v>29</v>
      </c>
      <c r="N249" s="13">
        <v>1085</v>
      </c>
      <c r="O249" s="14">
        <v>273</v>
      </c>
      <c r="P249" s="22"/>
    </row>
    <row r="250" spans="11:16" x14ac:dyDescent="0.35">
      <c r="K250" s="10" t="s">
        <v>6</v>
      </c>
      <c r="L250" s="10" t="s">
        <v>35</v>
      </c>
      <c r="M250" s="10" t="s">
        <v>20</v>
      </c>
      <c r="N250" s="13">
        <v>1071</v>
      </c>
      <c r="O250" s="14">
        <v>270</v>
      </c>
      <c r="P250" s="22"/>
    </row>
    <row r="251" spans="11:16" x14ac:dyDescent="0.35">
      <c r="K251" s="10" t="s">
        <v>2</v>
      </c>
      <c r="L251" s="10" t="s">
        <v>37</v>
      </c>
      <c r="M251" s="10" t="s">
        <v>14</v>
      </c>
      <c r="N251" s="13">
        <v>1057</v>
      </c>
      <c r="O251" s="14">
        <v>54</v>
      </c>
      <c r="P251" s="22"/>
    </row>
    <row r="252" spans="11:16" x14ac:dyDescent="0.35">
      <c r="K252" s="10" t="s">
        <v>3</v>
      </c>
      <c r="L252" s="10" t="s">
        <v>36</v>
      </c>
      <c r="M252" s="10" t="s">
        <v>28</v>
      </c>
      <c r="N252" s="13">
        <v>973</v>
      </c>
      <c r="O252" s="14">
        <v>162</v>
      </c>
      <c r="P252" s="22"/>
    </row>
    <row r="253" spans="11:16" x14ac:dyDescent="0.35">
      <c r="K253" s="10" t="s">
        <v>7</v>
      </c>
      <c r="L253" s="10" t="s">
        <v>39</v>
      </c>
      <c r="M253" s="10" t="s">
        <v>27</v>
      </c>
      <c r="N253" s="13">
        <v>966</v>
      </c>
      <c r="O253" s="14">
        <v>198</v>
      </c>
      <c r="P253" s="22"/>
    </row>
    <row r="254" spans="11:16" x14ac:dyDescent="0.35">
      <c r="K254" s="10" t="s">
        <v>9</v>
      </c>
      <c r="L254" s="10" t="s">
        <v>64</v>
      </c>
      <c r="M254" s="10" t="s">
        <v>4</v>
      </c>
      <c r="N254" s="13">
        <v>959</v>
      </c>
      <c r="O254" s="14">
        <v>147</v>
      </c>
      <c r="P254" s="22"/>
    </row>
    <row r="255" spans="11:16" x14ac:dyDescent="0.35">
      <c r="K255" s="10" t="s">
        <v>6</v>
      </c>
      <c r="L255" s="10" t="s">
        <v>38</v>
      </c>
      <c r="M255" s="10" t="s">
        <v>33</v>
      </c>
      <c r="N255" s="13">
        <v>959</v>
      </c>
      <c r="O255" s="14">
        <v>135</v>
      </c>
      <c r="P255" s="22"/>
    </row>
    <row r="256" spans="11:16" x14ac:dyDescent="0.35">
      <c r="K256" s="10" t="s">
        <v>10</v>
      </c>
      <c r="L256" s="10" t="s">
        <v>36</v>
      </c>
      <c r="M256" s="10" t="s">
        <v>13</v>
      </c>
      <c r="N256" s="13">
        <v>945</v>
      </c>
      <c r="O256" s="14">
        <v>75</v>
      </c>
      <c r="P256" s="22"/>
    </row>
    <row r="257" spans="11:16" x14ac:dyDescent="0.35">
      <c r="K257" s="10" t="s">
        <v>3</v>
      </c>
      <c r="L257" s="10" t="s">
        <v>37</v>
      </c>
      <c r="M257" s="10" t="s">
        <v>4</v>
      </c>
      <c r="N257" s="13">
        <v>938</v>
      </c>
      <c r="O257" s="14">
        <v>366</v>
      </c>
      <c r="P257" s="22"/>
    </row>
    <row r="258" spans="11:16" x14ac:dyDescent="0.35">
      <c r="K258" s="10" t="s">
        <v>9</v>
      </c>
      <c r="L258" s="10" t="s">
        <v>34</v>
      </c>
      <c r="M258" s="10" t="s">
        <v>16</v>
      </c>
      <c r="N258" s="13">
        <v>938</v>
      </c>
      <c r="O258" s="14">
        <v>189</v>
      </c>
      <c r="P258" s="22"/>
    </row>
    <row r="259" spans="11:16" x14ac:dyDescent="0.35">
      <c r="K259" s="10" t="s">
        <v>6</v>
      </c>
      <c r="L259" s="10" t="s">
        <v>38</v>
      </c>
      <c r="M259" s="10" t="s">
        <v>16</v>
      </c>
      <c r="N259" s="13">
        <v>938</v>
      </c>
      <c r="O259" s="14">
        <v>6</v>
      </c>
      <c r="P259" s="22"/>
    </row>
    <row r="260" spans="11:16" x14ac:dyDescent="0.35">
      <c r="K260" s="10" t="s">
        <v>5</v>
      </c>
      <c r="L260" s="10" t="s">
        <v>34</v>
      </c>
      <c r="M260" s="10" t="s">
        <v>19</v>
      </c>
      <c r="N260" s="13">
        <v>861</v>
      </c>
      <c r="O260" s="14">
        <v>195</v>
      </c>
      <c r="P260" s="22"/>
    </row>
    <row r="261" spans="11:16" x14ac:dyDescent="0.35">
      <c r="K261" s="10" t="s">
        <v>41</v>
      </c>
      <c r="L261" s="10" t="s">
        <v>36</v>
      </c>
      <c r="M261" s="10" t="s">
        <v>28</v>
      </c>
      <c r="N261" s="13">
        <v>854</v>
      </c>
      <c r="O261" s="14">
        <v>309</v>
      </c>
      <c r="P261" s="22"/>
    </row>
    <row r="262" spans="11:16" x14ac:dyDescent="0.35">
      <c r="K262" s="10" t="s">
        <v>41</v>
      </c>
      <c r="L262" s="10" t="s">
        <v>35</v>
      </c>
      <c r="M262" s="10" t="s">
        <v>27</v>
      </c>
      <c r="N262" s="13">
        <v>847</v>
      </c>
      <c r="O262" s="14">
        <v>129</v>
      </c>
      <c r="P262" s="22"/>
    </row>
    <row r="263" spans="11:16" x14ac:dyDescent="0.35">
      <c r="K263" s="10" t="s">
        <v>8</v>
      </c>
      <c r="L263" s="10" t="s">
        <v>38</v>
      </c>
      <c r="M263" s="10" t="s">
        <v>13</v>
      </c>
      <c r="N263" s="13">
        <v>819</v>
      </c>
      <c r="O263" s="14">
        <v>510</v>
      </c>
      <c r="P263" s="22"/>
    </row>
    <row r="264" spans="11:16" x14ac:dyDescent="0.35">
      <c r="K264" s="10" t="s">
        <v>3</v>
      </c>
      <c r="L264" s="10" t="s">
        <v>35</v>
      </c>
      <c r="M264" s="10" t="s">
        <v>33</v>
      </c>
      <c r="N264" s="13">
        <v>819</v>
      </c>
      <c r="O264" s="14">
        <v>306</v>
      </c>
      <c r="P264" s="22"/>
    </row>
    <row r="265" spans="11:16" x14ac:dyDescent="0.35">
      <c r="K265" s="10" t="s">
        <v>2</v>
      </c>
      <c r="L265" s="10" t="s">
        <v>36</v>
      </c>
      <c r="M265" s="10" t="s">
        <v>27</v>
      </c>
      <c r="N265" s="13">
        <v>798</v>
      </c>
      <c r="O265" s="14">
        <v>519</v>
      </c>
      <c r="P265" s="22"/>
    </row>
    <row r="266" spans="11:16" x14ac:dyDescent="0.35">
      <c r="K266" s="10" t="s">
        <v>41</v>
      </c>
      <c r="L266" s="10" t="s">
        <v>37</v>
      </c>
      <c r="M266" s="10" t="s">
        <v>15</v>
      </c>
      <c r="N266" s="13">
        <v>714</v>
      </c>
      <c r="O266" s="14">
        <v>231</v>
      </c>
      <c r="P266" s="22"/>
    </row>
    <row r="267" spans="11:16" x14ac:dyDescent="0.35">
      <c r="K267" s="10" t="s">
        <v>9</v>
      </c>
      <c r="L267" s="10" t="s">
        <v>34</v>
      </c>
      <c r="M267" s="10" t="s">
        <v>17</v>
      </c>
      <c r="N267" s="13">
        <v>707</v>
      </c>
      <c r="O267" s="14">
        <v>174</v>
      </c>
      <c r="P267" s="22"/>
    </row>
    <row r="268" spans="11:16" x14ac:dyDescent="0.35">
      <c r="K268" s="10" t="s">
        <v>10</v>
      </c>
      <c r="L268" s="10" t="s">
        <v>34</v>
      </c>
      <c r="M268" s="10" t="s">
        <v>17</v>
      </c>
      <c r="N268" s="13">
        <v>700</v>
      </c>
      <c r="O268" s="14">
        <v>87</v>
      </c>
      <c r="P268" s="22"/>
    </row>
    <row r="269" spans="11:16" x14ac:dyDescent="0.35">
      <c r="K269" s="10" t="s">
        <v>2</v>
      </c>
      <c r="L269" s="10" t="s">
        <v>39</v>
      </c>
      <c r="M269" s="10" t="s">
        <v>23</v>
      </c>
      <c r="N269" s="13">
        <v>630</v>
      </c>
      <c r="O269" s="14">
        <v>36</v>
      </c>
      <c r="P269" s="22"/>
    </row>
    <row r="270" spans="11:16" x14ac:dyDescent="0.35">
      <c r="K270" s="10" t="s">
        <v>40</v>
      </c>
      <c r="L270" s="10" t="s">
        <v>38</v>
      </c>
      <c r="M270" s="10" t="s">
        <v>24</v>
      </c>
      <c r="N270" s="13">
        <v>623</v>
      </c>
      <c r="O270" s="14">
        <v>51</v>
      </c>
      <c r="P270" s="22"/>
    </row>
    <row r="271" spans="11:16" x14ac:dyDescent="0.35">
      <c r="K271" s="10" t="s">
        <v>41</v>
      </c>
      <c r="L271" s="10" t="s">
        <v>35</v>
      </c>
      <c r="M271" s="10" t="s">
        <v>19</v>
      </c>
      <c r="N271" s="13">
        <v>609</v>
      </c>
      <c r="O271" s="14">
        <v>99</v>
      </c>
      <c r="P271" s="22"/>
    </row>
    <row r="272" spans="11:16" x14ac:dyDescent="0.35">
      <c r="K272" s="10" t="s">
        <v>40</v>
      </c>
      <c r="L272" s="10" t="s">
        <v>38</v>
      </c>
      <c r="M272" s="10" t="s">
        <v>26</v>
      </c>
      <c r="N272" s="13">
        <v>609</v>
      </c>
      <c r="O272" s="14">
        <v>87</v>
      </c>
      <c r="P272" s="22"/>
    </row>
    <row r="273" spans="11:16" x14ac:dyDescent="0.35">
      <c r="K273" s="10" t="s">
        <v>10</v>
      </c>
      <c r="L273" s="10" t="s">
        <v>35</v>
      </c>
      <c r="M273" s="10" t="s">
        <v>21</v>
      </c>
      <c r="N273" s="13">
        <v>567</v>
      </c>
      <c r="O273" s="14">
        <v>228</v>
      </c>
      <c r="P273" s="22"/>
    </row>
    <row r="274" spans="11:16" x14ac:dyDescent="0.35">
      <c r="K274" s="10" t="s">
        <v>6</v>
      </c>
      <c r="L274" s="10" t="s">
        <v>37</v>
      </c>
      <c r="M274" s="10" t="s">
        <v>30</v>
      </c>
      <c r="N274" s="13">
        <v>560</v>
      </c>
      <c r="O274" s="14">
        <v>81</v>
      </c>
      <c r="P274" s="22"/>
    </row>
    <row r="275" spans="11:16" x14ac:dyDescent="0.35">
      <c r="K275" s="10" t="s">
        <v>2</v>
      </c>
      <c r="L275" s="10" t="s">
        <v>35</v>
      </c>
      <c r="M275" s="10" t="s">
        <v>19</v>
      </c>
      <c r="N275" s="13">
        <v>553</v>
      </c>
      <c r="O275" s="14">
        <v>15</v>
      </c>
      <c r="P275" s="22"/>
    </row>
    <row r="276" spans="11:16" x14ac:dyDescent="0.35">
      <c r="K276" s="10" t="s">
        <v>6</v>
      </c>
      <c r="L276" s="10" t="s">
        <v>34</v>
      </c>
      <c r="M276" s="10" t="s">
        <v>4</v>
      </c>
      <c r="N276" s="13">
        <v>525</v>
      </c>
      <c r="O276" s="14">
        <v>48</v>
      </c>
      <c r="P276" s="22"/>
    </row>
    <row r="277" spans="11:16" x14ac:dyDescent="0.35">
      <c r="K277" s="10" t="s">
        <v>5</v>
      </c>
      <c r="L277" s="10" t="s">
        <v>37</v>
      </c>
      <c r="M277" s="10" t="s">
        <v>22</v>
      </c>
      <c r="N277" s="13">
        <v>518</v>
      </c>
      <c r="O277" s="14">
        <v>75</v>
      </c>
      <c r="P277" s="22"/>
    </row>
    <row r="278" spans="11:16" x14ac:dyDescent="0.35">
      <c r="K278" s="10" t="s">
        <v>6</v>
      </c>
      <c r="L278" s="10" t="s">
        <v>36</v>
      </c>
      <c r="M278" s="10" t="s">
        <v>21</v>
      </c>
      <c r="N278" s="13">
        <v>497</v>
      </c>
      <c r="O278" s="14">
        <v>63</v>
      </c>
      <c r="P278" s="22"/>
    </row>
    <row r="279" spans="11:16" x14ac:dyDescent="0.35">
      <c r="K279" s="10" t="s">
        <v>5</v>
      </c>
      <c r="L279" s="10" t="s">
        <v>35</v>
      </c>
      <c r="M279" s="10" t="s">
        <v>22</v>
      </c>
      <c r="N279" s="13">
        <v>490</v>
      </c>
      <c r="O279" s="14">
        <v>84</v>
      </c>
      <c r="P279" s="22"/>
    </row>
    <row r="280" spans="11:16" x14ac:dyDescent="0.35">
      <c r="K280" s="10" t="s">
        <v>6</v>
      </c>
      <c r="L280" s="10" t="s">
        <v>38</v>
      </c>
      <c r="M280" s="10" t="s">
        <v>25</v>
      </c>
      <c r="N280" s="13">
        <v>469</v>
      </c>
      <c r="O280" s="14">
        <v>75</v>
      </c>
      <c r="P280" s="22"/>
    </row>
    <row r="281" spans="11:16" x14ac:dyDescent="0.35">
      <c r="K281" s="10" t="s">
        <v>8</v>
      </c>
      <c r="L281" s="10" t="s">
        <v>37</v>
      </c>
      <c r="M281" s="10" t="s">
        <v>21</v>
      </c>
      <c r="N281" s="13">
        <v>434</v>
      </c>
      <c r="O281" s="14">
        <v>87</v>
      </c>
      <c r="P281" s="22"/>
    </row>
    <row r="282" spans="11:16" x14ac:dyDescent="0.35">
      <c r="K282" s="10" t="s">
        <v>5</v>
      </c>
      <c r="L282" s="10" t="s">
        <v>39</v>
      </c>
      <c r="M282" s="10" t="s">
        <v>18</v>
      </c>
      <c r="N282" s="13">
        <v>385</v>
      </c>
      <c r="O282" s="14">
        <v>249</v>
      </c>
      <c r="P282" s="22"/>
    </row>
    <row r="283" spans="11:16" x14ac:dyDescent="0.35">
      <c r="K283" s="10" t="s">
        <v>8</v>
      </c>
      <c r="L283" s="10" t="s">
        <v>35</v>
      </c>
      <c r="M283" s="10" t="s">
        <v>33</v>
      </c>
      <c r="N283" s="13">
        <v>357</v>
      </c>
      <c r="O283" s="14">
        <v>126</v>
      </c>
      <c r="P283" s="22"/>
    </row>
    <row r="284" spans="11:16" x14ac:dyDescent="0.35">
      <c r="K284" s="10" t="s">
        <v>41</v>
      </c>
      <c r="L284" s="10" t="s">
        <v>34</v>
      </c>
      <c r="M284" s="10" t="s">
        <v>22</v>
      </c>
      <c r="N284" s="13">
        <v>336</v>
      </c>
      <c r="O284" s="14">
        <v>144</v>
      </c>
      <c r="P284" s="22"/>
    </row>
    <row r="285" spans="11:16" x14ac:dyDescent="0.35">
      <c r="K285" s="10" t="s">
        <v>7</v>
      </c>
      <c r="L285" s="10" t="s">
        <v>36</v>
      </c>
      <c r="M285" s="10" t="s">
        <v>32</v>
      </c>
      <c r="N285" s="13">
        <v>280</v>
      </c>
      <c r="O285" s="14">
        <v>87</v>
      </c>
      <c r="P285" s="22"/>
    </row>
    <row r="286" spans="11:16" x14ac:dyDescent="0.35">
      <c r="K286" s="10" t="s">
        <v>9</v>
      </c>
      <c r="L286" s="10" t="s">
        <v>37</v>
      </c>
      <c r="M286" s="10" t="s">
        <v>4</v>
      </c>
      <c r="N286" s="13">
        <v>259</v>
      </c>
      <c r="O286" s="14">
        <v>207</v>
      </c>
      <c r="P286" s="22"/>
    </row>
    <row r="287" spans="11:16" x14ac:dyDescent="0.35">
      <c r="K287" s="10" t="s">
        <v>2</v>
      </c>
      <c r="L287" s="10" t="s">
        <v>34</v>
      </c>
      <c r="M287" s="10" t="s">
        <v>13</v>
      </c>
      <c r="N287" s="13">
        <v>252</v>
      </c>
      <c r="O287" s="14">
        <v>54</v>
      </c>
      <c r="P287" s="22"/>
    </row>
    <row r="288" spans="11:16" x14ac:dyDescent="0.35">
      <c r="K288" s="10" t="s">
        <v>10</v>
      </c>
      <c r="L288" s="10" t="s">
        <v>37</v>
      </c>
      <c r="M288" s="10" t="s">
        <v>21</v>
      </c>
      <c r="N288" s="13">
        <v>245</v>
      </c>
      <c r="O288" s="14">
        <v>288</v>
      </c>
      <c r="P288" s="22"/>
    </row>
    <row r="289" spans="11:16" x14ac:dyDescent="0.35">
      <c r="K289" s="10" t="s">
        <v>2</v>
      </c>
      <c r="L289" s="10" t="s">
        <v>37</v>
      </c>
      <c r="M289" s="10" t="s">
        <v>19</v>
      </c>
      <c r="N289" s="13">
        <v>238</v>
      </c>
      <c r="O289" s="14">
        <v>18</v>
      </c>
      <c r="P289" s="22"/>
    </row>
    <row r="290" spans="11:16" x14ac:dyDescent="0.35">
      <c r="K290" s="10" t="s">
        <v>40</v>
      </c>
      <c r="L290" s="10" t="s">
        <v>36</v>
      </c>
      <c r="M290" s="10" t="s">
        <v>4</v>
      </c>
      <c r="N290" s="13">
        <v>217</v>
      </c>
      <c r="O290" s="14">
        <v>36</v>
      </c>
      <c r="P290" s="22"/>
    </row>
    <row r="291" spans="11:16" x14ac:dyDescent="0.35">
      <c r="K291" s="10" t="s">
        <v>2</v>
      </c>
      <c r="L291" s="10" t="s">
        <v>36</v>
      </c>
      <c r="M291" s="10" t="s">
        <v>17</v>
      </c>
      <c r="N291" s="13">
        <v>189</v>
      </c>
      <c r="O291" s="14">
        <v>48</v>
      </c>
      <c r="P291" s="22"/>
    </row>
    <row r="292" spans="11:16" x14ac:dyDescent="0.35">
      <c r="K292" s="10" t="s">
        <v>5</v>
      </c>
      <c r="L292" s="10" t="s">
        <v>37</v>
      </c>
      <c r="M292" s="10" t="s">
        <v>31</v>
      </c>
      <c r="N292" s="13">
        <v>182</v>
      </c>
      <c r="O292" s="14">
        <v>48</v>
      </c>
      <c r="P292" s="22"/>
    </row>
    <row r="293" spans="11:16" x14ac:dyDescent="0.35">
      <c r="K293" s="10" t="s">
        <v>8</v>
      </c>
      <c r="L293" s="10" t="s">
        <v>38</v>
      </c>
      <c r="M293" s="10" t="s">
        <v>22</v>
      </c>
      <c r="N293" s="13">
        <v>168</v>
      </c>
      <c r="O293" s="14">
        <v>84</v>
      </c>
      <c r="P293" s="22"/>
    </row>
    <row r="294" spans="11:16" x14ac:dyDescent="0.35">
      <c r="K294" s="10" t="s">
        <v>41</v>
      </c>
      <c r="L294" s="10" t="s">
        <v>38</v>
      </c>
      <c r="M294" s="10" t="s">
        <v>25</v>
      </c>
      <c r="N294" s="13">
        <v>154</v>
      </c>
      <c r="O294" s="14">
        <v>21</v>
      </c>
      <c r="P294" s="22"/>
    </row>
    <row r="295" spans="11:16" x14ac:dyDescent="0.35">
      <c r="K295" s="10" t="s">
        <v>41</v>
      </c>
      <c r="L295" s="10" t="s">
        <v>36</v>
      </c>
      <c r="M295" s="10" t="s">
        <v>26</v>
      </c>
      <c r="N295" s="13">
        <v>98</v>
      </c>
      <c r="O295" s="14">
        <v>204</v>
      </c>
      <c r="P295" s="22"/>
    </row>
    <row r="296" spans="11:16" x14ac:dyDescent="0.35">
      <c r="K296" s="10" t="s">
        <v>9</v>
      </c>
      <c r="L296" s="10" t="s">
        <v>35</v>
      </c>
      <c r="M296" s="10" t="s">
        <v>26</v>
      </c>
      <c r="N296" s="13">
        <v>98</v>
      </c>
      <c r="O296" s="14">
        <v>159</v>
      </c>
      <c r="P296" s="22"/>
    </row>
    <row r="297" spans="11:16" x14ac:dyDescent="0.35">
      <c r="K297" s="10" t="s">
        <v>10</v>
      </c>
      <c r="L297" s="10" t="s">
        <v>38</v>
      </c>
      <c r="M297" s="10" t="s">
        <v>13</v>
      </c>
      <c r="N297" s="13">
        <v>63</v>
      </c>
      <c r="O297" s="14">
        <v>123</v>
      </c>
      <c r="P297" s="22"/>
    </row>
    <row r="298" spans="11:16" x14ac:dyDescent="0.35">
      <c r="K298" s="10" t="s">
        <v>2</v>
      </c>
      <c r="L298" s="10" t="s">
        <v>38</v>
      </c>
      <c r="M298" s="10" t="s">
        <v>13</v>
      </c>
      <c r="N298" s="13">
        <v>56</v>
      </c>
      <c r="O298" s="14">
        <v>51</v>
      </c>
      <c r="P298" s="22"/>
    </row>
    <row r="299" spans="11:16" x14ac:dyDescent="0.35">
      <c r="K299" s="10" t="s">
        <v>8</v>
      </c>
      <c r="L299" s="10" t="s">
        <v>37</v>
      </c>
      <c r="M299" s="10" t="s">
        <v>30</v>
      </c>
      <c r="N299" s="13">
        <v>42</v>
      </c>
      <c r="O299" s="14">
        <v>150</v>
      </c>
      <c r="P299" s="22"/>
    </row>
    <row r="300" spans="11:16" x14ac:dyDescent="0.35">
      <c r="K300" s="10" t="s">
        <v>3</v>
      </c>
      <c r="L300" s="10" t="s">
        <v>39</v>
      </c>
      <c r="M300" s="10" t="s">
        <v>16</v>
      </c>
      <c r="N300" s="13">
        <v>21</v>
      </c>
      <c r="O300" s="14">
        <v>168</v>
      </c>
      <c r="P300" s="22"/>
    </row>
    <row r="301" spans="11:16" x14ac:dyDescent="0.35">
      <c r="K301" s="10" t="s">
        <v>40</v>
      </c>
      <c r="L301" s="10" t="s">
        <v>39</v>
      </c>
      <c r="M301" s="10" t="s">
        <v>29</v>
      </c>
      <c r="N301" s="13">
        <v>0</v>
      </c>
      <c r="O301" s="14">
        <v>135</v>
      </c>
      <c r="P301" s="22"/>
    </row>
  </sheetData>
  <autoFilter ref="A16:D24" xr:uid="{F9F9371B-4225-4046-A8B1-EAA9CE1A8129}"/>
  <mergeCells count="3">
    <mergeCell ref="B8:D8"/>
    <mergeCell ref="B1:D1"/>
    <mergeCell ref="B17:D17"/>
  </mergeCells>
  <conditionalFormatting sqref="C19:C24">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5F30D-2800-4726-AE9B-6E8498E89748}">
  <dimension ref="A1:G15"/>
  <sheetViews>
    <sheetView workbookViewId="0">
      <selection activeCell="M16" sqref="M16"/>
    </sheetView>
  </sheetViews>
  <sheetFormatPr defaultRowHeight="14.5" x14ac:dyDescent="0.35"/>
  <cols>
    <col min="1" max="1" width="15.08984375" customWidth="1"/>
    <col min="4" max="4" width="14.6328125" bestFit="1" customWidth="1"/>
    <col min="5" max="5" width="14" bestFit="1" customWidth="1"/>
    <col min="6" max="6" width="6.81640625" bestFit="1" customWidth="1"/>
    <col min="7" max="7" width="11.453125" bestFit="1" customWidth="1"/>
  </cols>
  <sheetData>
    <row r="1" spans="1:7" x14ac:dyDescent="0.35">
      <c r="A1" t="s">
        <v>72</v>
      </c>
    </row>
    <row r="7" spans="1:7" x14ac:dyDescent="0.35">
      <c r="D7" s="21" t="s">
        <v>73</v>
      </c>
      <c r="E7" s="22" t="s">
        <v>75</v>
      </c>
      <c r="F7" s="22" t="s">
        <v>64</v>
      </c>
      <c r="G7" s="22" t="s">
        <v>76</v>
      </c>
    </row>
    <row r="8" spans="1:7" x14ac:dyDescent="0.35">
      <c r="D8" s="22" t="s">
        <v>39</v>
      </c>
      <c r="E8" s="23">
        <v>45752</v>
      </c>
      <c r="F8" s="24">
        <v>45752</v>
      </c>
      <c r="G8" s="23">
        <v>1518</v>
      </c>
    </row>
    <row r="9" spans="1:7" x14ac:dyDescent="0.35">
      <c r="D9" s="22" t="s">
        <v>37</v>
      </c>
      <c r="E9" s="23">
        <v>25655</v>
      </c>
      <c r="F9" s="24">
        <v>25655</v>
      </c>
      <c r="G9" s="23">
        <v>453</v>
      </c>
    </row>
    <row r="10" spans="1:7" x14ac:dyDescent="0.35">
      <c r="D10" s="22" t="s">
        <v>36</v>
      </c>
      <c r="E10" s="23">
        <v>23709</v>
      </c>
      <c r="F10" s="24">
        <v>23709</v>
      </c>
      <c r="G10" s="23">
        <v>909</v>
      </c>
    </row>
    <row r="11" spans="1:7" x14ac:dyDescent="0.35">
      <c r="D11" s="22" t="s">
        <v>38</v>
      </c>
      <c r="E11" s="23">
        <v>18928</v>
      </c>
      <c r="F11" s="24">
        <v>18928</v>
      </c>
      <c r="G11" s="23">
        <v>738</v>
      </c>
    </row>
    <row r="12" spans="1:7" x14ac:dyDescent="0.35">
      <c r="D12" s="22" t="s">
        <v>34</v>
      </c>
      <c r="E12" s="23">
        <v>7763</v>
      </c>
      <c r="F12" s="24">
        <v>7763</v>
      </c>
      <c r="G12" s="23">
        <v>174</v>
      </c>
    </row>
    <row r="13" spans="1:7" x14ac:dyDescent="0.35">
      <c r="D13" s="22" t="s">
        <v>35</v>
      </c>
      <c r="E13" s="23">
        <v>2142</v>
      </c>
      <c r="F13" s="24">
        <v>2142</v>
      </c>
      <c r="G13" s="23">
        <v>318</v>
      </c>
    </row>
    <row r="14" spans="1:7" hidden="1" x14ac:dyDescent="0.35">
      <c r="D14" s="22" t="s">
        <v>74</v>
      </c>
      <c r="E14" s="23">
        <v>123949</v>
      </c>
      <c r="F14" s="24">
        <v>123949</v>
      </c>
      <c r="G14" s="23">
        <v>4110</v>
      </c>
    </row>
    <row r="15" spans="1:7" hidden="1" x14ac:dyDescent="0.35"/>
  </sheetData>
  <conditionalFormatting pivot="1" sqref="F8:F13">
    <cfRule type="dataBar" priority="1">
      <dataBar showValue="0">
        <cfvo type="min"/>
        <cfvo type="max"/>
        <color rgb="FF638EC6"/>
      </dataBar>
      <extLst>
        <ext xmlns:x14="http://schemas.microsoft.com/office/spreadsheetml/2009/9/main" uri="{B025F937-C7B1-47D3-B67F-A62EFF666E3E}">
          <x14:id>{24582369-36D7-4C51-8817-C75E9667FB39}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4582369-36D7-4C51-8817-C75E9667FB39}">
            <x14:dataBar minLength="0" maxLength="100" gradient="0">
              <x14:cfvo type="autoMin"/>
              <x14:cfvo type="autoMax"/>
              <x14:negativeFillColor rgb="FFFF0000"/>
              <x14:axisColor rgb="FF000000"/>
            </x14:dataBar>
          </x14:cfRule>
          <xm:sqref>F8:F13</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5AA60-BFA1-4DDB-AB72-C1E382DA9749}">
  <dimension ref="A1:F7"/>
  <sheetViews>
    <sheetView workbookViewId="0">
      <selection activeCell="G6" sqref="G6"/>
    </sheetView>
  </sheetViews>
  <sheetFormatPr defaultRowHeight="14.5" x14ac:dyDescent="0.35"/>
  <cols>
    <col min="1" max="1" width="18" bestFit="1" customWidth="1"/>
    <col min="2" max="4" width="12.08984375" bestFit="1" customWidth="1"/>
  </cols>
  <sheetData>
    <row r="1" spans="1:6" ht="15.5" x14ac:dyDescent="0.35">
      <c r="A1" s="25" t="s">
        <v>73</v>
      </c>
      <c r="B1" t="s">
        <v>77</v>
      </c>
      <c r="D1" s="45" t="s">
        <v>78</v>
      </c>
      <c r="E1" s="45"/>
      <c r="F1" s="45"/>
    </row>
    <row r="2" spans="1:6" x14ac:dyDescent="0.35">
      <c r="A2" s="26" t="s">
        <v>24</v>
      </c>
      <c r="B2" s="29">
        <v>33.88697318007663</v>
      </c>
    </row>
    <row r="3" spans="1:6" x14ac:dyDescent="0.35">
      <c r="A3" s="26" t="s">
        <v>22</v>
      </c>
      <c r="B3" s="29">
        <v>32.301656920077974</v>
      </c>
    </row>
    <row r="4" spans="1:6" x14ac:dyDescent="0.35">
      <c r="A4" s="26" t="s">
        <v>26</v>
      </c>
      <c r="B4" s="29">
        <v>32.807189542483663</v>
      </c>
    </row>
    <row r="5" spans="1:6" x14ac:dyDescent="0.35">
      <c r="A5" s="26" t="s">
        <v>33</v>
      </c>
      <c r="B5" s="29">
        <v>37.303128371089535</v>
      </c>
    </row>
    <row r="6" spans="1:6" x14ac:dyDescent="0.35">
      <c r="A6" s="26" t="s">
        <v>15</v>
      </c>
      <c r="B6" s="29">
        <v>44.990867579908674</v>
      </c>
    </row>
    <row r="7" spans="1:6" x14ac:dyDescent="0.35">
      <c r="A7" s="26" t="s">
        <v>74</v>
      </c>
      <c r="B7" s="29">
        <v>35.949565217391303</v>
      </c>
    </row>
  </sheetData>
  <mergeCells count="1">
    <mergeCell ref="D1:F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2152-0074-44D9-B8C5-B10815B771C3}">
  <dimension ref="B1:K301"/>
  <sheetViews>
    <sheetView workbookViewId="0">
      <selection activeCell="N17" sqref="N17"/>
    </sheetView>
  </sheetViews>
  <sheetFormatPr defaultRowHeight="14.5" x14ac:dyDescent="0.35"/>
  <cols>
    <col min="2" max="3" width="18.81640625" style="10" customWidth="1"/>
  </cols>
  <sheetData>
    <row r="1" spans="2:3" x14ac:dyDescent="0.35">
      <c r="B1" s="11" t="s">
        <v>1</v>
      </c>
      <c r="C1" s="11" t="s">
        <v>49</v>
      </c>
    </row>
    <row r="2" spans="2:3" x14ac:dyDescent="0.35">
      <c r="B2" s="13">
        <v>16184</v>
      </c>
      <c r="C2" s="14">
        <v>39</v>
      </c>
    </row>
    <row r="3" spans="2:3" x14ac:dyDescent="0.35">
      <c r="B3" s="13">
        <v>15610</v>
      </c>
      <c r="C3" s="14">
        <v>339</v>
      </c>
    </row>
    <row r="4" spans="2:3" x14ac:dyDescent="0.35">
      <c r="B4" s="13">
        <v>14329</v>
      </c>
      <c r="C4" s="14">
        <v>150</v>
      </c>
    </row>
    <row r="5" spans="2:3" x14ac:dyDescent="0.35">
      <c r="B5" s="13">
        <v>13391</v>
      </c>
      <c r="C5" s="14">
        <v>201</v>
      </c>
    </row>
    <row r="6" spans="2:3" x14ac:dyDescent="0.35">
      <c r="B6" s="13">
        <v>12950</v>
      </c>
      <c r="C6" s="14">
        <v>30</v>
      </c>
    </row>
    <row r="7" spans="2:3" x14ac:dyDescent="0.35">
      <c r="B7" s="13">
        <v>12348</v>
      </c>
      <c r="C7" s="14">
        <v>234</v>
      </c>
    </row>
    <row r="8" spans="2:3" x14ac:dyDescent="0.35">
      <c r="B8" s="13">
        <v>11571</v>
      </c>
      <c r="C8" s="14">
        <v>138</v>
      </c>
    </row>
    <row r="9" spans="2:3" x14ac:dyDescent="0.35">
      <c r="B9" s="13">
        <v>11522</v>
      </c>
      <c r="C9" s="14">
        <v>204</v>
      </c>
    </row>
    <row r="10" spans="2:3" x14ac:dyDescent="0.35">
      <c r="B10" s="13">
        <v>11417</v>
      </c>
      <c r="C10" s="14">
        <v>21</v>
      </c>
    </row>
    <row r="11" spans="2:3" x14ac:dyDescent="0.35">
      <c r="B11" s="13">
        <v>10311</v>
      </c>
      <c r="C11" s="14">
        <v>231</v>
      </c>
    </row>
    <row r="12" spans="2:3" x14ac:dyDescent="0.35">
      <c r="B12" s="13">
        <v>10304</v>
      </c>
      <c r="C12" s="14">
        <v>84</v>
      </c>
    </row>
    <row r="13" spans="2:3" x14ac:dyDescent="0.35">
      <c r="B13" s="13">
        <v>10129</v>
      </c>
      <c r="C13" s="14">
        <v>312</v>
      </c>
    </row>
    <row r="14" spans="2:3" x14ac:dyDescent="0.35">
      <c r="B14" s="13">
        <v>10073</v>
      </c>
      <c r="C14" s="14">
        <v>120</v>
      </c>
    </row>
    <row r="15" spans="2:3" x14ac:dyDescent="0.35">
      <c r="B15" s="13">
        <v>9926</v>
      </c>
      <c r="C15" s="14">
        <v>201</v>
      </c>
    </row>
    <row r="16" spans="2:3" x14ac:dyDescent="0.35">
      <c r="B16" s="13">
        <v>9835</v>
      </c>
      <c r="C16" s="14">
        <v>207</v>
      </c>
    </row>
    <row r="17" spans="2:11" x14ac:dyDescent="0.35">
      <c r="B17" s="13">
        <v>9772</v>
      </c>
      <c r="C17" s="14">
        <v>90</v>
      </c>
    </row>
    <row r="18" spans="2:11" x14ac:dyDescent="0.35">
      <c r="B18" s="13">
        <v>9709</v>
      </c>
      <c r="C18" s="14">
        <v>30</v>
      </c>
    </row>
    <row r="19" spans="2:11" x14ac:dyDescent="0.35">
      <c r="B19" s="13">
        <v>9660</v>
      </c>
      <c r="C19" s="14">
        <v>27</v>
      </c>
    </row>
    <row r="20" spans="2:11" x14ac:dyDescent="0.35">
      <c r="B20" s="13">
        <v>9632</v>
      </c>
      <c r="C20" s="14">
        <v>288</v>
      </c>
    </row>
    <row r="21" spans="2:11" x14ac:dyDescent="0.35">
      <c r="B21" s="13">
        <v>9506</v>
      </c>
      <c r="C21" s="14">
        <v>87</v>
      </c>
    </row>
    <row r="22" spans="2:11" x14ac:dyDescent="0.35">
      <c r="B22" s="13">
        <v>9443</v>
      </c>
      <c r="C22" s="14">
        <v>162</v>
      </c>
      <c r="K22" t="s">
        <v>64</v>
      </c>
    </row>
    <row r="23" spans="2:11" x14ac:dyDescent="0.35">
      <c r="B23" s="13">
        <v>9198</v>
      </c>
      <c r="C23" s="14">
        <v>36</v>
      </c>
    </row>
    <row r="24" spans="2:11" x14ac:dyDescent="0.35">
      <c r="B24" s="13">
        <v>9051</v>
      </c>
      <c r="C24" s="14">
        <v>57</v>
      </c>
    </row>
    <row r="25" spans="2:11" x14ac:dyDescent="0.35">
      <c r="B25" s="13">
        <v>9002</v>
      </c>
      <c r="C25" s="14">
        <v>72</v>
      </c>
    </row>
    <row r="26" spans="2:11" x14ac:dyDescent="0.35">
      <c r="B26" s="13">
        <v>8890</v>
      </c>
      <c r="C26" s="14">
        <v>210</v>
      </c>
    </row>
    <row r="27" spans="2:11" x14ac:dyDescent="0.35">
      <c r="B27" s="13">
        <v>8869</v>
      </c>
      <c r="C27" s="14">
        <v>432</v>
      </c>
    </row>
    <row r="28" spans="2:11" x14ac:dyDescent="0.35">
      <c r="B28" s="13">
        <v>8862</v>
      </c>
      <c r="C28" s="14">
        <v>189</v>
      </c>
    </row>
    <row r="29" spans="2:11" x14ac:dyDescent="0.35">
      <c r="B29" s="13">
        <v>8841</v>
      </c>
      <c r="C29" s="14">
        <v>303</v>
      </c>
    </row>
    <row r="30" spans="2:11" x14ac:dyDescent="0.35">
      <c r="B30" s="13">
        <v>8813</v>
      </c>
      <c r="C30" s="14">
        <v>21</v>
      </c>
    </row>
    <row r="31" spans="2:11" x14ac:dyDescent="0.35">
      <c r="B31" s="13">
        <v>8463</v>
      </c>
      <c r="C31" s="14">
        <v>492</v>
      </c>
    </row>
    <row r="32" spans="2:11" x14ac:dyDescent="0.35">
      <c r="B32" s="13">
        <v>8435</v>
      </c>
      <c r="C32" s="14">
        <v>42</v>
      </c>
    </row>
    <row r="33" spans="2:3" x14ac:dyDescent="0.35">
      <c r="B33" s="13">
        <v>8211</v>
      </c>
      <c r="C33" s="14">
        <v>75</v>
      </c>
    </row>
    <row r="34" spans="2:3" x14ac:dyDescent="0.35">
      <c r="B34" s="13">
        <v>8155</v>
      </c>
      <c r="C34" s="14">
        <v>90</v>
      </c>
    </row>
    <row r="35" spans="2:3" x14ac:dyDescent="0.35">
      <c r="B35" s="13">
        <v>8008</v>
      </c>
      <c r="C35" s="14">
        <v>456</v>
      </c>
    </row>
    <row r="36" spans="2:3" x14ac:dyDescent="0.35">
      <c r="B36" s="13">
        <v>7847</v>
      </c>
      <c r="C36" s="14">
        <v>174</v>
      </c>
    </row>
    <row r="37" spans="2:3" x14ac:dyDescent="0.35">
      <c r="B37" s="13">
        <v>7833</v>
      </c>
      <c r="C37" s="14">
        <v>243</v>
      </c>
    </row>
    <row r="38" spans="2:3" x14ac:dyDescent="0.35">
      <c r="B38" s="13">
        <v>7812</v>
      </c>
      <c r="C38" s="14">
        <v>81</v>
      </c>
    </row>
    <row r="39" spans="2:3" x14ac:dyDescent="0.35">
      <c r="B39" s="13">
        <v>7777</v>
      </c>
      <c r="C39" s="14">
        <v>504</v>
      </c>
    </row>
    <row r="40" spans="2:3" x14ac:dyDescent="0.35">
      <c r="B40" s="13">
        <v>7777</v>
      </c>
      <c r="C40" s="14">
        <v>39</v>
      </c>
    </row>
    <row r="41" spans="2:3" x14ac:dyDescent="0.35">
      <c r="B41" s="13">
        <v>7693</v>
      </c>
      <c r="C41" s="14">
        <v>87</v>
      </c>
    </row>
    <row r="42" spans="2:3" x14ac:dyDescent="0.35">
      <c r="B42" s="13">
        <v>7693</v>
      </c>
      <c r="C42" s="14">
        <v>21</v>
      </c>
    </row>
    <row r="43" spans="2:3" x14ac:dyDescent="0.35">
      <c r="B43" s="13">
        <v>7651</v>
      </c>
      <c r="C43" s="14">
        <v>213</v>
      </c>
    </row>
    <row r="44" spans="2:3" x14ac:dyDescent="0.35">
      <c r="B44" s="13">
        <v>7511</v>
      </c>
      <c r="C44" s="14">
        <v>120</v>
      </c>
    </row>
    <row r="45" spans="2:3" x14ac:dyDescent="0.35">
      <c r="B45" s="13">
        <v>7483</v>
      </c>
      <c r="C45" s="14">
        <v>45</v>
      </c>
    </row>
    <row r="46" spans="2:3" x14ac:dyDescent="0.35">
      <c r="B46" s="13">
        <v>7455</v>
      </c>
      <c r="C46" s="14">
        <v>216</v>
      </c>
    </row>
    <row r="47" spans="2:3" x14ac:dyDescent="0.35">
      <c r="B47" s="13">
        <v>7322</v>
      </c>
      <c r="C47" s="14">
        <v>36</v>
      </c>
    </row>
    <row r="48" spans="2:3" x14ac:dyDescent="0.35">
      <c r="B48" s="13">
        <v>7308</v>
      </c>
      <c r="C48" s="14">
        <v>327</v>
      </c>
    </row>
    <row r="49" spans="2:3" x14ac:dyDescent="0.35">
      <c r="B49" s="13">
        <v>7280</v>
      </c>
      <c r="C49" s="14">
        <v>201</v>
      </c>
    </row>
    <row r="50" spans="2:3" x14ac:dyDescent="0.35">
      <c r="B50" s="13">
        <v>7273</v>
      </c>
      <c r="C50" s="14">
        <v>96</v>
      </c>
    </row>
    <row r="51" spans="2:3" x14ac:dyDescent="0.35">
      <c r="B51" s="13">
        <v>7259</v>
      </c>
      <c r="C51" s="14">
        <v>276</v>
      </c>
    </row>
    <row r="52" spans="2:3" x14ac:dyDescent="0.35">
      <c r="B52" s="13">
        <v>7189</v>
      </c>
      <c r="C52" s="14">
        <v>54</v>
      </c>
    </row>
    <row r="53" spans="2:3" x14ac:dyDescent="0.35">
      <c r="B53" s="13">
        <v>7021</v>
      </c>
      <c r="C53" s="14">
        <v>183</v>
      </c>
    </row>
    <row r="54" spans="2:3" x14ac:dyDescent="0.35">
      <c r="B54" s="13">
        <v>6986</v>
      </c>
      <c r="C54" s="14">
        <v>21</v>
      </c>
    </row>
    <row r="55" spans="2:3" x14ac:dyDescent="0.35">
      <c r="B55" s="13">
        <v>6909</v>
      </c>
      <c r="C55" s="14">
        <v>81</v>
      </c>
    </row>
    <row r="56" spans="2:3" x14ac:dyDescent="0.35">
      <c r="B56" s="13">
        <v>6860</v>
      </c>
      <c r="C56" s="14">
        <v>126</v>
      </c>
    </row>
    <row r="57" spans="2:3" x14ac:dyDescent="0.35">
      <c r="B57" s="13">
        <v>6853</v>
      </c>
      <c r="C57" s="14">
        <v>372</v>
      </c>
    </row>
    <row r="58" spans="2:3" x14ac:dyDescent="0.35">
      <c r="B58" s="13">
        <v>6832</v>
      </c>
      <c r="C58" s="14">
        <v>27</v>
      </c>
    </row>
    <row r="59" spans="2:3" x14ac:dyDescent="0.35">
      <c r="B59" s="13">
        <v>6818</v>
      </c>
      <c r="C59" s="14">
        <v>6</v>
      </c>
    </row>
    <row r="60" spans="2:3" x14ac:dyDescent="0.35">
      <c r="B60" s="13">
        <v>6755</v>
      </c>
      <c r="C60" s="14">
        <v>252</v>
      </c>
    </row>
    <row r="61" spans="2:3" x14ac:dyDescent="0.35">
      <c r="B61" s="13">
        <v>6748</v>
      </c>
      <c r="C61" s="14">
        <v>48</v>
      </c>
    </row>
    <row r="62" spans="2:3" x14ac:dyDescent="0.35">
      <c r="B62" s="13">
        <v>6734</v>
      </c>
      <c r="C62" s="14">
        <v>123</v>
      </c>
    </row>
    <row r="63" spans="2:3" x14ac:dyDescent="0.35">
      <c r="B63" s="13">
        <v>6706</v>
      </c>
      <c r="C63" s="14">
        <v>459</v>
      </c>
    </row>
    <row r="64" spans="2:3" x14ac:dyDescent="0.35">
      <c r="B64" s="13">
        <v>6657</v>
      </c>
      <c r="C64" s="14">
        <v>303</v>
      </c>
    </row>
    <row r="65" spans="2:3" x14ac:dyDescent="0.35">
      <c r="B65" s="13">
        <v>6657</v>
      </c>
      <c r="C65" s="14">
        <v>276</v>
      </c>
    </row>
    <row r="66" spans="2:3" x14ac:dyDescent="0.35">
      <c r="B66" s="13">
        <v>6608</v>
      </c>
      <c r="C66" s="14">
        <v>225</v>
      </c>
    </row>
    <row r="67" spans="2:3" x14ac:dyDescent="0.35">
      <c r="B67" s="13">
        <v>6580</v>
      </c>
      <c r="C67" s="14">
        <v>183</v>
      </c>
    </row>
    <row r="68" spans="2:3" x14ac:dyDescent="0.35">
      <c r="B68" s="13">
        <v>6454</v>
      </c>
      <c r="C68" s="14">
        <v>54</v>
      </c>
    </row>
    <row r="69" spans="2:3" x14ac:dyDescent="0.35">
      <c r="B69" s="13">
        <v>6433</v>
      </c>
      <c r="C69" s="14">
        <v>78</v>
      </c>
    </row>
    <row r="70" spans="2:3" x14ac:dyDescent="0.35">
      <c r="B70" s="13">
        <v>6398</v>
      </c>
      <c r="C70" s="14">
        <v>102</v>
      </c>
    </row>
    <row r="71" spans="2:3" x14ac:dyDescent="0.35">
      <c r="B71" s="13">
        <v>6391</v>
      </c>
      <c r="C71" s="14">
        <v>48</v>
      </c>
    </row>
    <row r="72" spans="2:3" x14ac:dyDescent="0.35">
      <c r="B72" s="13">
        <v>6370</v>
      </c>
      <c r="C72" s="14">
        <v>30</v>
      </c>
    </row>
    <row r="73" spans="2:3" x14ac:dyDescent="0.35">
      <c r="B73" s="13">
        <v>6314</v>
      </c>
      <c r="C73" s="14">
        <v>15</v>
      </c>
    </row>
    <row r="74" spans="2:3" x14ac:dyDescent="0.35">
      <c r="B74" s="13">
        <v>6300</v>
      </c>
      <c r="C74" s="14">
        <v>42</v>
      </c>
    </row>
    <row r="75" spans="2:3" x14ac:dyDescent="0.35">
      <c r="B75" s="13">
        <v>6279</v>
      </c>
      <c r="C75" s="14">
        <v>237</v>
      </c>
    </row>
    <row r="76" spans="2:3" x14ac:dyDescent="0.35">
      <c r="B76" s="13">
        <v>6279</v>
      </c>
      <c r="C76" s="14">
        <v>45</v>
      </c>
    </row>
    <row r="77" spans="2:3" x14ac:dyDescent="0.35">
      <c r="B77" s="13">
        <v>6146</v>
      </c>
      <c r="C77" s="14">
        <v>63</v>
      </c>
    </row>
    <row r="78" spans="2:3" x14ac:dyDescent="0.35">
      <c r="B78" s="13">
        <v>6132</v>
      </c>
      <c r="C78" s="14">
        <v>93</v>
      </c>
    </row>
    <row r="79" spans="2:3" x14ac:dyDescent="0.35">
      <c r="B79" s="13">
        <v>6125</v>
      </c>
      <c r="C79" s="14">
        <v>102</v>
      </c>
    </row>
    <row r="80" spans="2:3" x14ac:dyDescent="0.35">
      <c r="B80" s="13">
        <v>6118</v>
      </c>
      <c r="C80" s="14">
        <v>174</v>
      </c>
    </row>
    <row r="81" spans="2:3" x14ac:dyDescent="0.35">
      <c r="B81" s="13">
        <v>6118</v>
      </c>
      <c r="C81" s="14">
        <v>9</v>
      </c>
    </row>
    <row r="82" spans="2:3" x14ac:dyDescent="0.35">
      <c r="B82" s="13">
        <v>6111</v>
      </c>
      <c r="C82" s="14">
        <v>3</v>
      </c>
    </row>
    <row r="83" spans="2:3" x14ac:dyDescent="0.35">
      <c r="B83" s="13">
        <v>6048</v>
      </c>
      <c r="C83" s="14">
        <v>27</v>
      </c>
    </row>
    <row r="84" spans="2:3" x14ac:dyDescent="0.35">
      <c r="B84" s="13">
        <v>6027</v>
      </c>
      <c r="C84" s="14">
        <v>144</v>
      </c>
    </row>
    <row r="85" spans="2:3" x14ac:dyDescent="0.35">
      <c r="B85" s="13">
        <v>5915</v>
      </c>
      <c r="C85" s="14">
        <v>3</v>
      </c>
    </row>
    <row r="86" spans="2:3" x14ac:dyDescent="0.35">
      <c r="B86" s="13">
        <v>5817</v>
      </c>
      <c r="C86" s="14">
        <v>12</v>
      </c>
    </row>
    <row r="87" spans="2:3" x14ac:dyDescent="0.35">
      <c r="B87" s="13">
        <v>5775</v>
      </c>
      <c r="C87" s="14">
        <v>42</v>
      </c>
    </row>
    <row r="88" spans="2:3" x14ac:dyDescent="0.35">
      <c r="B88" s="13">
        <v>5677</v>
      </c>
      <c r="C88" s="14">
        <v>258</v>
      </c>
    </row>
    <row r="89" spans="2:3" x14ac:dyDescent="0.35">
      <c r="B89" s="13">
        <v>5670</v>
      </c>
      <c r="C89" s="14">
        <v>297</v>
      </c>
    </row>
    <row r="90" spans="2:3" x14ac:dyDescent="0.35">
      <c r="B90" s="13">
        <v>5586</v>
      </c>
      <c r="C90" s="14">
        <v>525</v>
      </c>
    </row>
    <row r="91" spans="2:3" x14ac:dyDescent="0.35">
      <c r="B91" s="13">
        <v>5551</v>
      </c>
      <c r="C91" s="14">
        <v>252</v>
      </c>
    </row>
    <row r="92" spans="2:3" x14ac:dyDescent="0.35">
      <c r="B92" s="13">
        <v>5474</v>
      </c>
      <c r="C92" s="14">
        <v>168</v>
      </c>
    </row>
    <row r="93" spans="2:3" x14ac:dyDescent="0.35">
      <c r="B93" s="13">
        <v>5439</v>
      </c>
      <c r="C93" s="14">
        <v>30</v>
      </c>
    </row>
    <row r="94" spans="2:3" x14ac:dyDescent="0.35">
      <c r="B94" s="13">
        <v>5355</v>
      </c>
      <c r="C94" s="14">
        <v>204</v>
      </c>
    </row>
    <row r="95" spans="2:3" x14ac:dyDescent="0.35">
      <c r="B95" s="13">
        <v>5306</v>
      </c>
      <c r="C95" s="14">
        <v>0</v>
      </c>
    </row>
    <row r="96" spans="2:3" x14ac:dyDescent="0.35">
      <c r="B96" s="13">
        <v>5236</v>
      </c>
      <c r="C96" s="14">
        <v>51</v>
      </c>
    </row>
    <row r="97" spans="2:3" x14ac:dyDescent="0.35">
      <c r="B97" s="13">
        <v>5194</v>
      </c>
      <c r="C97" s="14">
        <v>288</v>
      </c>
    </row>
    <row r="98" spans="2:3" x14ac:dyDescent="0.35">
      <c r="B98" s="13">
        <v>5075</v>
      </c>
      <c r="C98" s="14">
        <v>21</v>
      </c>
    </row>
    <row r="99" spans="2:3" x14ac:dyDescent="0.35">
      <c r="B99" s="13">
        <v>5019</v>
      </c>
      <c r="C99" s="14">
        <v>156</v>
      </c>
    </row>
    <row r="100" spans="2:3" x14ac:dyDescent="0.35">
      <c r="B100" s="13">
        <v>5019</v>
      </c>
      <c r="C100" s="14">
        <v>150</v>
      </c>
    </row>
    <row r="101" spans="2:3" x14ac:dyDescent="0.35">
      <c r="B101" s="13">
        <v>5012</v>
      </c>
      <c r="C101" s="14">
        <v>210</v>
      </c>
    </row>
    <row r="102" spans="2:3" x14ac:dyDescent="0.35">
      <c r="B102" s="13">
        <v>4991</v>
      </c>
      <c r="C102" s="14">
        <v>12</v>
      </c>
    </row>
    <row r="103" spans="2:3" x14ac:dyDescent="0.35">
      <c r="B103" s="13">
        <v>4991</v>
      </c>
      <c r="C103" s="14">
        <v>9</v>
      </c>
    </row>
    <row r="104" spans="2:3" x14ac:dyDescent="0.35">
      <c r="B104" s="13">
        <v>4970</v>
      </c>
      <c r="C104" s="14">
        <v>156</v>
      </c>
    </row>
    <row r="105" spans="2:3" x14ac:dyDescent="0.35">
      <c r="B105" s="13">
        <v>4956</v>
      </c>
      <c r="C105" s="14">
        <v>171</v>
      </c>
    </row>
    <row r="106" spans="2:3" x14ac:dyDescent="0.35">
      <c r="B106" s="13">
        <v>4949</v>
      </c>
      <c r="C106" s="14">
        <v>189</v>
      </c>
    </row>
    <row r="107" spans="2:3" x14ac:dyDescent="0.35">
      <c r="B107" s="13">
        <v>4935</v>
      </c>
      <c r="C107" s="14">
        <v>126</v>
      </c>
    </row>
    <row r="108" spans="2:3" x14ac:dyDescent="0.35">
      <c r="B108" s="13">
        <v>4858</v>
      </c>
      <c r="C108" s="14">
        <v>279</v>
      </c>
    </row>
    <row r="109" spans="2:3" x14ac:dyDescent="0.35">
      <c r="B109" s="13">
        <v>4802</v>
      </c>
      <c r="C109" s="14">
        <v>36</v>
      </c>
    </row>
    <row r="110" spans="2:3" x14ac:dyDescent="0.35">
      <c r="B110" s="13">
        <v>4781</v>
      </c>
      <c r="C110" s="14">
        <v>123</v>
      </c>
    </row>
    <row r="111" spans="2:3" x14ac:dyDescent="0.35">
      <c r="B111" s="13">
        <v>4760</v>
      </c>
      <c r="C111" s="14">
        <v>69</v>
      </c>
    </row>
    <row r="112" spans="2:3" x14ac:dyDescent="0.35">
      <c r="B112" s="13">
        <v>4753</v>
      </c>
      <c r="C112" s="14">
        <v>300</v>
      </c>
    </row>
    <row r="113" spans="2:3" x14ac:dyDescent="0.35">
      <c r="B113" s="13">
        <v>4753</v>
      </c>
      <c r="C113" s="14">
        <v>246</v>
      </c>
    </row>
    <row r="114" spans="2:3" x14ac:dyDescent="0.35">
      <c r="B114" s="13">
        <v>4725</v>
      </c>
      <c r="C114" s="14">
        <v>174</v>
      </c>
    </row>
    <row r="115" spans="2:3" x14ac:dyDescent="0.35">
      <c r="B115" s="13">
        <v>4683</v>
      </c>
      <c r="C115" s="14">
        <v>30</v>
      </c>
    </row>
    <row r="116" spans="2:3" x14ac:dyDescent="0.35">
      <c r="B116" s="13">
        <v>4606</v>
      </c>
      <c r="C116" s="14">
        <v>63</v>
      </c>
    </row>
    <row r="117" spans="2:3" x14ac:dyDescent="0.35">
      <c r="B117" s="13">
        <v>4592</v>
      </c>
      <c r="C117" s="14">
        <v>324</v>
      </c>
    </row>
    <row r="118" spans="2:3" x14ac:dyDescent="0.35">
      <c r="B118" s="13">
        <v>4585</v>
      </c>
      <c r="C118" s="14">
        <v>240</v>
      </c>
    </row>
    <row r="119" spans="2:3" x14ac:dyDescent="0.35">
      <c r="B119" s="13">
        <v>4487</v>
      </c>
      <c r="C119" s="14">
        <v>333</v>
      </c>
    </row>
    <row r="120" spans="2:3" x14ac:dyDescent="0.35">
      <c r="B120" s="13">
        <v>4487</v>
      </c>
      <c r="C120" s="14">
        <v>111</v>
      </c>
    </row>
    <row r="121" spans="2:3" x14ac:dyDescent="0.35">
      <c r="B121" s="13">
        <v>4480</v>
      </c>
      <c r="C121" s="14">
        <v>357</v>
      </c>
    </row>
    <row r="122" spans="2:3" x14ac:dyDescent="0.35">
      <c r="B122" s="13">
        <v>4438</v>
      </c>
      <c r="C122" s="14">
        <v>246</v>
      </c>
    </row>
    <row r="123" spans="2:3" x14ac:dyDescent="0.35">
      <c r="B123" s="13">
        <v>4424</v>
      </c>
      <c r="C123" s="14">
        <v>201</v>
      </c>
    </row>
    <row r="124" spans="2:3" x14ac:dyDescent="0.35">
      <c r="B124" s="13">
        <v>4417</v>
      </c>
      <c r="C124" s="14">
        <v>153</v>
      </c>
    </row>
    <row r="125" spans="2:3" x14ac:dyDescent="0.35">
      <c r="B125" s="13">
        <v>4326</v>
      </c>
      <c r="C125" s="14">
        <v>348</v>
      </c>
    </row>
    <row r="126" spans="2:3" x14ac:dyDescent="0.35">
      <c r="B126" s="13">
        <v>4319</v>
      </c>
      <c r="C126" s="14">
        <v>30</v>
      </c>
    </row>
    <row r="127" spans="2:3" x14ac:dyDescent="0.35">
      <c r="B127" s="13">
        <v>4305</v>
      </c>
      <c r="C127" s="14">
        <v>156</v>
      </c>
    </row>
    <row r="128" spans="2:3" x14ac:dyDescent="0.35">
      <c r="B128" s="13">
        <v>4242</v>
      </c>
      <c r="C128" s="14">
        <v>207</v>
      </c>
    </row>
    <row r="129" spans="2:3" x14ac:dyDescent="0.35">
      <c r="B129" s="13">
        <v>4137</v>
      </c>
      <c r="C129" s="14">
        <v>60</v>
      </c>
    </row>
    <row r="130" spans="2:3" x14ac:dyDescent="0.35">
      <c r="B130" s="13">
        <v>4053</v>
      </c>
      <c r="C130" s="14">
        <v>24</v>
      </c>
    </row>
    <row r="131" spans="2:3" x14ac:dyDescent="0.35">
      <c r="B131" s="13">
        <v>4018</v>
      </c>
      <c r="C131" s="14">
        <v>171</v>
      </c>
    </row>
    <row r="132" spans="2:3" x14ac:dyDescent="0.35">
      <c r="B132" s="13">
        <v>4018</v>
      </c>
      <c r="C132" s="14">
        <v>162</v>
      </c>
    </row>
    <row r="133" spans="2:3" x14ac:dyDescent="0.35">
      <c r="B133" s="13">
        <v>4018</v>
      </c>
      <c r="C133" s="14">
        <v>126</v>
      </c>
    </row>
    <row r="134" spans="2:3" x14ac:dyDescent="0.35">
      <c r="B134" s="13">
        <v>3983</v>
      </c>
      <c r="C134" s="14">
        <v>144</v>
      </c>
    </row>
    <row r="135" spans="2:3" x14ac:dyDescent="0.35">
      <c r="B135" s="13">
        <v>3976</v>
      </c>
      <c r="C135" s="14">
        <v>72</v>
      </c>
    </row>
    <row r="136" spans="2:3" x14ac:dyDescent="0.35">
      <c r="B136" s="13">
        <v>3920</v>
      </c>
      <c r="C136" s="14">
        <v>306</v>
      </c>
    </row>
    <row r="137" spans="2:3" x14ac:dyDescent="0.35">
      <c r="B137" s="13">
        <v>3864</v>
      </c>
      <c r="C137" s="14">
        <v>177</v>
      </c>
    </row>
    <row r="138" spans="2:3" x14ac:dyDescent="0.35">
      <c r="B138" s="13">
        <v>3850</v>
      </c>
      <c r="C138" s="14">
        <v>102</v>
      </c>
    </row>
    <row r="139" spans="2:3" x14ac:dyDescent="0.35">
      <c r="B139" s="13">
        <v>3829</v>
      </c>
      <c r="C139" s="14">
        <v>24</v>
      </c>
    </row>
    <row r="140" spans="2:3" x14ac:dyDescent="0.35">
      <c r="B140" s="13">
        <v>3808</v>
      </c>
      <c r="C140" s="14">
        <v>279</v>
      </c>
    </row>
    <row r="141" spans="2:3" x14ac:dyDescent="0.35">
      <c r="B141" s="13">
        <v>3794</v>
      </c>
      <c r="C141" s="14">
        <v>159</v>
      </c>
    </row>
    <row r="142" spans="2:3" x14ac:dyDescent="0.35">
      <c r="B142" s="13">
        <v>3773</v>
      </c>
      <c r="C142" s="14">
        <v>165</v>
      </c>
    </row>
    <row r="143" spans="2:3" x14ac:dyDescent="0.35">
      <c r="B143" s="13">
        <v>3759</v>
      </c>
      <c r="C143" s="14">
        <v>150</v>
      </c>
    </row>
    <row r="144" spans="2:3" x14ac:dyDescent="0.35">
      <c r="B144" s="13">
        <v>3752</v>
      </c>
      <c r="C144" s="14">
        <v>213</v>
      </c>
    </row>
    <row r="145" spans="2:3" x14ac:dyDescent="0.35">
      <c r="B145" s="13">
        <v>3689</v>
      </c>
      <c r="C145" s="14">
        <v>312</v>
      </c>
    </row>
    <row r="146" spans="2:3" x14ac:dyDescent="0.35">
      <c r="B146" s="13">
        <v>3640</v>
      </c>
      <c r="C146" s="14">
        <v>51</v>
      </c>
    </row>
    <row r="147" spans="2:3" x14ac:dyDescent="0.35">
      <c r="B147" s="13">
        <v>3598</v>
      </c>
      <c r="C147" s="14">
        <v>81</v>
      </c>
    </row>
    <row r="148" spans="2:3" x14ac:dyDescent="0.35">
      <c r="B148" s="13">
        <v>3556</v>
      </c>
      <c r="C148" s="14">
        <v>459</v>
      </c>
    </row>
    <row r="149" spans="2:3" x14ac:dyDescent="0.35">
      <c r="B149" s="13">
        <v>3549</v>
      </c>
      <c r="C149" s="14">
        <v>3</v>
      </c>
    </row>
    <row r="150" spans="2:3" x14ac:dyDescent="0.35">
      <c r="B150" s="13">
        <v>3507</v>
      </c>
      <c r="C150" s="14">
        <v>288</v>
      </c>
    </row>
    <row r="151" spans="2:3" x14ac:dyDescent="0.35">
      <c r="B151" s="13">
        <v>3472</v>
      </c>
      <c r="C151" s="14">
        <v>96</v>
      </c>
    </row>
    <row r="152" spans="2:3" x14ac:dyDescent="0.35">
      <c r="B152" s="13">
        <v>3402</v>
      </c>
      <c r="C152" s="14">
        <v>366</v>
      </c>
    </row>
    <row r="153" spans="2:3" x14ac:dyDescent="0.35">
      <c r="B153" s="13">
        <v>3388</v>
      </c>
      <c r="C153" s="14">
        <v>123</v>
      </c>
    </row>
    <row r="154" spans="2:3" x14ac:dyDescent="0.35">
      <c r="B154" s="13">
        <v>3339</v>
      </c>
      <c r="C154" s="14">
        <v>348</v>
      </c>
    </row>
    <row r="155" spans="2:3" x14ac:dyDescent="0.35">
      <c r="B155" s="13">
        <v>3339</v>
      </c>
      <c r="C155" s="14">
        <v>75</v>
      </c>
    </row>
    <row r="156" spans="2:3" x14ac:dyDescent="0.35">
      <c r="B156" s="13">
        <v>3339</v>
      </c>
      <c r="C156" s="14">
        <v>39</v>
      </c>
    </row>
    <row r="157" spans="2:3" x14ac:dyDescent="0.35">
      <c r="B157" s="13">
        <v>3262</v>
      </c>
      <c r="C157" s="14">
        <v>75</v>
      </c>
    </row>
    <row r="158" spans="2:3" x14ac:dyDescent="0.35">
      <c r="B158" s="13">
        <v>3192</v>
      </c>
      <c r="C158" s="14">
        <v>72</v>
      </c>
    </row>
    <row r="159" spans="2:3" x14ac:dyDescent="0.35">
      <c r="B159" s="13">
        <v>3164</v>
      </c>
      <c r="C159" s="14">
        <v>306</v>
      </c>
    </row>
    <row r="160" spans="2:3" x14ac:dyDescent="0.35">
      <c r="B160" s="13">
        <v>3108</v>
      </c>
      <c r="C160" s="14">
        <v>54</v>
      </c>
    </row>
    <row r="161" spans="2:3" x14ac:dyDescent="0.35">
      <c r="B161" s="13">
        <v>3101</v>
      </c>
      <c r="C161" s="14">
        <v>225</v>
      </c>
    </row>
    <row r="162" spans="2:3" x14ac:dyDescent="0.35">
      <c r="B162" s="13">
        <v>3094</v>
      </c>
      <c r="C162" s="14">
        <v>246</v>
      </c>
    </row>
    <row r="163" spans="2:3" x14ac:dyDescent="0.35">
      <c r="B163" s="13">
        <v>3059</v>
      </c>
      <c r="C163" s="14">
        <v>27</v>
      </c>
    </row>
    <row r="164" spans="2:3" x14ac:dyDescent="0.35">
      <c r="B164" s="13">
        <v>3052</v>
      </c>
      <c r="C164" s="14">
        <v>378</v>
      </c>
    </row>
    <row r="165" spans="2:3" x14ac:dyDescent="0.35">
      <c r="B165" s="13">
        <v>2989</v>
      </c>
      <c r="C165" s="14">
        <v>3</v>
      </c>
    </row>
    <row r="166" spans="2:3" x14ac:dyDescent="0.35">
      <c r="B166" s="13">
        <v>2954</v>
      </c>
      <c r="C166" s="14">
        <v>189</v>
      </c>
    </row>
    <row r="167" spans="2:3" x14ac:dyDescent="0.35">
      <c r="B167" s="13">
        <v>2933</v>
      </c>
      <c r="C167" s="14">
        <v>9</v>
      </c>
    </row>
    <row r="168" spans="2:3" x14ac:dyDescent="0.35">
      <c r="B168" s="13">
        <v>2919</v>
      </c>
      <c r="C168" s="14">
        <v>93</v>
      </c>
    </row>
    <row r="169" spans="2:3" x14ac:dyDescent="0.35">
      <c r="B169" s="13">
        <v>2919</v>
      </c>
      <c r="C169" s="14">
        <v>45</v>
      </c>
    </row>
    <row r="170" spans="2:3" x14ac:dyDescent="0.35">
      <c r="B170" s="13">
        <v>2891</v>
      </c>
      <c r="C170" s="14">
        <v>102</v>
      </c>
    </row>
    <row r="171" spans="2:3" x14ac:dyDescent="0.35">
      <c r="B171" s="13">
        <v>2870</v>
      </c>
      <c r="C171" s="14">
        <v>300</v>
      </c>
    </row>
    <row r="172" spans="2:3" x14ac:dyDescent="0.35">
      <c r="B172" s="13">
        <v>2863</v>
      </c>
      <c r="C172" s="14">
        <v>42</v>
      </c>
    </row>
    <row r="173" spans="2:3" x14ac:dyDescent="0.35">
      <c r="B173" s="13">
        <v>2856</v>
      </c>
      <c r="C173" s="14">
        <v>246</v>
      </c>
    </row>
    <row r="174" spans="2:3" x14ac:dyDescent="0.35">
      <c r="B174" s="13">
        <v>2793</v>
      </c>
      <c r="C174" s="14">
        <v>114</v>
      </c>
    </row>
    <row r="175" spans="2:3" x14ac:dyDescent="0.35">
      <c r="B175" s="13">
        <v>2779</v>
      </c>
      <c r="C175" s="14">
        <v>75</v>
      </c>
    </row>
    <row r="176" spans="2:3" x14ac:dyDescent="0.35">
      <c r="B176" s="13">
        <v>2744</v>
      </c>
      <c r="C176" s="14">
        <v>9</v>
      </c>
    </row>
    <row r="177" spans="2:3" x14ac:dyDescent="0.35">
      <c r="B177" s="13">
        <v>2737</v>
      </c>
      <c r="C177" s="14">
        <v>93</v>
      </c>
    </row>
    <row r="178" spans="2:3" x14ac:dyDescent="0.35">
      <c r="B178" s="13">
        <v>2702</v>
      </c>
      <c r="C178" s="14">
        <v>363</v>
      </c>
    </row>
    <row r="179" spans="2:3" x14ac:dyDescent="0.35">
      <c r="B179" s="13">
        <v>2681</v>
      </c>
      <c r="C179" s="14">
        <v>54</v>
      </c>
    </row>
    <row r="180" spans="2:3" x14ac:dyDescent="0.35">
      <c r="B180" s="13">
        <v>2646</v>
      </c>
      <c r="C180" s="14">
        <v>177</v>
      </c>
    </row>
    <row r="181" spans="2:3" x14ac:dyDescent="0.35">
      <c r="B181" s="13">
        <v>2646</v>
      </c>
      <c r="C181" s="14">
        <v>120</v>
      </c>
    </row>
    <row r="182" spans="2:3" x14ac:dyDescent="0.35">
      <c r="B182" s="13">
        <v>2639</v>
      </c>
      <c r="C182" s="14">
        <v>204</v>
      </c>
    </row>
    <row r="183" spans="2:3" x14ac:dyDescent="0.35">
      <c r="B183" s="13">
        <v>2583</v>
      </c>
      <c r="C183" s="14">
        <v>18</v>
      </c>
    </row>
    <row r="184" spans="2:3" x14ac:dyDescent="0.35">
      <c r="B184" s="13">
        <v>2562</v>
      </c>
      <c r="C184" s="14">
        <v>6</v>
      </c>
    </row>
    <row r="185" spans="2:3" x14ac:dyDescent="0.35">
      <c r="B185" s="13">
        <v>2541</v>
      </c>
      <c r="C185" s="14">
        <v>90</v>
      </c>
    </row>
    <row r="186" spans="2:3" x14ac:dyDescent="0.35">
      <c r="B186" s="13">
        <v>2541</v>
      </c>
      <c r="C186" s="14">
        <v>45</v>
      </c>
    </row>
    <row r="187" spans="2:3" x14ac:dyDescent="0.35">
      <c r="B187" s="13">
        <v>2478</v>
      </c>
      <c r="C187" s="14">
        <v>21</v>
      </c>
    </row>
    <row r="188" spans="2:3" x14ac:dyDescent="0.35">
      <c r="B188" s="13">
        <v>2471</v>
      </c>
      <c r="C188" s="14">
        <v>342</v>
      </c>
    </row>
    <row r="189" spans="2:3" x14ac:dyDescent="0.35">
      <c r="B189" s="13">
        <v>2464</v>
      </c>
      <c r="C189" s="14">
        <v>234</v>
      </c>
    </row>
    <row r="190" spans="2:3" x14ac:dyDescent="0.35">
      <c r="B190" s="13">
        <v>2436</v>
      </c>
      <c r="C190" s="14">
        <v>99</v>
      </c>
    </row>
    <row r="191" spans="2:3" x14ac:dyDescent="0.35">
      <c r="B191" s="13">
        <v>2429</v>
      </c>
      <c r="C191" s="14">
        <v>144</v>
      </c>
    </row>
    <row r="192" spans="2:3" x14ac:dyDescent="0.35">
      <c r="B192" s="13">
        <v>2415</v>
      </c>
      <c r="C192" s="14">
        <v>255</v>
      </c>
    </row>
    <row r="193" spans="2:3" x14ac:dyDescent="0.35">
      <c r="B193" s="13">
        <v>2415</v>
      </c>
      <c r="C193" s="14">
        <v>15</v>
      </c>
    </row>
    <row r="194" spans="2:3" x14ac:dyDescent="0.35">
      <c r="B194" s="13">
        <v>2408</v>
      </c>
      <c r="C194" s="14">
        <v>9</v>
      </c>
    </row>
    <row r="195" spans="2:3" x14ac:dyDescent="0.35">
      <c r="B195" s="13">
        <v>2324</v>
      </c>
      <c r="C195" s="14">
        <v>177</v>
      </c>
    </row>
    <row r="196" spans="2:3" x14ac:dyDescent="0.35">
      <c r="B196" s="13">
        <v>2317</v>
      </c>
      <c r="C196" s="14">
        <v>261</v>
      </c>
    </row>
    <row r="197" spans="2:3" x14ac:dyDescent="0.35">
      <c r="B197" s="13">
        <v>2317</v>
      </c>
      <c r="C197" s="14">
        <v>123</v>
      </c>
    </row>
    <row r="198" spans="2:3" x14ac:dyDescent="0.35">
      <c r="B198" s="13">
        <v>2289</v>
      </c>
      <c r="C198" s="14">
        <v>135</v>
      </c>
    </row>
    <row r="199" spans="2:3" x14ac:dyDescent="0.35">
      <c r="B199" s="13">
        <v>2275</v>
      </c>
      <c r="C199" s="14">
        <v>447</v>
      </c>
    </row>
    <row r="200" spans="2:3" x14ac:dyDescent="0.35">
      <c r="B200" s="13">
        <v>2268</v>
      </c>
      <c r="C200" s="14">
        <v>63</v>
      </c>
    </row>
    <row r="201" spans="2:3" x14ac:dyDescent="0.35">
      <c r="B201" s="13">
        <v>2226</v>
      </c>
      <c r="C201" s="14">
        <v>48</v>
      </c>
    </row>
    <row r="202" spans="2:3" x14ac:dyDescent="0.35">
      <c r="B202" s="13">
        <v>2219</v>
      </c>
      <c r="C202" s="14">
        <v>75</v>
      </c>
    </row>
    <row r="203" spans="2:3" x14ac:dyDescent="0.35">
      <c r="B203" s="13">
        <v>2212</v>
      </c>
      <c r="C203" s="14">
        <v>117</v>
      </c>
    </row>
    <row r="204" spans="2:3" x14ac:dyDescent="0.35">
      <c r="B204" s="13">
        <v>2205</v>
      </c>
      <c r="C204" s="14">
        <v>141</v>
      </c>
    </row>
    <row r="205" spans="2:3" x14ac:dyDescent="0.35">
      <c r="B205" s="13">
        <v>2205</v>
      </c>
      <c r="C205" s="14">
        <v>138</v>
      </c>
    </row>
    <row r="206" spans="2:3" x14ac:dyDescent="0.35">
      <c r="B206" s="13">
        <v>2149</v>
      </c>
      <c r="C206" s="14">
        <v>117</v>
      </c>
    </row>
    <row r="207" spans="2:3" x14ac:dyDescent="0.35">
      <c r="B207" s="13">
        <v>2142</v>
      </c>
      <c r="C207" s="14">
        <v>114</v>
      </c>
    </row>
    <row r="208" spans="2:3" x14ac:dyDescent="0.35">
      <c r="B208" s="13">
        <v>2135</v>
      </c>
      <c r="C208" s="14">
        <v>27</v>
      </c>
    </row>
    <row r="209" spans="2:3" x14ac:dyDescent="0.35">
      <c r="B209" s="13">
        <v>2114</v>
      </c>
      <c r="C209" s="14">
        <v>186</v>
      </c>
    </row>
    <row r="210" spans="2:3" x14ac:dyDescent="0.35">
      <c r="B210" s="13">
        <v>2114</v>
      </c>
      <c r="C210" s="14">
        <v>66</v>
      </c>
    </row>
    <row r="211" spans="2:3" x14ac:dyDescent="0.35">
      <c r="B211" s="13">
        <v>2100</v>
      </c>
      <c r="C211" s="14">
        <v>414</v>
      </c>
    </row>
    <row r="212" spans="2:3" x14ac:dyDescent="0.35">
      <c r="B212" s="13">
        <v>2023</v>
      </c>
      <c r="C212" s="14">
        <v>168</v>
      </c>
    </row>
    <row r="213" spans="2:3" x14ac:dyDescent="0.35">
      <c r="B213" s="13">
        <v>2023</v>
      </c>
      <c r="C213" s="14">
        <v>78</v>
      </c>
    </row>
    <row r="214" spans="2:3" x14ac:dyDescent="0.35">
      <c r="B214" s="13">
        <v>2016</v>
      </c>
      <c r="C214" s="14">
        <v>117</v>
      </c>
    </row>
    <row r="215" spans="2:3" x14ac:dyDescent="0.35">
      <c r="B215" s="13">
        <v>2009</v>
      </c>
      <c r="C215" s="14">
        <v>219</v>
      </c>
    </row>
    <row r="216" spans="2:3" x14ac:dyDescent="0.35">
      <c r="B216" s="13">
        <v>1988</v>
      </c>
      <c r="C216" s="14">
        <v>39</v>
      </c>
    </row>
    <row r="217" spans="2:3" x14ac:dyDescent="0.35">
      <c r="B217" s="13">
        <v>1974</v>
      </c>
      <c r="C217" s="14">
        <v>195</v>
      </c>
    </row>
    <row r="218" spans="2:3" x14ac:dyDescent="0.35">
      <c r="B218" s="13">
        <v>1932</v>
      </c>
      <c r="C218" s="14">
        <v>369</v>
      </c>
    </row>
    <row r="219" spans="2:3" x14ac:dyDescent="0.35">
      <c r="B219" s="13">
        <v>1925</v>
      </c>
      <c r="C219" s="14">
        <v>192</v>
      </c>
    </row>
    <row r="220" spans="2:3" x14ac:dyDescent="0.35">
      <c r="B220" s="13">
        <v>1904</v>
      </c>
      <c r="C220" s="14">
        <v>405</v>
      </c>
    </row>
    <row r="221" spans="2:3" x14ac:dyDescent="0.35">
      <c r="B221" s="13">
        <v>1890</v>
      </c>
      <c r="C221" s="14">
        <v>195</v>
      </c>
    </row>
    <row r="222" spans="2:3" x14ac:dyDescent="0.35">
      <c r="B222" s="13">
        <v>1785</v>
      </c>
      <c r="C222" s="14">
        <v>462</v>
      </c>
    </row>
    <row r="223" spans="2:3" x14ac:dyDescent="0.35">
      <c r="B223" s="13">
        <v>1778</v>
      </c>
      <c r="C223" s="14">
        <v>270</v>
      </c>
    </row>
    <row r="224" spans="2:3" x14ac:dyDescent="0.35">
      <c r="B224" s="13">
        <v>1771</v>
      </c>
      <c r="C224" s="14">
        <v>204</v>
      </c>
    </row>
    <row r="225" spans="2:3" x14ac:dyDescent="0.35">
      <c r="B225" s="13">
        <v>1701</v>
      </c>
      <c r="C225" s="14">
        <v>234</v>
      </c>
    </row>
    <row r="226" spans="2:3" x14ac:dyDescent="0.35">
      <c r="B226" s="13">
        <v>1652</v>
      </c>
      <c r="C226" s="14">
        <v>102</v>
      </c>
    </row>
    <row r="227" spans="2:3" x14ac:dyDescent="0.35">
      <c r="B227" s="13">
        <v>1652</v>
      </c>
      <c r="C227" s="14">
        <v>93</v>
      </c>
    </row>
    <row r="228" spans="2:3" x14ac:dyDescent="0.35">
      <c r="B228" s="13">
        <v>1638</v>
      </c>
      <c r="C228" s="14">
        <v>63</v>
      </c>
    </row>
    <row r="229" spans="2:3" x14ac:dyDescent="0.35">
      <c r="B229" s="13">
        <v>1638</v>
      </c>
      <c r="C229" s="14">
        <v>48</v>
      </c>
    </row>
    <row r="230" spans="2:3" x14ac:dyDescent="0.35">
      <c r="B230" s="13">
        <v>1624</v>
      </c>
      <c r="C230" s="14">
        <v>114</v>
      </c>
    </row>
    <row r="231" spans="2:3" x14ac:dyDescent="0.35">
      <c r="B231" s="13">
        <v>1617</v>
      </c>
      <c r="C231" s="14">
        <v>126</v>
      </c>
    </row>
    <row r="232" spans="2:3" x14ac:dyDescent="0.35">
      <c r="B232" s="13">
        <v>1589</v>
      </c>
      <c r="C232" s="14">
        <v>303</v>
      </c>
    </row>
    <row r="233" spans="2:3" x14ac:dyDescent="0.35">
      <c r="B233" s="13">
        <v>1568</v>
      </c>
      <c r="C233" s="14">
        <v>141</v>
      </c>
    </row>
    <row r="234" spans="2:3" x14ac:dyDescent="0.35">
      <c r="B234" s="13">
        <v>1568</v>
      </c>
      <c r="C234" s="14">
        <v>96</v>
      </c>
    </row>
    <row r="235" spans="2:3" x14ac:dyDescent="0.35">
      <c r="B235" s="13">
        <v>1561</v>
      </c>
      <c r="C235" s="14">
        <v>27</v>
      </c>
    </row>
    <row r="236" spans="2:3" x14ac:dyDescent="0.35">
      <c r="B236" s="13">
        <v>1526</v>
      </c>
      <c r="C236" s="14">
        <v>240</v>
      </c>
    </row>
    <row r="237" spans="2:3" x14ac:dyDescent="0.35">
      <c r="B237" s="13">
        <v>1526</v>
      </c>
      <c r="C237" s="14">
        <v>105</v>
      </c>
    </row>
    <row r="238" spans="2:3" x14ac:dyDescent="0.35">
      <c r="B238" s="13">
        <v>1505</v>
      </c>
      <c r="C238" s="14">
        <v>102</v>
      </c>
    </row>
    <row r="239" spans="2:3" x14ac:dyDescent="0.35">
      <c r="B239" s="13">
        <v>1463</v>
      </c>
      <c r="C239" s="14">
        <v>39</v>
      </c>
    </row>
    <row r="240" spans="2:3" x14ac:dyDescent="0.35">
      <c r="B240" s="13">
        <v>1442</v>
      </c>
      <c r="C240" s="14">
        <v>15</v>
      </c>
    </row>
    <row r="241" spans="2:3" x14ac:dyDescent="0.35">
      <c r="B241" s="13">
        <v>1428</v>
      </c>
      <c r="C241" s="14">
        <v>93</v>
      </c>
    </row>
    <row r="242" spans="2:3" x14ac:dyDescent="0.35">
      <c r="B242" s="13">
        <v>1407</v>
      </c>
      <c r="C242" s="14">
        <v>72</v>
      </c>
    </row>
    <row r="243" spans="2:3" x14ac:dyDescent="0.35">
      <c r="B243" s="13">
        <v>1400</v>
      </c>
      <c r="C243" s="14">
        <v>135</v>
      </c>
    </row>
    <row r="244" spans="2:3" x14ac:dyDescent="0.35">
      <c r="B244" s="13">
        <v>1302</v>
      </c>
      <c r="C244" s="14">
        <v>402</v>
      </c>
    </row>
    <row r="245" spans="2:3" x14ac:dyDescent="0.35">
      <c r="B245" s="13">
        <v>1281</v>
      </c>
      <c r="C245" s="14">
        <v>75</v>
      </c>
    </row>
    <row r="246" spans="2:3" x14ac:dyDescent="0.35">
      <c r="B246" s="13">
        <v>1281</v>
      </c>
      <c r="C246" s="14">
        <v>18</v>
      </c>
    </row>
    <row r="247" spans="2:3" x14ac:dyDescent="0.35">
      <c r="B247" s="13">
        <v>1274</v>
      </c>
      <c r="C247" s="14">
        <v>225</v>
      </c>
    </row>
    <row r="248" spans="2:3" x14ac:dyDescent="0.35">
      <c r="B248" s="13">
        <v>1134</v>
      </c>
      <c r="C248" s="14">
        <v>282</v>
      </c>
    </row>
    <row r="249" spans="2:3" x14ac:dyDescent="0.35">
      <c r="B249" s="13">
        <v>1085</v>
      </c>
      <c r="C249" s="14">
        <v>273</v>
      </c>
    </row>
    <row r="250" spans="2:3" x14ac:dyDescent="0.35">
      <c r="B250" s="13">
        <v>1071</v>
      </c>
      <c r="C250" s="14">
        <v>270</v>
      </c>
    </row>
    <row r="251" spans="2:3" x14ac:dyDescent="0.35">
      <c r="B251" s="13">
        <v>1057</v>
      </c>
      <c r="C251" s="14">
        <v>54</v>
      </c>
    </row>
    <row r="252" spans="2:3" x14ac:dyDescent="0.35">
      <c r="B252" s="13">
        <v>973</v>
      </c>
      <c r="C252" s="14">
        <v>162</v>
      </c>
    </row>
    <row r="253" spans="2:3" x14ac:dyDescent="0.35">
      <c r="B253" s="13">
        <v>966</v>
      </c>
      <c r="C253" s="14">
        <v>198</v>
      </c>
    </row>
    <row r="254" spans="2:3" x14ac:dyDescent="0.35">
      <c r="B254" s="13">
        <v>959</v>
      </c>
      <c r="C254" s="14">
        <v>147</v>
      </c>
    </row>
    <row r="255" spans="2:3" x14ac:dyDescent="0.35">
      <c r="B255" s="13">
        <v>959</v>
      </c>
      <c r="C255" s="14">
        <v>135</v>
      </c>
    </row>
    <row r="256" spans="2:3" x14ac:dyDescent="0.35">
      <c r="B256" s="13">
        <v>945</v>
      </c>
      <c r="C256" s="14">
        <v>75</v>
      </c>
    </row>
    <row r="257" spans="2:3" x14ac:dyDescent="0.35">
      <c r="B257" s="13">
        <v>938</v>
      </c>
      <c r="C257" s="14">
        <v>366</v>
      </c>
    </row>
    <row r="258" spans="2:3" x14ac:dyDescent="0.35">
      <c r="B258" s="13">
        <v>938</v>
      </c>
      <c r="C258" s="14">
        <v>189</v>
      </c>
    </row>
    <row r="259" spans="2:3" x14ac:dyDescent="0.35">
      <c r="B259" s="13">
        <v>938</v>
      </c>
      <c r="C259" s="14">
        <v>6</v>
      </c>
    </row>
    <row r="260" spans="2:3" x14ac:dyDescent="0.35">
      <c r="B260" s="13">
        <v>861</v>
      </c>
      <c r="C260" s="14">
        <v>195</v>
      </c>
    </row>
    <row r="261" spans="2:3" x14ac:dyDescent="0.35">
      <c r="B261" s="13">
        <v>854</v>
      </c>
      <c r="C261" s="14">
        <v>309</v>
      </c>
    </row>
    <row r="262" spans="2:3" x14ac:dyDescent="0.35">
      <c r="B262" s="13">
        <v>847</v>
      </c>
      <c r="C262" s="14">
        <v>129</v>
      </c>
    </row>
    <row r="263" spans="2:3" x14ac:dyDescent="0.35">
      <c r="B263" s="13">
        <v>819</v>
      </c>
      <c r="C263" s="14">
        <v>510</v>
      </c>
    </row>
    <row r="264" spans="2:3" x14ac:dyDescent="0.35">
      <c r="B264" s="13">
        <v>819</v>
      </c>
      <c r="C264" s="14">
        <v>306</v>
      </c>
    </row>
    <row r="265" spans="2:3" x14ac:dyDescent="0.35">
      <c r="B265" s="13">
        <v>798</v>
      </c>
      <c r="C265" s="14">
        <v>519</v>
      </c>
    </row>
    <row r="266" spans="2:3" x14ac:dyDescent="0.35">
      <c r="B266" s="13">
        <v>714</v>
      </c>
      <c r="C266" s="14">
        <v>231</v>
      </c>
    </row>
    <row r="267" spans="2:3" x14ac:dyDescent="0.35">
      <c r="B267" s="13">
        <v>707</v>
      </c>
      <c r="C267" s="14">
        <v>174</v>
      </c>
    </row>
    <row r="268" spans="2:3" x14ac:dyDescent="0.35">
      <c r="B268" s="13">
        <v>700</v>
      </c>
      <c r="C268" s="14">
        <v>87</v>
      </c>
    </row>
    <row r="269" spans="2:3" x14ac:dyDescent="0.35">
      <c r="B269" s="13">
        <v>630</v>
      </c>
      <c r="C269" s="14">
        <v>36</v>
      </c>
    </row>
    <row r="270" spans="2:3" x14ac:dyDescent="0.35">
      <c r="B270" s="13">
        <v>623</v>
      </c>
      <c r="C270" s="14">
        <v>51</v>
      </c>
    </row>
    <row r="271" spans="2:3" x14ac:dyDescent="0.35">
      <c r="B271" s="13">
        <v>609</v>
      </c>
      <c r="C271" s="14">
        <v>99</v>
      </c>
    </row>
    <row r="272" spans="2:3" x14ac:dyDescent="0.35">
      <c r="B272" s="13">
        <v>609</v>
      </c>
      <c r="C272" s="14">
        <v>87</v>
      </c>
    </row>
    <row r="273" spans="2:3" x14ac:dyDescent="0.35">
      <c r="B273" s="13">
        <v>567</v>
      </c>
      <c r="C273" s="14">
        <v>228</v>
      </c>
    </row>
    <row r="274" spans="2:3" x14ac:dyDescent="0.35">
      <c r="B274" s="13">
        <v>560</v>
      </c>
      <c r="C274" s="14">
        <v>81</v>
      </c>
    </row>
    <row r="275" spans="2:3" x14ac:dyDescent="0.35">
      <c r="B275" s="13">
        <v>553</v>
      </c>
      <c r="C275" s="14">
        <v>15</v>
      </c>
    </row>
    <row r="276" spans="2:3" x14ac:dyDescent="0.35">
      <c r="B276" s="13">
        <v>525</v>
      </c>
      <c r="C276" s="14">
        <v>48</v>
      </c>
    </row>
    <row r="277" spans="2:3" x14ac:dyDescent="0.35">
      <c r="B277" s="13">
        <v>518</v>
      </c>
      <c r="C277" s="14">
        <v>75</v>
      </c>
    </row>
    <row r="278" spans="2:3" x14ac:dyDescent="0.35">
      <c r="B278" s="13">
        <v>497</v>
      </c>
      <c r="C278" s="14">
        <v>63</v>
      </c>
    </row>
    <row r="279" spans="2:3" x14ac:dyDescent="0.35">
      <c r="B279" s="13">
        <v>490</v>
      </c>
      <c r="C279" s="14">
        <v>84</v>
      </c>
    </row>
    <row r="280" spans="2:3" x14ac:dyDescent="0.35">
      <c r="B280" s="13">
        <v>469</v>
      </c>
      <c r="C280" s="14">
        <v>75</v>
      </c>
    </row>
    <row r="281" spans="2:3" x14ac:dyDescent="0.35">
      <c r="B281" s="13">
        <v>434</v>
      </c>
      <c r="C281" s="14">
        <v>87</v>
      </c>
    </row>
    <row r="282" spans="2:3" x14ac:dyDescent="0.35">
      <c r="B282" s="13">
        <v>385</v>
      </c>
      <c r="C282" s="14">
        <v>249</v>
      </c>
    </row>
    <row r="283" spans="2:3" x14ac:dyDescent="0.35">
      <c r="B283" s="13">
        <v>357</v>
      </c>
      <c r="C283" s="14">
        <v>126</v>
      </c>
    </row>
    <row r="284" spans="2:3" x14ac:dyDescent="0.35">
      <c r="B284" s="13">
        <v>336</v>
      </c>
      <c r="C284" s="14">
        <v>144</v>
      </c>
    </row>
    <row r="285" spans="2:3" x14ac:dyDescent="0.35">
      <c r="B285" s="13">
        <v>280</v>
      </c>
      <c r="C285" s="14">
        <v>87</v>
      </c>
    </row>
    <row r="286" spans="2:3" x14ac:dyDescent="0.35">
      <c r="B286" s="13">
        <v>259</v>
      </c>
      <c r="C286" s="14">
        <v>207</v>
      </c>
    </row>
    <row r="287" spans="2:3" x14ac:dyDescent="0.35">
      <c r="B287" s="13">
        <v>252</v>
      </c>
      <c r="C287" s="14">
        <v>54</v>
      </c>
    </row>
    <row r="288" spans="2:3" x14ac:dyDescent="0.35">
      <c r="B288" s="13">
        <v>245</v>
      </c>
      <c r="C288" s="14">
        <v>288</v>
      </c>
    </row>
    <row r="289" spans="2:3" x14ac:dyDescent="0.35">
      <c r="B289" s="13">
        <v>238</v>
      </c>
      <c r="C289" s="14">
        <v>18</v>
      </c>
    </row>
    <row r="290" spans="2:3" x14ac:dyDescent="0.35">
      <c r="B290" s="13">
        <v>217</v>
      </c>
      <c r="C290" s="14">
        <v>36</v>
      </c>
    </row>
    <row r="291" spans="2:3" x14ac:dyDescent="0.35">
      <c r="B291" s="13">
        <v>189</v>
      </c>
      <c r="C291" s="14">
        <v>48</v>
      </c>
    </row>
    <row r="292" spans="2:3" x14ac:dyDescent="0.35">
      <c r="B292" s="13">
        <v>182</v>
      </c>
      <c r="C292" s="14">
        <v>48</v>
      </c>
    </row>
    <row r="293" spans="2:3" x14ac:dyDescent="0.35">
      <c r="B293" s="13">
        <v>168</v>
      </c>
      <c r="C293" s="14">
        <v>84</v>
      </c>
    </row>
    <row r="294" spans="2:3" x14ac:dyDescent="0.35">
      <c r="B294" s="13">
        <v>154</v>
      </c>
      <c r="C294" s="14">
        <v>21</v>
      </c>
    </row>
    <row r="295" spans="2:3" x14ac:dyDescent="0.35">
      <c r="B295" s="13">
        <v>98</v>
      </c>
      <c r="C295" s="14">
        <v>204</v>
      </c>
    </row>
    <row r="296" spans="2:3" x14ac:dyDescent="0.35">
      <c r="B296" s="13">
        <v>98</v>
      </c>
      <c r="C296" s="14">
        <v>159</v>
      </c>
    </row>
    <row r="297" spans="2:3" x14ac:dyDescent="0.35">
      <c r="B297" s="13">
        <v>63</v>
      </c>
      <c r="C297" s="14">
        <v>123</v>
      </c>
    </row>
    <row r="298" spans="2:3" x14ac:dyDescent="0.35">
      <c r="B298" s="13">
        <v>56</v>
      </c>
      <c r="C298" s="14">
        <v>51</v>
      </c>
    </row>
    <row r="299" spans="2:3" x14ac:dyDescent="0.35">
      <c r="B299" s="13">
        <v>42</v>
      </c>
      <c r="C299" s="14">
        <v>150</v>
      </c>
    </row>
    <row r="300" spans="2:3" x14ac:dyDescent="0.35">
      <c r="B300" s="13">
        <v>21</v>
      </c>
      <c r="C300" s="14">
        <v>168</v>
      </c>
    </row>
    <row r="301" spans="2:3" x14ac:dyDescent="0.35">
      <c r="B301" s="13">
        <v>0</v>
      </c>
      <c r="C301" s="14">
        <v>135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DB79-2672-4796-978D-4C18E7D2DACE}">
  <dimension ref="D1:L19"/>
  <sheetViews>
    <sheetView tabSelected="1" workbookViewId="0">
      <selection activeCell="M15" sqref="M15"/>
    </sheetView>
  </sheetViews>
  <sheetFormatPr defaultRowHeight="14.5" x14ac:dyDescent="0.35"/>
  <cols>
    <col min="7" max="7" width="19.36328125" customWidth="1"/>
    <col min="8" max="8" width="14" bestFit="1" customWidth="1"/>
    <col min="10" max="10" width="4.7265625" customWidth="1"/>
    <col min="11" max="11" width="21.54296875" customWidth="1"/>
    <col min="12" max="12" width="14" bestFit="1" customWidth="1"/>
  </cols>
  <sheetData>
    <row r="1" spans="4:12" ht="18.5" x14ac:dyDescent="0.45">
      <c r="D1" s="46"/>
      <c r="E1" s="46"/>
      <c r="F1" s="46"/>
      <c r="G1" s="46"/>
      <c r="H1" s="34"/>
      <c r="I1" s="35" t="s">
        <v>79</v>
      </c>
      <c r="J1" s="35"/>
      <c r="K1" s="35"/>
      <c r="L1" s="30"/>
    </row>
    <row r="3" spans="4:12" ht="15.5" x14ac:dyDescent="0.35">
      <c r="G3" s="33" t="s">
        <v>80</v>
      </c>
      <c r="K3" s="32" t="s">
        <v>81</v>
      </c>
    </row>
    <row r="4" spans="4:12" x14ac:dyDescent="0.35">
      <c r="G4" s="25" t="s">
        <v>73</v>
      </c>
      <c r="H4" t="s">
        <v>75</v>
      </c>
      <c r="K4" s="25" t="s">
        <v>73</v>
      </c>
      <c r="L4" t="s">
        <v>75</v>
      </c>
    </row>
    <row r="5" spans="4:12" x14ac:dyDescent="0.35">
      <c r="G5" s="26" t="s">
        <v>39</v>
      </c>
      <c r="H5" s="27">
        <v>45752</v>
      </c>
      <c r="K5" s="26" t="s">
        <v>37</v>
      </c>
      <c r="L5" s="27">
        <v>7987</v>
      </c>
    </row>
    <row r="6" spans="4:12" x14ac:dyDescent="0.35">
      <c r="G6" s="31" t="s">
        <v>2</v>
      </c>
      <c r="H6" s="27">
        <v>45752</v>
      </c>
      <c r="K6" s="31" t="s">
        <v>10</v>
      </c>
      <c r="L6" s="27">
        <v>7987</v>
      </c>
    </row>
    <row r="7" spans="4:12" x14ac:dyDescent="0.35">
      <c r="G7" s="26" t="s">
        <v>37</v>
      </c>
      <c r="H7" s="27">
        <v>43568</v>
      </c>
      <c r="K7" s="26" t="s">
        <v>38</v>
      </c>
      <c r="L7" s="27">
        <v>6069</v>
      </c>
    </row>
    <row r="8" spans="4:12" x14ac:dyDescent="0.35">
      <c r="G8" s="31" t="s">
        <v>7</v>
      </c>
      <c r="H8" s="27">
        <v>43568</v>
      </c>
      <c r="K8" s="31" t="s">
        <v>41</v>
      </c>
      <c r="L8" s="27">
        <v>6069</v>
      </c>
    </row>
    <row r="9" spans="4:12" x14ac:dyDescent="0.35">
      <c r="G9" s="26" t="s">
        <v>34</v>
      </c>
      <c r="H9" s="27">
        <v>41559</v>
      </c>
      <c r="K9" s="26" t="s">
        <v>34</v>
      </c>
      <c r="L9" s="27">
        <v>5516</v>
      </c>
    </row>
    <row r="10" spans="4:12" x14ac:dyDescent="0.35">
      <c r="G10" s="31" t="s">
        <v>5</v>
      </c>
      <c r="H10" s="27">
        <v>41559</v>
      </c>
      <c r="K10" s="31" t="s">
        <v>8</v>
      </c>
      <c r="L10" s="27">
        <v>5516</v>
      </c>
    </row>
    <row r="11" spans="4:12" x14ac:dyDescent="0.35">
      <c r="G11" s="26" t="s">
        <v>36</v>
      </c>
      <c r="H11" s="27">
        <v>39620</v>
      </c>
      <c r="K11" s="26" t="s">
        <v>36</v>
      </c>
      <c r="L11" s="27">
        <v>5019</v>
      </c>
    </row>
    <row r="12" spans="4:12" x14ac:dyDescent="0.35">
      <c r="G12" s="31" t="s">
        <v>5</v>
      </c>
      <c r="H12" s="27">
        <v>39620</v>
      </c>
      <c r="K12" s="31" t="s">
        <v>8</v>
      </c>
      <c r="L12" s="27">
        <v>5019</v>
      </c>
    </row>
    <row r="13" spans="4:12" x14ac:dyDescent="0.35">
      <c r="G13" s="26" t="s">
        <v>35</v>
      </c>
      <c r="H13" s="27">
        <v>38325</v>
      </c>
      <c r="K13" s="26" t="s">
        <v>39</v>
      </c>
      <c r="L13" s="27">
        <v>3976</v>
      </c>
    </row>
    <row r="14" spans="4:12" x14ac:dyDescent="0.35">
      <c r="G14" s="31" t="s">
        <v>40</v>
      </c>
      <c r="H14" s="27">
        <v>38325</v>
      </c>
      <c r="K14" s="31" t="s">
        <v>41</v>
      </c>
      <c r="L14" s="27">
        <v>3976</v>
      </c>
    </row>
    <row r="15" spans="4:12" x14ac:dyDescent="0.35">
      <c r="G15" s="26" t="s">
        <v>38</v>
      </c>
      <c r="H15" s="27">
        <v>25221</v>
      </c>
      <c r="K15" s="26" t="s">
        <v>35</v>
      </c>
      <c r="L15" s="27">
        <v>2142</v>
      </c>
    </row>
    <row r="16" spans="4:12" x14ac:dyDescent="0.35">
      <c r="G16" s="31" t="s">
        <v>5</v>
      </c>
      <c r="H16" s="27">
        <v>25221</v>
      </c>
      <c r="K16" s="31" t="s">
        <v>2</v>
      </c>
      <c r="L16" s="27">
        <v>2142</v>
      </c>
    </row>
    <row r="17" spans="7:12" x14ac:dyDescent="0.35">
      <c r="G17" s="26" t="s">
        <v>64</v>
      </c>
      <c r="H17" s="27">
        <v>959</v>
      </c>
      <c r="K17" s="26" t="s">
        <v>64</v>
      </c>
      <c r="L17" s="27">
        <v>959</v>
      </c>
    </row>
    <row r="18" spans="7:12" x14ac:dyDescent="0.35">
      <c r="G18" s="31" t="s">
        <v>9</v>
      </c>
      <c r="H18" s="27">
        <v>959</v>
      </c>
      <c r="K18" s="31" t="s">
        <v>9</v>
      </c>
      <c r="L18" s="27">
        <v>959</v>
      </c>
    </row>
    <row r="19" spans="7:12" x14ac:dyDescent="0.35">
      <c r="G19" s="26" t="s">
        <v>74</v>
      </c>
      <c r="H19" s="27">
        <v>235004</v>
      </c>
      <c r="K19" s="26" t="s">
        <v>74</v>
      </c>
      <c r="L19" s="27">
        <v>31668</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Sheet4</vt:lpstr>
      <vt:lpstr>EDA and Discriptive stats</vt:lpstr>
      <vt:lpstr>Pivot table</vt:lpstr>
      <vt:lpstr>Top 5 products</vt:lpstr>
      <vt:lpstr>Outliers</vt:lpstr>
      <vt:lpstr>Best sales person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vamsi</cp:lastModifiedBy>
  <dcterms:created xsi:type="dcterms:W3CDTF">2021-03-14T20:21:32Z</dcterms:created>
  <dcterms:modified xsi:type="dcterms:W3CDTF">2022-08-24T02:44:22Z</dcterms:modified>
</cp:coreProperties>
</file>