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beixiao\Project\appBXGis\src\bxgis\配置\"/>
    </mc:Choice>
  </mc:AlternateContent>
  <xr:revisionPtr revIDLastSave="0" documentId="13_ncr:1_{A57EB459-186F-440D-BD3F-43ACB01DBB19}" xr6:coauthVersionLast="47" xr6:coauthVersionMax="47" xr10:uidLastSave="{00000000-0000-0000-0000-000000000000}"/>
  <bookViews>
    <workbookView xWindow="1470" yWindow="0" windowWidth="27315" windowHeight="13980" activeTab="1" xr2:uid="{00000000-000D-0000-FFFF-FFFF00000000}"/>
  </bookViews>
  <sheets>
    <sheet name="Sheet1" sheetId="1" r:id="rId1"/>
    <sheet name="Sheet2" sheetId="2" r:id="rId2"/>
  </sheets>
  <definedNames>
    <definedName name="_xlnm._FilterDatabase" localSheetId="0" hidden="1">Sheet1!$H$1:$H$343</definedName>
    <definedName name="_xlnm._FilterDatabase" localSheetId="1" hidden="1">Sheet2!$I$1:$I$317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44" i="2" l="1"/>
  <c r="U344" i="2"/>
  <c r="T344" i="2"/>
  <c r="S344" i="2"/>
  <c r="R344" i="2"/>
  <c r="Q344" i="2"/>
  <c r="P344" i="2"/>
  <c r="O344" i="2"/>
  <c r="N344" i="2"/>
  <c r="M344" i="2"/>
  <c r="L344" i="2"/>
  <c r="K344" i="2"/>
  <c r="J344" i="2"/>
  <c r="I344" i="2"/>
  <c r="H344" i="2"/>
  <c r="G344" i="2"/>
  <c r="F344" i="2"/>
  <c r="E344" i="2"/>
  <c r="D344" i="2"/>
  <c r="C344" i="2"/>
  <c r="B344" i="2"/>
  <c r="A344" i="2"/>
  <c r="V343" i="2"/>
  <c r="U343" i="2"/>
  <c r="T343" i="2"/>
  <c r="S343" i="2"/>
  <c r="R343" i="2"/>
  <c r="Q343" i="2"/>
  <c r="P343" i="2"/>
  <c r="O343" i="2"/>
  <c r="N343" i="2"/>
  <c r="M343" i="2"/>
  <c r="L343" i="2"/>
  <c r="K343" i="2"/>
  <c r="J343" i="2"/>
  <c r="I343" i="2"/>
  <c r="H343" i="2"/>
  <c r="G343" i="2"/>
  <c r="F343" i="2"/>
  <c r="E343" i="2"/>
  <c r="D343" i="2"/>
  <c r="C343" i="2"/>
  <c r="B343" i="2"/>
  <c r="A343" i="2"/>
  <c r="V342" i="2"/>
  <c r="U342" i="2"/>
  <c r="T342" i="2"/>
  <c r="S342" i="2"/>
  <c r="R342" i="2"/>
  <c r="Q342" i="2"/>
  <c r="P342" i="2"/>
  <c r="O342" i="2"/>
  <c r="N342" i="2"/>
  <c r="M342" i="2"/>
  <c r="L342" i="2"/>
  <c r="K342" i="2"/>
  <c r="J342" i="2"/>
  <c r="I342" i="2"/>
  <c r="H342" i="2"/>
  <c r="G342" i="2"/>
  <c r="F342" i="2"/>
  <c r="E342" i="2"/>
  <c r="D342" i="2"/>
  <c r="C342" i="2"/>
  <c r="B342" i="2"/>
  <c r="A342" i="2"/>
  <c r="V341" i="2"/>
  <c r="U341" i="2"/>
  <c r="T341" i="2"/>
  <c r="S341" i="2"/>
  <c r="R341" i="2"/>
  <c r="Q341" i="2"/>
  <c r="P341" i="2"/>
  <c r="O341" i="2"/>
  <c r="N341" i="2"/>
  <c r="M341" i="2"/>
  <c r="L341" i="2"/>
  <c r="K341" i="2"/>
  <c r="J341" i="2"/>
  <c r="I341" i="2"/>
  <c r="H341" i="2"/>
  <c r="G341" i="2"/>
  <c r="F341" i="2"/>
  <c r="E341" i="2"/>
  <c r="D341" i="2"/>
  <c r="C341" i="2"/>
  <c r="B341" i="2"/>
  <c r="A341" i="2"/>
  <c r="V340" i="2"/>
  <c r="U340" i="2"/>
  <c r="T340" i="2"/>
  <c r="S340" i="2"/>
  <c r="R340" i="2"/>
  <c r="Q340" i="2"/>
  <c r="P340" i="2"/>
  <c r="O340" i="2"/>
  <c r="N340" i="2"/>
  <c r="M340" i="2"/>
  <c r="L340" i="2"/>
  <c r="K340" i="2"/>
  <c r="J340" i="2"/>
  <c r="I340" i="2"/>
  <c r="H340" i="2"/>
  <c r="G340" i="2"/>
  <c r="F340" i="2"/>
  <c r="E340" i="2"/>
  <c r="D340" i="2"/>
  <c r="C340" i="2"/>
  <c r="B340" i="2"/>
  <c r="A340" i="2"/>
  <c r="V339" i="2"/>
  <c r="U339" i="2"/>
  <c r="T339" i="2"/>
  <c r="S339" i="2"/>
  <c r="R339" i="2"/>
  <c r="Q339" i="2"/>
  <c r="P339" i="2"/>
  <c r="O339" i="2"/>
  <c r="N339" i="2"/>
  <c r="M339" i="2"/>
  <c r="L339" i="2"/>
  <c r="K339" i="2"/>
  <c r="J339" i="2"/>
  <c r="I339" i="2"/>
  <c r="H339" i="2"/>
  <c r="G339" i="2"/>
  <c r="F339" i="2"/>
  <c r="E339" i="2"/>
  <c r="D339" i="2"/>
  <c r="C339" i="2"/>
  <c r="B339" i="2"/>
  <c r="A339" i="2"/>
  <c r="V338" i="2"/>
  <c r="U338" i="2"/>
  <c r="T338" i="2"/>
  <c r="S338" i="2"/>
  <c r="R338" i="2"/>
  <c r="Q338" i="2"/>
  <c r="P338" i="2"/>
  <c r="O338" i="2"/>
  <c r="N338" i="2"/>
  <c r="M338" i="2"/>
  <c r="L338" i="2"/>
  <c r="K338" i="2"/>
  <c r="J338" i="2"/>
  <c r="I338" i="2"/>
  <c r="H338" i="2"/>
  <c r="G338" i="2"/>
  <c r="F338" i="2"/>
  <c r="E338" i="2"/>
  <c r="D338" i="2"/>
  <c r="C338" i="2"/>
  <c r="B338" i="2"/>
  <c r="A338" i="2"/>
  <c r="V337" i="2"/>
  <c r="U337" i="2"/>
  <c r="T337" i="2"/>
  <c r="S337" i="2"/>
  <c r="R337" i="2"/>
  <c r="Q337" i="2"/>
  <c r="P337" i="2"/>
  <c r="O337" i="2"/>
  <c r="N337" i="2"/>
  <c r="M337" i="2"/>
  <c r="L337" i="2"/>
  <c r="K337" i="2"/>
  <c r="J337" i="2"/>
  <c r="I337" i="2"/>
  <c r="H337" i="2"/>
  <c r="G337" i="2"/>
  <c r="F337" i="2"/>
  <c r="E337" i="2"/>
  <c r="D337" i="2"/>
  <c r="C337" i="2"/>
  <c r="B337" i="2"/>
  <c r="A337" i="2"/>
  <c r="V336" i="2"/>
  <c r="U336" i="2"/>
  <c r="T336" i="2"/>
  <c r="S336" i="2"/>
  <c r="R336" i="2"/>
  <c r="Q336" i="2"/>
  <c r="P336" i="2"/>
  <c r="O336" i="2"/>
  <c r="N336" i="2"/>
  <c r="M336" i="2"/>
  <c r="L336" i="2"/>
  <c r="K336" i="2"/>
  <c r="J336" i="2"/>
  <c r="I336" i="2"/>
  <c r="H336" i="2"/>
  <c r="G336" i="2"/>
  <c r="F336" i="2"/>
  <c r="E336" i="2"/>
  <c r="D336" i="2"/>
  <c r="C336" i="2"/>
  <c r="B336" i="2"/>
  <c r="A336" i="2"/>
  <c r="V335" i="2"/>
  <c r="U335" i="2"/>
  <c r="T335" i="2"/>
  <c r="S335" i="2"/>
  <c r="R335" i="2"/>
  <c r="Q335" i="2"/>
  <c r="P335" i="2"/>
  <c r="O335" i="2"/>
  <c r="N335" i="2"/>
  <c r="M335" i="2"/>
  <c r="L335" i="2"/>
  <c r="K335" i="2"/>
  <c r="J335" i="2"/>
  <c r="I335" i="2"/>
  <c r="H335" i="2"/>
  <c r="G335" i="2"/>
  <c r="F335" i="2"/>
  <c r="E335" i="2"/>
  <c r="D335" i="2"/>
  <c r="C335" i="2"/>
  <c r="B335" i="2"/>
  <c r="A335" i="2"/>
  <c r="V334" i="2"/>
  <c r="U334" i="2"/>
  <c r="T334" i="2"/>
  <c r="S334" i="2"/>
  <c r="R334" i="2"/>
  <c r="Q334" i="2"/>
  <c r="P334" i="2"/>
  <c r="O334" i="2"/>
  <c r="N334" i="2"/>
  <c r="M334" i="2"/>
  <c r="L334" i="2"/>
  <c r="K334" i="2"/>
  <c r="J334" i="2"/>
  <c r="I334" i="2"/>
  <c r="H334" i="2"/>
  <c r="G334" i="2"/>
  <c r="F334" i="2"/>
  <c r="E334" i="2"/>
  <c r="D334" i="2"/>
  <c r="C334" i="2"/>
  <c r="B334" i="2"/>
  <c r="A334" i="2"/>
  <c r="V333" i="2"/>
  <c r="U333" i="2"/>
  <c r="T333" i="2"/>
  <c r="S333" i="2"/>
  <c r="R333" i="2"/>
  <c r="Q333" i="2"/>
  <c r="P333" i="2"/>
  <c r="O333" i="2"/>
  <c r="N333" i="2"/>
  <c r="M333" i="2"/>
  <c r="L333" i="2"/>
  <c r="K333" i="2"/>
  <c r="J333" i="2"/>
  <c r="I333" i="2"/>
  <c r="H333" i="2"/>
  <c r="G333" i="2"/>
  <c r="F333" i="2"/>
  <c r="E333" i="2"/>
  <c r="D333" i="2"/>
  <c r="C333" i="2"/>
  <c r="B333" i="2"/>
  <c r="A333" i="2"/>
  <c r="V332" i="2"/>
  <c r="U332" i="2"/>
  <c r="T332" i="2"/>
  <c r="S332" i="2"/>
  <c r="R332" i="2"/>
  <c r="Q332" i="2"/>
  <c r="P332" i="2"/>
  <c r="O332" i="2"/>
  <c r="N332" i="2"/>
  <c r="M332" i="2"/>
  <c r="L332" i="2"/>
  <c r="K332" i="2"/>
  <c r="J332" i="2"/>
  <c r="I332" i="2"/>
  <c r="H332" i="2"/>
  <c r="G332" i="2"/>
  <c r="F332" i="2"/>
  <c r="E332" i="2"/>
  <c r="D332" i="2"/>
  <c r="C332" i="2"/>
  <c r="B332" i="2"/>
  <c r="A332" i="2"/>
  <c r="V331" i="2"/>
  <c r="U331" i="2"/>
  <c r="T331" i="2"/>
  <c r="S331" i="2"/>
  <c r="R331" i="2"/>
  <c r="Q331" i="2"/>
  <c r="P331" i="2"/>
  <c r="O331" i="2"/>
  <c r="N331" i="2"/>
  <c r="M331" i="2"/>
  <c r="L331" i="2"/>
  <c r="K331" i="2"/>
  <c r="J331" i="2"/>
  <c r="I331" i="2"/>
  <c r="H331" i="2"/>
  <c r="G331" i="2"/>
  <c r="F331" i="2"/>
  <c r="E331" i="2"/>
  <c r="D331" i="2"/>
  <c r="C331" i="2"/>
  <c r="B331" i="2"/>
  <c r="A331" i="2"/>
  <c r="V330" i="2"/>
  <c r="U330" i="2"/>
  <c r="T330" i="2"/>
  <c r="S330" i="2"/>
  <c r="R330" i="2"/>
  <c r="Q330" i="2"/>
  <c r="P330" i="2"/>
  <c r="O330" i="2"/>
  <c r="N330" i="2"/>
  <c r="M330" i="2"/>
  <c r="L330" i="2"/>
  <c r="K330" i="2"/>
  <c r="J330" i="2"/>
  <c r="I330" i="2"/>
  <c r="H330" i="2"/>
  <c r="G330" i="2"/>
  <c r="F330" i="2"/>
  <c r="E330" i="2"/>
  <c r="D330" i="2"/>
  <c r="C330" i="2"/>
  <c r="B330" i="2"/>
  <c r="A330" i="2"/>
  <c r="V329" i="2"/>
  <c r="U329" i="2"/>
  <c r="T329" i="2"/>
  <c r="S329" i="2"/>
  <c r="R329" i="2"/>
  <c r="Q329" i="2"/>
  <c r="P329" i="2"/>
  <c r="O329" i="2"/>
  <c r="N329" i="2"/>
  <c r="M329" i="2"/>
  <c r="L329" i="2"/>
  <c r="K329" i="2"/>
  <c r="J329" i="2"/>
  <c r="I329" i="2"/>
  <c r="H329" i="2"/>
  <c r="G329" i="2"/>
  <c r="F329" i="2"/>
  <c r="E329" i="2"/>
  <c r="D329" i="2"/>
  <c r="C329" i="2"/>
  <c r="B329" i="2"/>
  <c r="A329" i="2"/>
  <c r="V328" i="2"/>
  <c r="U328" i="2"/>
  <c r="T328" i="2"/>
  <c r="S328" i="2"/>
  <c r="R328" i="2"/>
  <c r="Q328" i="2"/>
  <c r="P328" i="2"/>
  <c r="O328" i="2"/>
  <c r="N328" i="2"/>
  <c r="M328" i="2"/>
  <c r="L328" i="2"/>
  <c r="K328" i="2"/>
  <c r="J328" i="2"/>
  <c r="I328" i="2"/>
  <c r="H328" i="2"/>
  <c r="G328" i="2"/>
  <c r="F328" i="2"/>
  <c r="E328" i="2"/>
  <c r="D328" i="2"/>
  <c r="C328" i="2"/>
  <c r="B328" i="2"/>
  <c r="A328" i="2"/>
  <c r="V327" i="2"/>
  <c r="U327" i="2"/>
  <c r="T327" i="2"/>
  <c r="S327" i="2"/>
  <c r="R327" i="2"/>
  <c r="Q327" i="2"/>
  <c r="P327" i="2"/>
  <c r="O327" i="2"/>
  <c r="N327" i="2"/>
  <c r="M327" i="2"/>
  <c r="L327" i="2"/>
  <c r="K327" i="2"/>
  <c r="J327" i="2"/>
  <c r="I327" i="2"/>
  <c r="H327" i="2"/>
  <c r="G327" i="2"/>
  <c r="F327" i="2"/>
  <c r="E327" i="2"/>
  <c r="D327" i="2"/>
  <c r="C327" i="2"/>
  <c r="B327" i="2"/>
  <c r="A327" i="2"/>
  <c r="V326" i="2"/>
  <c r="U326" i="2"/>
  <c r="T326" i="2"/>
  <c r="S326" i="2"/>
  <c r="R326" i="2"/>
  <c r="Q326" i="2"/>
  <c r="P326" i="2"/>
  <c r="O326" i="2"/>
  <c r="N326" i="2"/>
  <c r="M326" i="2"/>
  <c r="L326" i="2"/>
  <c r="K326" i="2"/>
  <c r="J326" i="2"/>
  <c r="I326" i="2"/>
  <c r="H326" i="2"/>
  <c r="G326" i="2"/>
  <c r="F326" i="2"/>
  <c r="E326" i="2"/>
  <c r="D326" i="2"/>
  <c r="C326" i="2"/>
  <c r="B326" i="2"/>
  <c r="A326" i="2"/>
  <c r="V325" i="2"/>
  <c r="U325" i="2"/>
  <c r="T325" i="2"/>
  <c r="S325" i="2"/>
  <c r="R325" i="2"/>
  <c r="Q325" i="2"/>
  <c r="P325" i="2"/>
  <c r="O325" i="2"/>
  <c r="N325" i="2"/>
  <c r="M325" i="2"/>
  <c r="L325" i="2"/>
  <c r="K325" i="2"/>
  <c r="J325" i="2"/>
  <c r="I325" i="2"/>
  <c r="H325" i="2"/>
  <c r="G325" i="2"/>
  <c r="F325" i="2"/>
  <c r="E325" i="2"/>
  <c r="D325" i="2"/>
  <c r="C325" i="2"/>
  <c r="B325" i="2"/>
  <c r="A325" i="2"/>
  <c r="V324" i="2"/>
  <c r="U324" i="2"/>
  <c r="T324" i="2"/>
  <c r="S324" i="2"/>
  <c r="R324" i="2"/>
  <c r="Q324" i="2"/>
  <c r="P324" i="2"/>
  <c r="O324" i="2"/>
  <c r="N324" i="2"/>
  <c r="M324" i="2"/>
  <c r="L324" i="2"/>
  <c r="K324" i="2"/>
  <c r="J324" i="2"/>
  <c r="I324" i="2"/>
  <c r="H324" i="2"/>
  <c r="G324" i="2"/>
  <c r="F324" i="2"/>
  <c r="E324" i="2"/>
  <c r="D324" i="2"/>
  <c r="C324" i="2"/>
  <c r="B324" i="2"/>
  <c r="A324" i="2"/>
  <c r="V323" i="2"/>
  <c r="U323" i="2"/>
  <c r="T323" i="2"/>
  <c r="S323" i="2"/>
  <c r="R323" i="2"/>
  <c r="Q323" i="2"/>
  <c r="P323" i="2"/>
  <c r="O323" i="2"/>
  <c r="N323" i="2"/>
  <c r="M323" i="2"/>
  <c r="L323" i="2"/>
  <c r="K323" i="2"/>
  <c r="J323" i="2"/>
  <c r="I323" i="2"/>
  <c r="H323" i="2"/>
  <c r="G323" i="2"/>
  <c r="F323" i="2"/>
  <c r="E323" i="2"/>
  <c r="D323" i="2"/>
  <c r="C323" i="2"/>
  <c r="B323" i="2"/>
  <c r="A323" i="2"/>
  <c r="V322" i="2"/>
  <c r="U322" i="2"/>
  <c r="T322" i="2"/>
  <c r="S322" i="2"/>
  <c r="R322" i="2"/>
  <c r="Q322" i="2"/>
  <c r="P322" i="2"/>
  <c r="O322" i="2"/>
  <c r="N322" i="2"/>
  <c r="M322" i="2"/>
  <c r="L322" i="2"/>
  <c r="K322" i="2"/>
  <c r="J322" i="2"/>
  <c r="I322" i="2"/>
  <c r="H322" i="2"/>
  <c r="G322" i="2"/>
  <c r="F322" i="2"/>
  <c r="E322" i="2"/>
  <c r="D322" i="2"/>
  <c r="C322" i="2"/>
  <c r="B322" i="2"/>
  <c r="A322" i="2"/>
  <c r="V321" i="2"/>
  <c r="U321" i="2"/>
  <c r="T321" i="2"/>
  <c r="S321" i="2"/>
  <c r="R321" i="2"/>
  <c r="Q321" i="2"/>
  <c r="P321" i="2"/>
  <c r="O321" i="2"/>
  <c r="N321" i="2"/>
  <c r="M321" i="2"/>
  <c r="L321" i="2"/>
  <c r="K321" i="2"/>
  <c r="J321" i="2"/>
  <c r="I321" i="2"/>
  <c r="H321" i="2"/>
  <c r="G321" i="2"/>
  <c r="F321" i="2"/>
  <c r="E321" i="2"/>
  <c r="D321" i="2"/>
  <c r="C321" i="2"/>
  <c r="B321" i="2"/>
  <c r="A321" i="2"/>
  <c r="V320" i="2"/>
  <c r="U320" i="2"/>
  <c r="T320" i="2"/>
  <c r="S320" i="2"/>
  <c r="R320" i="2"/>
  <c r="Q320" i="2"/>
  <c r="P320" i="2"/>
  <c r="O320" i="2"/>
  <c r="N320" i="2"/>
  <c r="M320" i="2"/>
  <c r="L320" i="2"/>
  <c r="K320" i="2"/>
  <c r="J320" i="2"/>
  <c r="I320" i="2"/>
  <c r="H320" i="2"/>
  <c r="G320" i="2"/>
  <c r="F320" i="2"/>
  <c r="E320" i="2"/>
  <c r="D320" i="2"/>
  <c r="C320" i="2"/>
  <c r="B320" i="2"/>
  <c r="A320" i="2"/>
  <c r="V319" i="2"/>
  <c r="U319" i="2"/>
  <c r="T319" i="2"/>
  <c r="S319" i="2"/>
  <c r="R319" i="2"/>
  <c r="Q319" i="2"/>
  <c r="P319" i="2"/>
  <c r="O319" i="2"/>
  <c r="N319" i="2"/>
  <c r="M319" i="2"/>
  <c r="L319" i="2"/>
  <c r="K319" i="2"/>
  <c r="J319" i="2"/>
  <c r="I319" i="2"/>
  <c r="H319" i="2"/>
  <c r="G319" i="2"/>
  <c r="F319" i="2"/>
  <c r="E319" i="2"/>
  <c r="D319" i="2"/>
  <c r="C319" i="2"/>
  <c r="B319" i="2"/>
  <c r="A319" i="2"/>
  <c r="V318" i="2"/>
  <c r="U318" i="2"/>
  <c r="T318" i="2"/>
  <c r="S318" i="2"/>
  <c r="R318" i="2"/>
  <c r="Q318" i="2"/>
  <c r="P318" i="2"/>
  <c r="O318" i="2"/>
  <c r="N318" i="2"/>
  <c r="M318" i="2"/>
  <c r="L318" i="2"/>
  <c r="K318" i="2"/>
  <c r="J318" i="2"/>
  <c r="I318" i="2"/>
  <c r="H318" i="2"/>
  <c r="G318" i="2"/>
  <c r="F318" i="2"/>
  <c r="E318" i="2"/>
  <c r="D318" i="2"/>
  <c r="C318" i="2"/>
  <c r="B318" i="2"/>
  <c r="A318" i="2"/>
  <c r="V317" i="2"/>
  <c r="U317" i="2"/>
  <c r="T317" i="2"/>
  <c r="S317" i="2"/>
  <c r="R317" i="2"/>
  <c r="Q317" i="2"/>
  <c r="P317" i="2"/>
  <c r="O317" i="2"/>
  <c r="N317" i="2"/>
  <c r="M317" i="2"/>
  <c r="L317" i="2"/>
  <c r="K317" i="2"/>
  <c r="J317" i="2"/>
  <c r="I317" i="2"/>
  <c r="H317" i="2"/>
  <c r="G317" i="2"/>
  <c r="F317" i="2"/>
  <c r="E317" i="2"/>
  <c r="D317" i="2"/>
  <c r="C317" i="2"/>
  <c r="B317" i="2"/>
  <c r="A317" i="2"/>
  <c r="V316" i="2"/>
  <c r="U316" i="2"/>
  <c r="T316" i="2"/>
  <c r="S316" i="2"/>
  <c r="R316" i="2"/>
  <c r="Q316" i="2"/>
  <c r="P316" i="2"/>
  <c r="O316" i="2"/>
  <c r="N316" i="2"/>
  <c r="M316" i="2"/>
  <c r="L316" i="2"/>
  <c r="K316" i="2"/>
  <c r="J316" i="2"/>
  <c r="I316" i="2"/>
  <c r="H316" i="2"/>
  <c r="G316" i="2"/>
  <c r="F316" i="2"/>
  <c r="E316" i="2"/>
  <c r="D316" i="2"/>
  <c r="C316" i="2"/>
  <c r="B316" i="2"/>
  <c r="A316" i="2"/>
  <c r="V315" i="2"/>
  <c r="U315" i="2"/>
  <c r="T315" i="2"/>
  <c r="S315" i="2"/>
  <c r="R315" i="2"/>
  <c r="Q315" i="2"/>
  <c r="P315" i="2"/>
  <c r="O315" i="2"/>
  <c r="N315" i="2"/>
  <c r="M315" i="2"/>
  <c r="L315" i="2"/>
  <c r="K315" i="2"/>
  <c r="J315" i="2"/>
  <c r="I315" i="2"/>
  <c r="H315" i="2"/>
  <c r="G315" i="2"/>
  <c r="F315" i="2"/>
  <c r="E315" i="2"/>
  <c r="D315" i="2"/>
  <c r="C315" i="2"/>
  <c r="B315" i="2"/>
  <c r="A315" i="2"/>
  <c r="V314" i="2"/>
  <c r="U314" i="2"/>
  <c r="T314" i="2"/>
  <c r="S314" i="2"/>
  <c r="R314" i="2"/>
  <c r="Q314" i="2"/>
  <c r="P314" i="2"/>
  <c r="O314" i="2"/>
  <c r="N314" i="2"/>
  <c r="M314" i="2"/>
  <c r="L314" i="2"/>
  <c r="K314" i="2"/>
  <c r="J314" i="2"/>
  <c r="I314" i="2"/>
  <c r="H314" i="2"/>
  <c r="G314" i="2"/>
  <c r="F314" i="2"/>
  <c r="E314" i="2"/>
  <c r="D314" i="2"/>
  <c r="C314" i="2"/>
  <c r="B314" i="2"/>
  <c r="A314" i="2"/>
  <c r="V313" i="2"/>
  <c r="U313" i="2"/>
  <c r="T313" i="2"/>
  <c r="S313" i="2"/>
  <c r="R313" i="2"/>
  <c r="Q313" i="2"/>
  <c r="P313" i="2"/>
  <c r="O313" i="2"/>
  <c r="N313" i="2"/>
  <c r="M313" i="2"/>
  <c r="L313" i="2"/>
  <c r="K313" i="2"/>
  <c r="J313" i="2"/>
  <c r="I313" i="2"/>
  <c r="H313" i="2"/>
  <c r="G313" i="2"/>
  <c r="F313" i="2"/>
  <c r="E313" i="2"/>
  <c r="D313" i="2"/>
  <c r="C313" i="2"/>
  <c r="B313" i="2"/>
  <c r="A313" i="2"/>
  <c r="V312" i="2"/>
  <c r="U312" i="2"/>
  <c r="T312" i="2"/>
  <c r="S312" i="2"/>
  <c r="R312" i="2"/>
  <c r="Q312" i="2"/>
  <c r="P312" i="2"/>
  <c r="O312" i="2"/>
  <c r="N312" i="2"/>
  <c r="M312" i="2"/>
  <c r="L312" i="2"/>
  <c r="K312" i="2"/>
  <c r="J312" i="2"/>
  <c r="I312" i="2"/>
  <c r="H312" i="2"/>
  <c r="G312" i="2"/>
  <c r="F312" i="2"/>
  <c r="E312" i="2"/>
  <c r="D312" i="2"/>
  <c r="C312" i="2"/>
  <c r="B312" i="2"/>
  <c r="A312" i="2"/>
  <c r="V311" i="2"/>
  <c r="U311" i="2"/>
  <c r="T311" i="2"/>
  <c r="S311" i="2"/>
  <c r="R311" i="2"/>
  <c r="Q311" i="2"/>
  <c r="P311" i="2"/>
  <c r="O311" i="2"/>
  <c r="N311" i="2"/>
  <c r="M311" i="2"/>
  <c r="L311" i="2"/>
  <c r="K311" i="2"/>
  <c r="J311" i="2"/>
  <c r="I311" i="2"/>
  <c r="H311" i="2"/>
  <c r="G311" i="2"/>
  <c r="F311" i="2"/>
  <c r="E311" i="2"/>
  <c r="D311" i="2"/>
  <c r="C311" i="2"/>
  <c r="B311" i="2"/>
  <c r="A311" i="2"/>
  <c r="V310" i="2"/>
  <c r="U310" i="2"/>
  <c r="T310" i="2"/>
  <c r="S310" i="2"/>
  <c r="R310" i="2"/>
  <c r="Q310" i="2"/>
  <c r="P310" i="2"/>
  <c r="O310" i="2"/>
  <c r="N310" i="2"/>
  <c r="M310" i="2"/>
  <c r="L310" i="2"/>
  <c r="K310" i="2"/>
  <c r="J310" i="2"/>
  <c r="I310" i="2"/>
  <c r="H310" i="2"/>
  <c r="G310" i="2"/>
  <c r="F310" i="2"/>
  <c r="E310" i="2"/>
  <c r="D310" i="2"/>
  <c r="C310" i="2"/>
  <c r="B310" i="2"/>
  <c r="A310" i="2"/>
  <c r="V309" i="2"/>
  <c r="U309" i="2"/>
  <c r="T309" i="2"/>
  <c r="S309" i="2"/>
  <c r="R309" i="2"/>
  <c r="Q309" i="2"/>
  <c r="P309" i="2"/>
  <c r="O309" i="2"/>
  <c r="N309" i="2"/>
  <c r="M309" i="2"/>
  <c r="L309" i="2"/>
  <c r="K309" i="2"/>
  <c r="J309" i="2"/>
  <c r="I309" i="2"/>
  <c r="H309" i="2"/>
  <c r="G309" i="2"/>
  <c r="F309" i="2"/>
  <c r="E309" i="2"/>
  <c r="D309" i="2"/>
  <c r="C309" i="2"/>
  <c r="B309" i="2"/>
  <c r="A309" i="2"/>
  <c r="V308" i="2"/>
  <c r="U308" i="2"/>
  <c r="T308" i="2"/>
  <c r="S308" i="2"/>
  <c r="R308" i="2"/>
  <c r="Q308" i="2"/>
  <c r="P308" i="2"/>
  <c r="O308" i="2"/>
  <c r="N308" i="2"/>
  <c r="M308" i="2"/>
  <c r="L308" i="2"/>
  <c r="K308" i="2"/>
  <c r="J308" i="2"/>
  <c r="I308" i="2"/>
  <c r="H308" i="2"/>
  <c r="G308" i="2"/>
  <c r="F308" i="2"/>
  <c r="E308" i="2"/>
  <c r="D308" i="2"/>
  <c r="C308" i="2"/>
  <c r="B308" i="2"/>
  <c r="A308" i="2"/>
  <c r="V307" i="2"/>
  <c r="U307" i="2"/>
  <c r="T307" i="2"/>
  <c r="S307" i="2"/>
  <c r="R307" i="2"/>
  <c r="Q307" i="2"/>
  <c r="P307" i="2"/>
  <c r="O307" i="2"/>
  <c r="N307" i="2"/>
  <c r="M307" i="2"/>
  <c r="L307" i="2"/>
  <c r="K307" i="2"/>
  <c r="J307" i="2"/>
  <c r="I307" i="2"/>
  <c r="H307" i="2"/>
  <c r="G307" i="2"/>
  <c r="F307" i="2"/>
  <c r="E307" i="2"/>
  <c r="D307" i="2"/>
  <c r="C307" i="2"/>
  <c r="B307" i="2"/>
  <c r="A307" i="2"/>
  <c r="V306" i="2"/>
  <c r="U306" i="2"/>
  <c r="T306" i="2"/>
  <c r="S306" i="2"/>
  <c r="R306" i="2"/>
  <c r="Q306" i="2"/>
  <c r="P306" i="2"/>
  <c r="O306" i="2"/>
  <c r="N306" i="2"/>
  <c r="M306" i="2"/>
  <c r="L306" i="2"/>
  <c r="K306" i="2"/>
  <c r="J306" i="2"/>
  <c r="I306" i="2"/>
  <c r="H306" i="2"/>
  <c r="G306" i="2"/>
  <c r="F306" i="2"/>
  <c r="E306" i="2"/>
  <c r="D306" i="2"/>
  <c r="C306" i="2"/>
  <c r="B306" i="2"/>
  <c r="A306" i="2"/>
  <c r="V305" i="2"/>
  <c r="U305" i="2"/>
  <c r="T305" i="2"/>
  <c r="S305" i="2"/>
  <c r="R305" i="2"/>
  <c r="Q305" i="2"/>
  <c r="P305" i="2"/>
  <c r="O305" i="2"/>
  <c r="N305" i="2"/>
  <c r="M305" i="2"/>
  <c r="L305" i="2"/>
  <c r="K305" i="2"/>
  <c r="J305" i="2"/>
  <c r="I305" i="2"/>
  <c r="H305" i="2"/>
  <c r="G305" i="2"/>
  <c r="F305" i="2"/>
  <c r="E305" i="2"/>
  <c r="D305" i="2"/>
  <c r="C305" i="2"/>
  <c r="B305" i="2"/>
  <c r="A305" i="2"/>
  <c r="V304" i="2"/>
  <c r="U304" i="2"/>
  <c r="T304" i="2"/>
  <c r="S304" i="2"/>
  <c r="R304" i="2"/>
  <c r="Q304" i="2"/>
  <c r="P304" i="2"/>
  <c r="O304" i="2"/>
  <c r="N304" i="2"/>
  <c r="M304" i="2"/>
  <c r="L304" i="2"/>
  <c r="K304" i="2"/>
  <c r="J304" i="2"/>
  <c r="I304" i="2"/>
  <c r="H304" i="2"/>
  <c r="G304" i="2"/>
  <c r="F304" i="2"/>
  <c r="E304" i="2"/>
  <c r="D304" i="2"/>
  <c r="C304" i="2"/>
  <c r="B304" i="2"/>
  <c r="A304" i="2"/>
  <c r="V303" i="2"/>
  <c r="U303" i="2"/>
  <c r="T303" i="2"/>
  <c r="S303" i="2"/>
  <c r="R303" i="2"/>
  <c r="Q303" i="2"/>
  <c r="P303" i="2"/>
  <c r="O303" i="2"/>
  <c r="N303" i="2"/>
  <c r="M303" i="2"/>
  <c r="L303" i="2"/>
  <c r="K303" i="2"/>
  <c r="J303" i="2"/>
  <c r="I303" i="2"/>
  <c r="H303" i="2"/>
  <c r="G303" i="2"/>
  <c r="F303" i="2"/>
  <c r="E303" i="2"/>
  <c r="D303" i="2"/>
  <c r="C303" i="2"/>
  <c r="B303" i="2"/>
  <c r="A303" i="2"/>
  <c r="V302" i="2"/>
  <c r="U302" i="2"/>
  <c r="T302" i="2"/>
  <c r="S302" i="2"/>
  <c r="R302" i="2"/>
  <c r="Q302" i="2"/>
  <c r="P302" i="2"/>
  <c r="O302" i="2"/>
  <c r="N302" i="2"/>
  <c r="M302" i="2"/>
  <c r="L302" i="2"/>
  <c r="K302" i="2"/>
  <c r="J302" i="2"/>
  <c r="I302" i="2"/>
  <c r="H302" i="2"/>
  <c r="G302" i="2"/>
  <c r="F302" i="2"/>
  <c r="E302" i="2"/>
  <c r="D302" i="2"/>
  <c r="C302" i="2"/>
  <c r="B302" i="2"/>
  <c r="A302" i="2"/>
  <c r="V301" i="2"/>
  <c r="U301" i="2"/>
  <c r="T301" i="2"/>
  <c r="S301" i="2"/>
  <c r="R301" i="2"/>
  <c r="Q301" i="2"/>
  <c r="P301" i="2"/>
  <c r="O301" i="2"/>
  <c r="N301" i="2"/>
  <c r="M301" i="2"/>
  <c r="L301" i="2"/>
  <c r="K301" i="2"/>
  <c r="J301" i="2"/>
  <c r="I301" i="2"/>
  <c r="H301" i="2"/>
  <c r="G301" i="2"/>
  <c r="F301" i="2"/>
  <c r="E301" i="2"/>
  <c r="D301" i="2"/>
  <c r="C301" i="2"/>
  <c r="B301" i="2"/>
  <c r="A301" i="2"/>
  <c r="V300" i="2"/>
  <c r="U300" i="2"/>
  <c r="T300" i="2"/>
  <c r="S300" i="2"/>
  <c r="R300" i="2"/>
  <c r="Q300" i="2"/>
  <c r="P300" i="2"/>
  <c r="O300" i="2"/>
  <c r="N300" i="2"/>
  <c r="M300" i="2"/>
  <c r="L300" i="2"/>
  <c r="K300" i="2"/>
  <c r="J300" i="2"/>
  <c r="I300" i="2"/>
  <c r="H300" i="2"/>
  <c r="G300" i="2"/>
  <c r="F300" i="2"/>
  <c r="E300" i="2"/>
  <c r="D300" i="2"/>
  <c r="C300" i="2"/>
  <c r="B300" i="2"/>
  <c r="A300" i="2"/>
  <c r="V299" i="2"/>
  <c r="U299" i="2"/>
  <c r="T299" i="2"/>
  <c r="S299" i="2"/>
  <c r="R299" i="2"/>
  <c r="Q299" i="2"/>
  <c r="P299" i="2"/>
  <c r="O299" i="2"/>
  <c r="N299" i="2"/>
  <c r="M299" i="2"/>
  <c r="L299" i="2"/>
  <c r="K299" i="2"/>
  <c r="J299" i="2"/>
  <c r="I299" i="2"/>
  <c r="H299" i="2"/>
  <c r="G299" i="2"/>
  <c r="F299" i="2"/>
  <c r="E299" i="2"/>
  <c r="D299" i="2"/>
  <c r="C299" i="2"/>
  <c r="B299" i="2"/>
  <c r="A299" i="2"/>
  <c r="V298" i="2"/>
  <c r="U298" i="2"/>
  <c r="T298" i="2"/>
  <c r="S298" i="2"/>
  <c r="R298" i="2"/>
  <c r="Q298" i="2"/>
  <c r="P298" i="2"/>
  <c r="O298" i="2"/>
  <c r="N298" i="2"/>
  <c r="M298" i="2"/>
  <c r="L298" i="2"/>
  <c r="K298" i="2"/>
  <c r="J298" i="2"/>
  <c r="I298" i="2"/>
  <c r="H298" i="2"/>
  <c r="G298" i="2"/>
  <c r="F298" i="2"/>
  <c r="E298" i="2"/>
  <c r="D298" i="2"/>
  <c r="C298" i="2"/>
  <c r="B298" i="2"/>
  <c r="A298" i="2"/>
  <c r="V297" i="2"/>
  <c r="U297" i="2"/>
  <c r="T297" i="2"/>
  <c r="S297" i="2"/>
  <c r="R297" i="2"/>
  <c r="Q297" i="2"/>
  <c r="P297" i="2"/>
  <c r="O297" i="2"/>
  <c r="N297" i="2"/>
  <c r="M297" i="2"/>
  <c r="L297" i="2"/>
  <c r="K297" i="2"/>
  <c r="J297" i="2"/>
  <c r="I297" i="2"/>
  <c r="H297" i="2"/>
  <c r="G297" i="2"/>
  <c r="F297" i="2"/>
  <c r="E297" i="2"/>
  <c r="D297" i="2"/>
  <c r="C297" i="2"/>
  <c r="B297" i="2"/>
  <c r="A297" i="2"/>
  <c r="V296" i="2"/>
  <c r="U296" i="2"/>
  <c r="T296" i="2"/>
  <c r="S296" i="2"/>
  <c r="R296" i="2"/>
  <c r="Q296" i="2"/>
  <c r="P296" i="2"/>
  <c r="O296" i="2"/>
  <c r="N296" i="2"/>
  <c r="M296" i="2"/>
  <c r="L296" i="2"/>
  <c r="K296" i="2"/>
  <c r="J296" i="2"/>
  <c r="I296" i="2"/>
  <c r="H296" i="2"/>
  <c r="G296" i="2"/>
  <c r="F296" i="2"/>
  <c r="E296" i="2"/>
  <c r="D296" i="2"/>
  <c r="C296" i="2"/>
  <c r="B296" i="2"/>
  <c r="A296" i="2"/>
  <c r="V295" i="2"/>
  <c r="U295" i="2"/>
  <c r="T295" i="2"/>
  <c r="S295" i="2"/>
  <c r="R295" i="2"/>
  <c r="Q295" i="2"/>
  <c r="P295" i="2"/>
  <c r="O295" i="2"/>
  <c r="N295" i="2"/>
  <c r="M295" i="2"/>
  <c r="L295" i="2"/>
  <c r="K295" i="2"/>
  <c r="J295" i="2"/>
  <c r="I295" i="2"/>
  <c r="H295" i="2"/>
  <c r="G295" i="2"/>
  <c r="F295" i="2"/>
  <c r="E295" i="2"/>
  <c r="D295" i="2"/>
  <c r="C295" i="2"/>
  <c r="B295" i="2"/>
  <c r="A295" i="2"/>
  <c r="V294" i="2"/>
  <c r="U294" i="2"/>
  <c r="T294" i="2"/>
  <c r="S294" i="2"/>
  <c r="R294" i="2"/>
  <c r="Q294" i="2"/>
  <c r="P294" i="2"/>
  <c r="O294" i="2"/>
  <c r="N294" i="2"/>
  <c r="M294" i="2"/>
  <c r="L294" i="2"/>
  <c r="K294" i="2"/>
  <c r="J294" i="2"/>
  <c r="I294" i="2"/>
  <c r="H294" i="2"/>
  <c r="G294" i="2"/>
  <c r="F294" i="2"/>
  <c r="E294" i="2"/>
  <c r="D294" i="2"/>
  <c r="C294" i="2"/>
  <c r="B294" i="2"/>
  <c r="A294" i="2"/>
  <c r="V293" i="2"/>
  <c r="U293" i="2"/>
  <c r="T293" i="2"/>
  <c r="S293" i="2"/>
  <c r="R293" i="2"/>
  <c r="Q293" i="2"/>
  <c r="P293" i="2"/>
  <c r="O293" i="2"/>
  <c r="N293" i="2"/>
  <c r="M293" i="2"/>
  <c r="L293" i="2"/>
  <c r="K293" i="2"/>
  <c r="J293" i="2"/>
  <c r="I293" i="2"/>
  <c r="H293" i="2"/>
  <c r="G293" i="2"/>
  <c r="F293" i="2"/>
  <c r="E293" i="2"/>
  <c r="D293" i="2"/>
  <c r="C293" i="2"/>
  <c r="B293" i="2"/>
  <c r="A293" i="2"/>
  <c r="V292" i="2"/>
  <c r="U292" i="2"/>
  <c r="T292" i="2"/>
  <c r="S292" i="2"/>
  <c r="R292" i="2"/>
  <c r="Q292" i="2"/>
  <c r="P292" i="2"/>
  <c r="O292" i="2"/>
  <c r="N292" i="2"/>
  <c r="M292" i="2"/>
  <c r="L292" i="2"/>
  <c r="K292" i="2"/>
  <c r="J292" i="2"/>
  <c r="I292" i="2"/>
  <c r="H292" i="2"/>
  <c r="G292" i="2"/>
  <c r="F292" i="2"/>
  <c r="E292" i="2"/>
  <c r="D292" i="2"/>
  <c r="C292" i="2"/>
  <c r="B292" i="2"/>
  <c r="A292" i="2"/>
  <c r="V291" i="2"/>
  <c r="U291" i="2"/>
  <c r="T291" i="2"/>
  <c r="S291" i="2"/>
  <c r="R291" i="2"/>
  <c r="Q291" i="2"/>
  <c r="P291" i="2"/>
  <c r="O291" i="2"/>
  <c r="N291" i="2"/>
  <c r="M291" i="2"/>
  <c r="L291" i="2"/>
  <c r="K291" i="2"/>
  <c r="J291" i="2"/>
  <c r="I291" i="2"/>
  <c r="H291" i="2"/>
  <c r="G291" i="2"/>
  <c r="F291" i="2"/>
  <c r="E291" i="2"/>
  <c r="D291" i="2"/>
  <c r="C291" i="2"/>
  <c r="B291" i="2"/>
  <c r="A291" i="2"/>
  <c r="V290" i="2"/>
  <c r="U290" i="2"/>
  <c r="T290" i="2"/>
  <c r="S290" i="2"/>
  <c r="R290" i="2"/>
  <c r="Q290" i="2"/>
  <c r="P290" i="2"/>
  <c r="O290" i="2"/>
  <c r="N290" i="2"/>
  <c r="M290" i="2"/>
  <c r="L290" i="2"/>
  <c r="K290" i="2"/>
  <c r="J290" i="2"/>
  <c r="I290" i="2"/>
  <c r="H290" i="2"/>
  <c r="G290" i="2"/>
  <c r="F290" i="2"/>
  <c r="E290" i="2"/>
  <c r="D290" i="2"/>
  <c r="C290" i="2"/>
  <c r="B290" i="2"/>
  <c r="A290" i="2"/>
  <c r="V289" i="2"/>
  <c r="U289" i="2"/>
  <c r="T289" i="2"/>
  <c r="S289" i="2"/>
  <c r="R289" i="2"/>
  <c r="Q289" i="2"/>
  <c r="P289" i="2"/>
  <c r="O289" i="2"/>
  <c r="N289" i="2"/>
  <c r="M289" i="2"/>
  <c r="L289" i="2"/>
  <c r="K289" i="2"/>
  <c r="J289" i="2"/>
  <c r="I289" i="2"/>
  <c r="H289" i="2"/>
  <c r="G289" i="2"/>
  <c r="F289" i="2"/>
  <c r="E289" i="2"/>
  <c r="D289" i="2"/>
  <c r="C289" i="2"/>
  <c r="B289" i="2"/>
  <c r="A289" i="2"/>
  <c r="V288" i="2"/>
  <c r="U288" i="2"/>
  <c r="T288" i="2"/>
  <c r="S288" i="2"/>
  <c r="R288" i="2"/>
  <c r="Q288" i="2"/>
  <c r="P288" i="2"/>
  <c r="O288" i="2"/>
  <c r="N288" i="2"/>
  <c r="M288" i="2"/>
  <c r="L288" i="2"/>
  <c r="K288" i="2"/>
  <c r="J288" i="2"/>
  <c r="I288" i="2"/>
  <c r="H288" i="2"/>
  <c r="G288" i="2"/>
  <c r="F288" i="2"/>
  <c r="E288" i="2"/>
  <c r="D288" i="2"/>
  <c r="C288" i="2"/>
  <c r="B288" i="2"/>
  <c r="A288" i="2"/>
  <c r="V287" i="2"/>
  <c r="U287" i="2"/>
  <c r="T287" i="2"/>
  <c r="S287" i="2"/>
  <c r="R287" i="2"/>
  <c r="Q287" i="2"/>
  <c r="P287" i="2"/>
  <c r="O287" i="2"/>
  <c r="N287" i="2"/>
  <c r="M287" i="2"/>
  <c r="L287" i="2"/>
  <c r="K287" i="2"/>
  <c r="J287" i="2"/>
  <c r="I287" i="2"/>
  <c r="H287" i="2"/>
  <c r="G287" i="2"/>
  <c r="F287" i="2"/>
  <c r="E287" i="2"/>
  <c r="D287" i="2"/>
  <c r="C287" i="2"/>
  <c r="B287" i="2"/>
  <c r="A287" i="2"/>
  <c r="V286" i="2"/>
  <c r="U286" i="2"/>
  <c r="T286" i="2"/>
  <c r="S286" i="2"/>
  <c r="R286" i="2"/>
  <c r="Q286" i="2"/>
  <c r="P286" i="2"/>
  <c r="O286" i="2"/>
  <c r="N286" i="2"/>
  <c r="M286" i="2"/>
  <c r="L286" i="2"/>
  <c r="K286" i="2"/>
  <c r="J286" i="2"/>
  <c r="I286" i="2"/>
  <c r="H286" i="2"/>
  <c r="G286" i="2"/>
  <c r="F286" i="2"/>
  <c r="E286" i="2"/>
  <c r="D286" i="2"/>
  <c r="C286" i="2"/>
  <c r="B286" i="2"/>
  <c r="A286" i="2"/>
  <c r="V285" i="2"/>
  <c r="U285" i="2"/>
  <c r="T285" i="2"/>
  <c r="S285" i="2"/>
  <c r="R285" i="2"/>
  <c r="Q285" i="2"/>
  <c r="P285" i="2"/>
  <c r="O285" i="2"/>
  <c r="N285" i="2"/>
  <c r="M285" i="2"/>
  <c r="L285" i="2"/>
  <c r="K285" i="2"/>
  <c r="J285" i="2"/>
  <c r="I285" i="2"/>
  <c r="H285" i="2"/>
  <c r="G285" i="2"/>
  <c r="F285" i="2"/>
  <c r="E285" i="2"/>
  <c r="D285" i="2"/>
  <c r="C285" i="2"/>
  <c r="B285" i="2"/>
  <c r="A285" i="2"/>
  <c r="V284" i="2"/>
  <c r="U284" i="2"/>
  <c r="T284" i="2"/>
  <c r="S284" i="2"/>
  <c r="R284" i="2"/>
  <c r="Q284" i="2"/>
  <c r="P284" i="2"/>
  <c r="O284" i="2"/>
  <c r="N284" i="2"/>
  <c r="M284" i="2"/>
  <c r="L284" i="2"/>
  <c r="K284" i="2"/>
  <c r="J284" i="2"/>
  <c r="I284" i="2"/>
  <c r="H284" i="2"/>
  <c r="G284" i="2"/>
  <c r="F284" i="2"/>
  <c r="E284" i="2"/>
  <c r="D284" i="2"/>
  <c r="C284" i="2"/>
  <c r="B284" i="2"/>
  <c r="A284" i="2"/>
  <c r="V283" i="2"/>
  <c r="U283" i="2"/>
  <c r="T283" i="2"/>
  <c r="S283" i="2"/>
  <c r="R283" i="2"/>
  <c r="Q283" i="2"/>
  <c r="P283" i="2"/>
  <c r="O283" i="2"/>
  <c r="N283" i="2"/>
  <c r="M283" i="2"/>
  <c r="L283" i="2"/>
  <c r="K283" i="2"/>
  <c r="J283" i="2"/>
  <c r="I283" i="2"/>
  <c r="H283" i="2"/>
  <c r="G283" i="2"/>
  <c r="F283" i="2"/>
  <c r="E283" i="2"/>
  <c r="D283" i="2"/>
  <c r="C283" i="2"/>
  <c r="B283" i="2"/>
  <c r="A283" i="2"/>
  <c r="V282" i="2"/>
  <c r="U282" i="2"/>
  <c r="T282" i="2"/>
  <c r="S282" i="2"/>
  <c r="R282" i="2"/>
  <c r="Q282" i="2"/>
  <c r="P282" i="2"/>
  <c r="O282" i="2"/>
  <c r="N282" i="2"/>
  <c r="M282" i="2"/>
  <c r="L282" i="2"/>
  <c r="K282" i="2"/>
  <c r="J282" i="2"/>
  <c r="I282" i="2"/>
  <c r="H282" i="2"/>
  <c r="G282" i="2"/>
  <c r="F282" i="2"/>
  <c r="E282" i="2"/>
  <c r="D282" i="2"/>
  <c r="C282" i="2"/>
  <c r="B282" i="2"/>
  <c r="A282" i="2"/>
  <c r="V281" i="2"/>
  <c r="U281" i="2"/>
  <c r="T281" i="2"/>
  <c r="S281" i="2"/>
  <c r="R281" i="2"/>
  <c r="Q281" i="2"/>
  <c r="P281" i="2"/>
  <c r="O281" i="2"/>
  <c r="N281" i="2"/>
  <c r="M281" i="2"/>
  <c r="L281" i="2"/>
  <c r="K281" i="2"/>
  <c r="J281" i="2"/>
  <c r="I281" i="2"/>
  <c r="H281" i="2"/>
  <c r="G281" i="2"/>
  <c r="F281" i="2"/>
  <c r="E281" i="2"/>
  <c r="D281" i="2"/>
  <c r="C281" i="2"/>
  <c r="B281" i="2"/>
  <c r="A281" i="2"/>
  <c r="V280" i="2"/>
  <c r="U280" i="2"/>
  <c r="T280" i="2"/>
  <c r="S280" i="2"/>
  <c r="R280" i="2"/>
  <c r="Q280" i="2"/>
  <c r="P280" i="2"/>
  <c r="O280" i="2"/>
  <c r="N280" i="2"/>
  <c r="M280" i="2"/>
  <c r="L280" i="2"/>
  <c r="K280" i="2"/>
  <c r="J280" i="2"/>
  <c r="I280" i="2"/>
  <c r="H280" i="2"/>
  <c r="G280" i="2"/>
  <c r="F280" i="2"/>
  <c r="E280" i="2"/>
  <c r="D280" i="2"/>
  <c r="C280" i="2"/>
  <c r="B280" i="2"/>
  <c r="A280" i="2"/>
  <c r="V279" i="2"/>
  <c r="U279" i="2"/>
  <c r="T279" i="2"/>
  <c r="S279" i="2"/>
  <c r="R279" i="2"/>
  <c r="Q279" i="2"/>
  <c r="P279" i="2"/>
  <c r="O279" i="2"/>
  <c r="N279" i="2"/>
  <c r="M279" i="2"/>
  <c r="L279" i="2"/>
  <c r="K279" i="2"/>
  <c r="J279" i="2"/>
  <c r="I279" i="2"/>
  <c r="H279" i="2"/>
  <c r="G279" i="2"/>
  <c r="F279" i="2"/>
  <c r="E279" i="2"/>
  <c r="D279" i="2"/>
  <c r="C279" i="2"/>
  <c r="B279" i="2"/>
  <c r="A279" i="2"/>
  <c r="V278" i="2"/>
  <c r="U278" i="2"/>
  <c r="T278" i="2"/>
  <c r="S278" i="2"/>
  <c r="R278" i="2"/>
  <c r="Q278" i="2"/>
  <c r="P278" i="2"/>
  <c r="O278" i="2"/>
  <c r="N278" i="2"/>
  <c r="M278" i="2"/>
  <c r="L278" i="2"/>
  <c r="K278" i="2"/>
  <c r="J278" i="2"/>
  <c r="I278" i="2"/>
  <c r="H278" i="2"/>
  <c r="G278" i="2"/>
  <c r="F278" i="2"/>
  <c r="E278" i="2"/>
  <c r="D278" i="2"/>
  <c r="C278" i="2"/>
  <c r="B278" i="2"/>
  <c r="A278" i="2"/>
  <c r="V277" i="2"/>
  <c r="U277" i="2"/>
  <c r="T277" i="2"/>
  <c r="S277" i="2"/>
  <c r="R277" i="2"/>
  <c r="Q277" i="2"/>
  <c r="P277" i="2"/>
  <c r="O277" i="2"/>
  <c r="N277" i="2"/>
  <c r="M277" i="2"/>
  <c r="L277" i="2"/>
  <c r="K277" i="2"/>
  <c r="J277" i="2"/>
  <c r="I277" i="2"/>
  <c r="H277" i="2"/>
  <c r="G277" i="2"/>
  <c r="F277" i="2"/>
  <c r="E277" i="2"/>
  <c r="D277" i="2"/>
  <c r="C277" i="2"/>
  <c r="B277" i="2"/>
  <c r="A277" i="2"/>
  <c r="V276" i="2"/>
  <c r="U276" i="2"/>
  <c r="T276" i="2"/>
  <c r="S276" i="2"/>
  <c r="R276" i="2"/>
  <c r="Q276" i="2"/>
  <c r="P276" i="2"/>
  <c r="O276" i="2"/>
  <c r="N276" i="2"/>
  <c r="M276" i="2"/>
  <c r="L276" i="2"/>
  <c r="K276" i="2"/>
  <c r="J276" i="2"/>
  <c r="I276" i="2"/>
  <c r="H276" i="2"/>
  <c r="G276" i="2"/>
  <c r="F276" i="2"/>
  <c r="E276" i="2"/>
  <c r="D276" i="2"/>
  <c r="C276" i="2"/>
  <c r="B276" i="2"/>
  <c r="A276" i="2"/>
  <c r="V275" i="2"/>
  <c r="U275" i="2"/>
  <c r="T275" i="2"/>
  <c r="S275" i="2"/>
  <c r="R275" i="2"/>
  <c r="Q275" i="2"/>
  <c r="P275" i="2"/>
  <c r="O275" i="2"/>
  <c r="N275" i="2"/>
  <c r="M275" i="2"/>
  <c r="L275" i="2"/>
  <c r="K275" i="2"/>
  <c r="J275" i="2"/>
  <c r="I275" i="2"/>
  <c r="H275" i="2"/>
  <c r="G275" i="2"/>
  <c r="F275" i="2"/>
  <c r="E275" i="2"/>
  <c r="D275" i="2"/>
  <c r="C275" i="2"/>
  <c r="B275" i="2"/>
  <c r="A275" i="2"/>
  <c r="V274" i="2"/>
  <c r="U274" i="2"/>
  <c r="T274" i="2"/>
  <c r="S274" i="2"/>
  <c r="R274" i="2"/>
  <c r="Q274" i="2"/>
  <c r="P274" i="2"/>
  <c r="O274" i="2"/>
  <c r="N274" i="2"/>
  <c r="M274" i="2"/>
  <c r="L274" i="2"/>
  <c r="K274" i="2"/>
  <c r="J274" i="2"/>
  <c r="I274" i="2"/>
  <c r="H274" i="2"/>
  <c r="G274" i="2"/>
  <c r="F274" i="2"/>
  <c r="E274" i="2"/>
  <c r="D274" i="2"/>
  <c r="C274" i="2"/>
  <c r="B274" i="2"/>
  <c r="A274" i="2"/>
  <c r="V273" i="2"/>
  <c r="U273" i="2"/>
  <c r="T273" i="2"/>
  <c r="S273" i="2"/>
  <c r="R273" i="2"/>
  <c r="Q273" i="2"/>
  <c r="P273" i="2"/>
  <c r="O273" i="2"/>
  <c r="N273" i="2"/>
  <c r="M273" i="2"/>
  <c r="L273" i="2"/>
  <c r="K273" i="2"/>
  <c r="J273" i="2"/>
  <c r="I273" i="2"/>
  <c r="H273" i="2"/>
  <c r="G273" i="2"/>
  <c r="F273" i="2"/>
  <c r="E273" i="2"/>
  <c r="D273" i="2"/>
  <c r="C273" i="2"/>
  <c r="B273" i="2"/>
  <c r="A273" i="2"/>
  <c r="V272" i="2"/>
  <c r="U272" i="2"/>
  <c r="T272" i="2"/>
  <c r="S272" i="2"/>
  <c r="R272" i="2"/>
  <c r="Q272" i="2"/>
  <c r="P272" i="2"/>
  <c r="O272" i="2"/>
  <c r="N272" i="2"/>
  <c r="M272" i="2"/>
  <c r="L272" i="2"/>
  <c r="K272" i="2"/>
  <c r="J272" i="2"/>
  <c r="I272" i="2"/>
  <c r="H272" i="2"/>
  <c r="G272" i="2"/>
  <c r="F272" i="2"/>
  <c r="E272" i="2"/>
  <c r="D272" i="2"/>
  <c r="C272" i="2"/>
  <c r="B272" i="2"/>
  <c r="A272" i="2"/>
  <c r="V271" i="2"/>
  <c r="U271" i="2"/>
  <c r="T271" i="2"/>
  <c r="S271" i="2"/>
  <c r="R271" i="2"/>
  <c r="Q271" i="2"/>
  <c r="P271" i="2"/>
  <c r="O271" i="2"/>
  <c r="N271" i="2"/>
  <c r="M271" i="2"/>
  <c r="L271" i="2"/>
  <c r="K271" i="2"/>
  <c r="J271" i="2"/>
  <c r="I271" i="2"/>
  <c r="H271" i="2"/>
  <c r="G271" i="2"/>
  <c r="F271" i="2"/>
  <c r="E271" i="2"/>
  <c r="D271" i="2"/>
  <c r="C271" i="2"/>
  <c r="B271" i="2"/>
  <c r="A271" i="2"/>
  <c r="V270" i="2"/>
  <c r="U270" i="2"/>
  <c r="T270" i="2"/>
  <c r="S270" i="2"/>
  <c r="R270" i="2"/>
  <c r="Q270" i="2"/>
  <c r="P270" i="2"/>
  <c r="O270" i="2"/>
  <c r="N270" i="2"/>
  <c r="M270" i="2"/>
  <c r="L270" i="2"/>
  <c r="K270" i="2"/>
  <c r="J270" i="2"/>
  <c r="I270" i="2"/>
  <c r="H270" i="2"/>
  <c r="G270" i="2"/>
  <c r="F270" i="2"/>
  <c r="E270" i="2"/>
  <c r="D270" i="2"/>
  <c r="C270" i="2"/>
  <c r="B270" i="2"/>
  <c r="A270" i="2"/>
  <c r="V269" i="2"/>
  <c r="U269" i="2"/>
  <c r="T269" i="2"/>
  <c r="S269" i="2"/>
  <c r="R269" i="2"/>
  <c r="Q269" i="2"/>
  <c r="P269" i="2"/>
  <c r="O269" i="2"/>
  <c r="N269" i="2"/>
  <c r="M269" i="2"/>
  <c r="L269" i="2"/>
  <c r="K269" i="2"/>
  <c r="J269" i="2"/>
  <c r="I269" i="2"/>
  <c r="H269" i="2"/>
  <c r="G269" i="2"/>
  <c r="F269" i="2"/>
  <c r="E269" i="2"/>
  <c r="D269" i="2"/>
  <c r="C269" i="2"/>
  <c r="B269" i="2"/>
  <c r="A269" i="2"/>
  <c r="V268" i="2"/>
  <c r="U268" i="2"/>
  <c r="T268" i="2"/>
  <c r="S268" i="2"/>
  <c r="R268" i="2"/>
  <c r="Q268" i="2"/>
  <c r="P268" i="2"/>
  <c r="O268" i="2"/>
  <c r="N268" i="2"/>
  <c r="M268" i="2"/>
  <c r="L268" i="2"/>
  <c r="K268" i="2"/>
  <c r="J268" i="2"/>
  <c r="I268" i="2"/>
  <c r="H268" i="2"/>
  <c r="G268" i="2"/>
  <c r="F268" i="2"/>
  <c r="E268" i="2"/>
  <c r="D268" i="2"/>
  <c r="C268" i="2"/>
  <c r="B268" i="2"/>
  <c r="A268" i="2"/>
  <c r="V267" i="2"/>
  <c r="U267" i="2"/>
  <c r="T267" i="2"/>
  <c r="S267" i="2"/>
  <c r="R267" i="2"/>
  <c r="Q267" i="2"/>
  <c r="P267" i="2"/>
  <c r="O267" i="2"/>
  <c r="N267" i="2"/>
  <c r="M267" i="2"/>
  <c r="L267" i="2"/>
  <c r="K267" i="2"/>
  <c r="J267" i="2"/>
  <c r="I267" i="2"/>
  <c r="H267" i="2"/>
  <c r="G267" i="2"/>
  <c r="F267" i="2"/>
  <c r="E267" i="2"/>
  <c r="D267" i="2"/>
  <c r="C267" i="2"/>
  <c r="B267" i="2"/>
  <c r="A267" i="2"/>
  <c r="V266" i="2"/>
  <c r="U266" i="2"/>
  <c r="T266" i="2"/>
  <c r="S266" i="2"/>
  <c r="R266" i="2"/>
  <c r="Q266" i="2"/>
  <c r="P266" i="2"/>
  <c r="O266" i="2"/>
  <c r="N266" i="2"/>
  <c r="M266" i="2"/>
  <c r="L266" i="2"/>
  <c r="K266" i="2"/>
  <c r="J266" i="2"/>
  <c r="I266" i="2"/>
  <c r="H266" i="2"/>
  <c r="G266" i="2"/>
  <c r="F266" i="2"/>
  <c r="E266" i="2"/>
  <c r="D266" i="2"/>
  <c r="C266" i="2"/>
  <c r="B266" i="2"/>
  <c r="A266" i="2"/>
  <c r="V265" i="2"/>
  <c r="U265" i="2"/>
  <c r="T265" i="2"/>
  <c r="S265" i="2"/>
  <c r="R265" i="2"/>
  <c r="Q265" i="2"/>
  <c r="P265" i="2"/>
  <c r="O265" i="2"/>
  <c r="N265" i="2"/>
  <c r="M265" i="2"/>
  <c r="L265" i="2"/>
  <c r="K265" i="2"/>
  <c r="J265" i="2"/>
  <c r="I265" i="2"/>
  <c r="H265" i="2"/>
  <c r="G265" i="2"/>
  <c r="F265" i="2"/>
  <c r="E265" i="2"/>
  <c r="D265" i="2"/>
  <c r="C265" i="2"/>
  <c r="B265" i="2"/>
  <c r="A265" i="2"/>
  <c r="V264" i="2"/>
  <c r="U264" i="2"/>
  <c r="T264" i="2"/>
  <c r="S264" i="2"/>
  <c r="R264" i="2"/>
  <c r="Q264" i="2"/>
  <c r="P264" i="2"/>
  <c r="O264" i="2"/>
  <c r="N264" i="2"/>
  <c r="M264" i="2"/>
  <c r="L264" i="2"/>
  <c r="K264" i="2"/>
  <c r="J264" i="2"/>
  <c r="I264" i="2"/>
  <c r="H264" i="2"/>
  <c r="G264" i="2"/>
  <c r="F264" i="2"/>
  <c r="E264" i="2"/>
  <c r="D264" i="2"/>
  <c r="C264" i="2"/>
  <c r="B264" i="2"/>
  <c r="A264" i="2"/>
  <c r="V263" i="2"/>
  <c r="U263" i="2"/>
  <c r="T263" i="2"/>
  <c r="S263" i="2"/>
  <c r="R263" i="2"/>
  <c r="Q263" i="2"/>
  <c r="P263" i="2"/>
  <c r="O263" i="2"/>
  <c r="N263" i="2"/>
  <c r="M263" i="2"/>
  <c r="L263" i="2"/>
  <c r="K263" i="2"/>
  <c r="J263" i="2"/>
  <c r="I263" i="2"/>
  <c r="H263" i="2"/>
  <c r="G263" i="2"/>
  <c r="F263" i="2"/>
  <c r="E263" i="2"/>
  <c r="D263" i="2"/>
  <c r="C263" i="2"/>
  <c r="B263" i="2"/>
  <c r="A263" i="2"/>
  <c r="V262" i="2"/>
  <c r="U262" i="2"/>
  <c r="T262" i="2"/>
  <c r="S262" i="2"/>
  <c r="R262" i="2"/>
  <c r="Q262" i="2"/>
  <c r="P262" i="2"/>
  <c r="O262" i="2"/>
  <c r="N262" i="2"/>
  <c r="M262" i="2"/>
  <c r="L262" i="2"/>
  <c r="K262" i="2"/>
  <c r="J262" i="2"/>
  <c r="I262" i="2"/>
  <c r="H262" i="2"/>
  <c r="G262" i="2"/>
  <c r="F262" i="2"/>
  <c r="E262" i="2"/>
  <c r="D262" i="2"/>
  <c r="C262" i="2"/>
  <c r="B262" i="2"/>
  <c r="A262" i="2"/>
  <c r="V261" i="2"/>
  <c r="U261" i="2"/>
  <c r="T261" i="2"/>
  <c r="S261" i="2"/>
  <c r="R261" i="2"/>
  <c r="Q261" i="2"/>
  <c r="P261" i="2"/>
  <c r="O261" i="2"/>
  <c r="N261" i="2"/>
  <c r="M261" i="2"/>
  <c r="L261" i="2"/>
  <c r="K261" i="2"/>
  <c r="J261" i="2"/>
  <c r="I261" i="2"/>
  <c r="H261" i="2"/>
  <c r="G261" i="2"/>
  <c r="F261" i="2"/>
  <c r="E261" i="2"/>
  <c r="D261" i="2"/>
  <c r="C261" i="2"/>
  <c r="B261" i="2"/>
  <c r="A261" i="2"/>
  <c r="V260" i="2"/>
  <c r="U260" i="2"/>
  <c r="T260" i="2"/>
  <c r="S260" i="2"/>
  <c r="R260" i="2"/>
  <c r="Q260" i="2"/>
  <c r="P260" i="2"/>
  <c r="O260" i="2"/>
  <c r="N260" i="2"/>
  <c r="M260" i="2"/>
  <c r="L260" i="2"/>
  <c r="K260" i="2"/>
  <c r="J260" i="2"/>
  <c r="I260" i="2"/>
  <c r="H260" i="2"/>
  <c r="G260" i="2"/>
  <c r="F260" i="2"/>
  <c r="E260" i="2"/>
  <c r="D260" i="2"/>
  <c r="C260" i="2"/>
  <c r="B260" i="2"/>
  <c r="A260" i="2"/>
  <c r="V259" i="2"/>
  <c r="U259" i="2"/>
  <c r="T259" i="2"/>
  <c r="S259" i="2"/>
  <c r="R259" i="2"/>
  <c r="Q259" i="2"/>
  <c r="P259" i="2"/>
  <c r="O259" i="2"/>
  <c r="N259" i="2"/>
  <c r="M259" i="2"/>
  <c r="L259" i="2"/>
  <c r="K259" i="2"/>
  <c r="J259" i="2"/>
  <c r="I259" i="2"/>
  <c r="H259" i="2"/>
  <c r="G259" i="2"/>
  <c r="F259" i="2"/>
  <c r="E259" i="2"/>
  <c r="D259" i="2"/>
  <c r="C259" i="2"/>
  <c r="B259" i="2"/>
  <c r="A259" i="2"/>
  <c r="V258" i="2"/>
  <c r="U258" i="2"/>
  <c r="T258" i="2"/>
  <c r="S258" i="2"/>
  <c r="R258" i="2"/>
  <c r="Q258" i="2"/>
  <c r="P258" i="2"/>
  <c r="O258" i="2"/>
  <c r="N258" i="2"/>
  <c r="M258" i="2"/>
  <c r="L258" i="2"/>
  <c r="K258" i="2"/>
  <c r="J258" i="2"/>
  <c r="I258" i="2"/>
  <c r="H258" i="2"/>
  <c r="G258" i="2"/>
  <c r="F258" i="2"/>
  <c r="E258" i="2"/>
  <c r="D258" i="2"/>
  <c r="C258" i="2"/>
  <c r="B258" i="2"/>
  <c r="A258" i="2"/>
  <c r="V257" i="2"/>
  <c r="U257" i="2"/>
  <c r="T257" i="2"/>
  <c r="S257" i="2"/>
  <c r="R257" i="2"/>
  <c r="Q257" i="2"/>
  <c r="P257" i="2"/>
  <c r="O257" i="2"/>
  <c r="N257" i="2"/>
  <c r="M257" i="2"/>
  <c r="L257" i="2"/>
  <c r="K257" i="2"/>
  <c r="J257" i="2"/>
  <c r="I257" i="2"/>
  <c r="H257" i="2"/>
  <c r="G257" i="2"/>
  <c r="F257" i="2"/>
  <c r="E257" i="2"/>
  <c r="D257" i="2"/>
  <c r="C257" i="2"/>
  <c r="B257" i="2"/>
  <c r="A257" i="2"/>
  <c r="V256" i="2"/>
  <c r="U256" i="2"/>
  <c r="T256" i="2"/>
  <c r="S256" i="2"/>
  <c r="R256" i="2"/>
  <c r="Q256" i="2"/>
  <c r="P256" i="2"/>
  <c r="O256" i="2"/>
  <c r="N256" i="2"/>
  <c r="M256" i="2"/>
  <c r="L256" i="2"/>
  <c r="K256" i="2"/>
  <c r="J256" i="2"/>
  <c r="I256" i="2"/>
  <c r="H256" i="2"/>
  <c r="G256" i="2"/>
  <c r="F256" i="2"/>
  <c r="E256" i="2"/>
  <c r="D256" i="2"/>
  <c r="C256" i="2"/>
  <c r="B256" i="2"/>
  <c r="A256" i="2"/>
  <c r="V255" i="2"/>
  <c r="U255" i="2"/>
  <c r="T255" i="2"/>
  <c r="S255" i="2"/>
  <c r="R255" i="2"/>
  <c r="Q255" i="2"/>
  <c r="P255" i="2"/>
  <c r="O255" i="2"/>
  <c r="N255" i="2"/>
  <c r="M255" i="2"/>
  <c r="L255" i="2"/>
  <c r="K255" i="2"/>
  <c r="J255" i="2"/>
  <c r="I255" i="2"/>
  <c r="H255" i="2"/>
  <c r="G255" i="2"/>
  <c r="F255" i="2"/>
  <c r="E255" i="2"/>
  <c r="D255" i="2"/>
  <c r="C255" i="2"/>
  <c r="B255" i="2"/>
  <c r="A255" i="2"/>
  <c r="V254" i="2"/>
  <c r="U254" i="2"/>
  <c r="T254" i="2"/>
  <c r="S254" i="2"/>
  <c r="R254" i="2"/>
  <c r="Q254" i="2"/>
  <c r="P254" i="2"/>
  <c r="O254" i="2"/>
  <c r="N254" i="2"/>
  <c r="M254" i="2"/>
  <c r="L254" i="2"/>
  <c r="K254" i="2"/>
  <c r="J254" i="2"/>
  <c r="I254" i="2"/>
  <c r="H254" i="2"/>
  <c r="G254" i="2"/>
  <c r="F254" i="2"/>
  <c r="E254" i="2"/>
  <c r="D254" i="2"/>
  <c r="C254" i="2"/>
  <c r="B254" i="2"/>
  <c r="A254" i="2"/>
  <c r="V253" i="2"/>
  <c r="U253" i="2"/>
  <c r="T253" i="2"/>
  <c r="S253" i="2"/>
  <c r="R253" i="2"/>
  <c r="Q253" i="2"/>
  <c r="P253" i="2"/>
  <c r="O253" i="2"/>
  <c r="N253" i="2"/>
  <c r="M253" i="2"/>
  <c r="L253" i="2"/>
  <c r="K253" i="2"/>
  <c r="J253" i="2"/>
  <c r="I253" i="2"/>
  <c r="H253" i="2"/>
  <c r="G253" i="2"/>
  <c r="F253" i="2"/>
  <c r="E253" i="2"/>
  <c r="D253" i="2"/>
  <c r="C253" i="2"/>
  <c r="B253" i="2"/>
  <c r="A253" i="2"/>
  <c r="V252" i="2"/>
  <c r="U252" i="2"/>
  <c r="T252" i="2"/>
  <c r="S252" i="2"/>
  <c r="R252" i="2"/>
  <c r="Q252" i="2"/>
  <c r="P252" i="2"/>
  <c r="O252" i="2"/>
  <c r="N252" i="2"/>
  <c r="M252" i="2"/>
  <c r="L252" i="2"/>
  <c r="K252" i="2"/>
  <c r="J252" i="2"/>
  <c r="I252" i="2"/>
  <c r="H252" i="2"/>
  <c r="G252" i="2"/>
  <c r="F252" i="2"/>
  <c r="E252" i="2"/>
  <c r="D252" i="2"/>
  <c r="C252" i="2"/>
  <c r="B252" i="2"/>
  <c r="A252" i="2"/>
  <c r="V251" i="2"/>
  <c r="U251" i="2"/>
  <c r="T251" i="2"/>
  <c r="S251" i="2"/>
  <c r="R251" i="2"/>
  <c r="Q251" i="2"/>
  <c r="P251" i="2"/>
  <c r="O251" i="2"/>
  <c r="N251" i="2"/>
  <c r="M251" i="2"/>
  <c r="L251" i="2"/>
  <c r="K251" i="2"/>
  <c r="J251" i="2"/>
  <c r="I251" i="2"/>
  <c r="H251" i="2"/>
  <c r="G251" i="2"/>
  <c r="F251" i="2"/>
  <c r="E251" i="2"/>
  <c r="D251" i="2"/>
  <c r="C251" i="2"/>
  <c r="B251" i="2"/>
  <c r="A251" i="2"/>
  <c r="V250" i="2"/>
  <c r="U250" i="2"/>
  <c r="T250" i="2"/>
  <c r="S250" i="2"/>
  <c r="R250" i="2"/>
  <c r="Q250" i="2"/>
  <c r="P250" i="2"/>
  <c r="O250" i="2"/>
  <c r="N250" i="2"/>
  <c r="M250" i="2"/>
  <c r="L250" i="2"/>
  <c r="K250" i="2"/>
  <c r="J250" i="2"/>
  <c r="I250" i="2"/>
  <c r="H250" i="2"/>
  <c r="G250" i="2"/>
  <c r="F250" i="2"/>
  <c r="E250" i="2"/>
  <c r="D250" i="2"/>
  <c r="C250" i="2"/>
  <c r="B250" i="2"/>
  <c r="A250" i="2"/>
  <c r="V249" i="2"/>
  <c r="U249" i="2"/>
  <c r="T249" i="2"/>
  <c r="S249" i="2"/>
  <c r="R249" i="2"/>
  <c r="Q249" i="2"/>
  <c r="P249" i="2"/>
  <c r="O249" i="2"/>
  <c r="N249" i="2"/>
  <c r="M249" i="2"/>
  <c r="L249" i="2"/>
  <c r="K249" i="2"/>
  <c r="J249" i="2"/>
  <c r="I249" i="2"/>
  <c r="H249" i="2"/>
  <c r="G249" i="2"/>
  <c r="F249" i="2"/>
  <c r="E249" i="2"/>
  <c r="D249" i="2"/>
  <c r="C249" i="2"/>
  <c r="B249" i="2"/>
  <c r="A249" i="2"/>
  <c r="V248" i="2"/>
  <c r="U248" i="2"/>
  <c r="T248" i="2"/>
  <c r="S248" i="2"/>
  <c r="R248" i="2"/>
  <c r="Q248" i="2"/>
  <c r="P248" i="2"/>
  <c r="O248" i="2"/>
  <c r="N248" i="2"/>
  <c r="M248" i="2"/>
  <c r="L248" i="2"/>
  <c r="K248" i="2"/>
  <c r="J248" i="2"/>
  <c r="I248" i="2"/>
  <c r="H248" i="2"/>
  <c r="G248" i="2"/>
  <c r="F248" i="2"/>
  <c r="E248" i="2"/>
  <c r="D248" i="2"/>
  <c r="C248" i="2"/>
  <c r="B248" i="2"/>
  <c r="A248" i="2"/>
  <c r="V247" i="2"/>
  <c r="U247" i="2"/>
  <c r="T247" i="2"/>
  <c r="S247" i="2"/>
  <c r="R247" i="2"/>
  <c r="Q247" i="2"/>
  <c r="P247" i="2"/>
  <c r="O247" i="2"/>
  <c r="N247" i="2"/>
  <c r="M247" i="2"/>
  <c r="L247" i="2"/>
  <c r="K247" i="2"/>
  <c r="J247" i="2"/>
  <c r="I247" i="2"/>
  <c r="H247" i="2"/>
  <c r="G247" i="2"/>
  <c r="F247" i="2"/>
  <c r="E247" i="2"/>
  <c r="D247" i="2"/>
  <c r="C247" i="2"/>
  <c r="B247" i="2"/>
  <c r="A247" i="2"/>
  <c r="V246" i="2"/>
  <c r="U246" i="2"/>
  <c r="T246" i="2"/>
  <c r="S246" i="2"/>
  <c r="R246" i="2"/>
  <c r="Q246" i="2"/>
  <c r="P246" i="2"/>
  <c r="O246" i="2"/>
  <c r="N246" i="2"/>
  <c r="M246" i="2"/>
  <c r="L246" i="2"/>
  <c r="K246" i="2"/>
  <c r="J246" i="2"/>
  <c r="I246" i="2"/>
  <c r="H246" i="2"/>
  <c r="G246" i="2"/>
  <c r="F246" i="2"/>
  <c r="E246" i="2"/>
  <c r="D246" i="2"/>
  <c r="C246" i="2"/>
  <c r="B246" i="2"/>
  <c r="A246" i="2"/>
  <c r="V245" i="2"/>
  <c r="U245" i="2"/>
  <c r="T245" i="2"/>
  <c r="S245" i="2"/>
  <c r="R245" i="2"/>
  <c r="Q245" i="2"/>
  <c r="P245" i="2"/>
  <c r="O245" i="2"/>
  <c r="N245" i="2"/>
  <c r="M245" i="2"/>
  <c r="L245" i="2"/>
  <c r="K245" i="2"/>
  <c r="J245" i="2"/>
  <c r="I245" i="2"/>
  <c r="H245" i="2"/>
  <c r="G245" i="2"/>
  <c r="F245" i="2"/>
  <c r="E245" i="2"/>
  <c r="D245" i="2"/>
  <c r="C245" i="2"/>
  <c r="B245" i="2"/>
  <c r="A245" i="2"/>
  <c r="V244" i="2"/>
  <c r="U244" i="2"/>
  <c r="T244" i="2"/>
  <c r="S244" i="2"/>
  <c r="R244" i="2"/>
  <c r="Q244" i="2"/>
  <c r="P244" i="2"/>
  <c r="O244" i="2"/>
  <c r="N244" i="2"/>
  <c r="M244" i="2"/>
  <c r="L244" i="2"/>
  <c r="K244" i="2"/>
  <c r="J244" i="2"/>
  <c r="I244" i="2"/>
  <c r="H244" i="2"/>
  <c r="G244" i="2"/>
  <c r="F244" i="2"/>
  <c r="E244" i="2"/>
  <c r="D244" i="2"/>
  <c r="C244" i="2"/>
  <c r="B244" i="2"/>
  <c r="A244" i="2"/>
  <c r="V243" i="2"/>
  <c r="U243" i="2"/>
  <c r="T243" i="2"/>
  <c r="S243" i="2"/>
  <c r="R243" i="2"/>
  <c r="Q243" i="2"/>
  <c r="P243" i="2"/>
  <c r="O243" i="2"/>
  <c r="N243" i="2"/>
  <c r="M243" i="2"/>
  <c r="L243" i="2"/>
  <c r="K243" i="2"/>
  <c r="J243" i="2"/>
  <c r="I243" i="2"/>
  <c r="H243" i="2"/>
  <c r="G243" i="2"/>
  <c r="F243" i="2"/>
  <c r="E243" i="2"/>
  <c r="D243" i="2"/>
  <c r="C243" i="2"/>
  <c r="B243" i="2"/>
  <c r="A243" i="2"/>
  <c r="V242" i="2"/>
  <c r="U242" i="2"/>
  <c r="T242" i="2"/>
  <c r="S242" i="2"/>
  <c r="R242" i="2"/>
  <c r="Q242" i="2"/>
  <c r="P242" i="2"/>
  <c r="O242" i="2"/>
  <c r="N242" i="2"/>
  <c r="M242" i="2"/>
  <c r="L242" i="2"/>
  <c r="K242" i="2"/>
  <c r="J242" i="2"/>
  <c r="I242" i="2"/>
  <c r="H242" i="2"/>
  <c r="G242" i="2"/>
  <c r="F242" i="2"/>
  <c r="E242" i="2"/>
  <c r="D242" i="2"/>
  <c r="C242" i="2"/>
  <c r="B242" i="2"/>
  <c r="A242" i="2"/>
  <c r="V241" i="2"/>
  <c r="U241" i="2"/>
  <c r="T241" i="2"/>
  <c r="S241" i="2"/>
  <c r="R241" i="2"/>
  <c r="Q241" i="2"/>
  <c r="P241" i="2"/>
  <c r="O241" i="2"/>
  <c r="N241" i="2"/>
  <c r="M241" i="2"/>
  <c r="L241" i="2"/>
  <c r="K241" i="2"/>
  <c r="J241" i="2"/>
  <c r="I241" i="2"/>
  <c r="H241" i="2"/>
  <c r="G241" i="2"/>
  <c r="F241" i="2"/>
  <c r="E241" i="2"/>
  <c r="D241" i="2"/>
  <c r="C241" i="2"/>
  <c r="B241" i="2"/>
  <c r="A241" i="2"/>
  <c r="V240" i="2"/>
  <c r="U240" i="2"/>
  <c r="T240" i="2"/>
  <c r="S240" i="2"/>
  <c r="R240" i="2"/>
  <c r="Q240" i="2"/>
  <c r="P240" i="2"/>
  <c r="O240" i="2"/>
  <c r="N240" i="2"/>
  <c r="M240" i="2"/>
  <c r="L240" i="2"/>
  <c r="K240" i="2"/>
  <c r="J240" i="2"/>
  <c r="I240" i="2"/>
  <c r="H240" i="2"/>
  <c r="G240" i="2"/>
  <c r="F240" i="2"/>
  <c r="E240" i="2"/>
  <c r="D240" i="2"/>
  <c r="C240" i="2"/>
  <c r="B240" i="2"/>
  <c r="A240" i="2"/>
  <c r="V239" i="2"/>
  <c r="U239" i="2"/>
  <c r="T239" i="2"/>
  <c r="S239" i="2"/>
  <c r="R239" i="2"/>
  <c r="Q239" i="2"/>
  <c r="P239" i="2"/>
  <c r="O239" i="2"/>
  <c r="N239" i="2"/>
  <c r="M239" i="2"/>
  <c r="L239" i="2"/>
  <c r="K239" i="2"/>
  <c r="J239" i="2"/>
  <c r="I239" i="2"/>
  <c r="H239" i="2"/>
  <c r="G239" i="2"/>
  <c r="F239" i="2"/>
  <c r="E239" i="2"/>
  <c r="D239" i="2"/>
  <c r="C239" i="2"/>
  <c r="B239" i="2"/>
  <c r="A239" i="2"/>
  <c r="V238" i="2"/>
  <c r="U238" i="2"/>
  <c r="T238" i="2"/>
  <c r="S238" i="2"/>
  <c r="R238" i="2"/>
  <c r="Q238" i="2"/>
  <c r="P238" i="2"/>
  <c r="O238" i="2"/>
  <c r="N238" i="2"/>
  <c r="M238" i="2"/>
  <c r="L238" i="2"/>
  <c r="K238" i="2"/>
  <c r="J238" i="2"/>
  <c r="I238" i="2"/>
  <c r="H238" i="2"/>
  <c r="G238" i="2"/>
  <c r="F238" i="2"/>
  <c r="E238" i="2"/>
  <c r="D238" i="2"/>
  <c r="C238" i="2"/>
  <c r="B238" i="2"/>
  <c r="A238" i="2"/>
  <c r="V237" i="2"/>
  <c r="U237" i="2"/>
  <c r="T237" i="2"/>
  <c r="S237" i="2"/>
  <c r="R237" i="2"/>
  <c r="Q237" i="2"/>
  <c r="P237" i="2"/>
  <c r="O237" i="2"/>
  <c r="N237" i="2"/>
  <c r="M237" i="2"/>
  <c r="L237" i="2"/>
  <c r="K237" i="2"/>
  <c r="J237" i="2"/>
  <c r="I237" i="2"/>
  <c r="H237" i="2"/>
  <c r="G237" i="2"/>
  <c r="F237" i="2"/>
  <c r="E237" i="2"/>
  <c r="D237" i="2"/>
  <c r="C237" i="2"/>
  <c r="B237" i="2"/>
  <c r="A237" i="2"/>
  <c r="V236" i="2"/>
  <c r="U236" i="2"/>
  <c r="T236" i="2"/>
  <c r="S236" i="2"/>
  <c r="R236" i="2"/>
  <c r="Q236" i="2"/>
  <c r="P236" i="2"/>
  <c r="O236" i="2"/>
  <c r="N236" i="2"/>
  <c r="M236" i="2"/>
  <c r="L236" i="2"/>
  <c r="K236" i="2"/>
  <c r="J236" i="2"/>
  <c r="I236" i="2"/>
  <c r="H236" i="2"/>
  <c r="G236" i="2"/>
  <c r="F236" i="2"/>
  <c r="E236" i="2"/>
  <c r="D236" i="2"/>
  <c r="C236" i="2"/>
  <c r="B236" i="2"/>
  <c r="A236" i="2"/>
  <c r="V235" i="2"/>
  <c r="U235" i="2"/>
  <c r="T235" i="2"/>
  <c r="S235" i="2"/>
  <c r="R235" i="2"/>
  <c r="Q235" i="2"/>
  <c r="P235" i="2"/>
  <c r="O235" i="2"/>
  <c r="N235" i="2"/>
  <c r="M235" i="2"/>
  <c r="L235" i="2"/>
  <c r="K235" i="2"/>
  <c r="J235" i="2"/>
  <c r="I235" i="2"/>
  <c r="H235" i="2"/>
  <c r="G235" i="2"/>
  <c r="F235" i="2"/>
  <c r="E235" i="2"/>
  <c r="D235" i="2"/>
  <c r="C235" i="2"/>
  <c r="B235" i="2"/>
  <c r="A235" i="2"/>
  <c r="V234" i="2"/>
  <c r="U234" i="2"/>
  <c r="T234" i="2"/>
  <c r="S234" i="2"/>
  <c r="R234" i="2"/>
  <c r="Q234" i="2"/>
  <c r="P234" i="2"/>
  <c r="O234" i="2"/>
  <c r="N234" i="2"/>
  <c r="M234" i="2"/>
  <c r="L234" i="2"/>
  <c r="K234" i="2"/>
  <c r="J234" i="2"/>
  <c r="I234" i="2"/>
  <c r="H234" i="2"/>
  <c r="G234" i="2"/>
  <c r="F234" i="2"/>
  <c r="E234" i="2"/>
  <c r="D234" i="2"/>
  <c r="C234" i="2"/>
  <c r="B234" i="2"/>
  <c r="A234" i="2"/>
  <c r="V233" i="2"/>
  <c r="U233" i="2"/>
  <c r="T233" i="2"/>
  <c r="S233" i="2"/>
  <c r="R233" i="2"/>
  <c r="Q233" i="2"/>
  <c r="P233" i="2"/>
  <c r="O233" i="2"/>
  <c r="N233" i="2"/>
  <c r="M233" i="2"/>
  <c r="L233" i="2"/>
  <c r="K233" i="2"/>
  <c r="J233" i="2"/>
  <c r="I233" i="2"/>
  <c r="H233" i="2"/>
  <c r="G233" i="2"/>
  <c r="F233" i="2"/>
  <c r="E233" i="2"/>
  <c r="D233" i="2"/>
  <c r="C233" i="2"/>
  <c r="B233" i="2"/>
  <c r="A233" i="2"/>
  <c r="V232" i="2"/>
  <c r="U232" i="2"/>
  <c r="T232" i="2"/>
  <c r="S232" i="2"/>
  <c r="R232" i="2"/>
  <c r="Q232" i="2"/>
  <c r="P232" i="2"/>
  <c r="O232" i="2"/>
  <c r="N232" i="2"/>
  <c r="M232" i="2"/>
  <c r="L232" i="2"/>
  <c r="K232" i="2"/>
  <c r="J232" i="2"/>
  <c r="I232" i="2"/>
  <c r="H232" i="2"/>
  <c r="G232" i="2"/>
  <c r="F232" i="2"/>
  <c r="E232" i="2"/>
  <c r="D232" i="2"/>
  <c r="C232" i="2"/>
  <c r="B232" i="2"/>
  <c r="A232" i="2"/>
  <c r="V231" i="2"/>
  <c r="U231" i="2"/>
  <c r="T231" i="2"/>
  <c r="S231" i="2"/>
  <c r="R231" i="2"/>
  <c r="Q231" i="2"/>
  <c r="P231" i="2"/>
  <c r="O231" i="2"/>
  <c r="N231" i="2"/>
  <c r="M231" i="2"/>
  <c r="L231" i="2"/>
  <c r="K231" i="2"/>
  <c r="J231" i="2"/>
  <c r="I231" i="2"/>
  <c r="H231" i="2"/>
  <c r="G231" i="2"/>
  <c r="F231" i="2"/>
  <c r="E231" i="2"/>
  <c r="D231" i="2"/>
  <c r="C231" i="2"/>
  <c r="B231" i="2"/>
  <c r="A231" i="2"/>
  <c r="V230" i="2"/>
  <c r="U230" i="2"/>
  <c r="T230" i="2"/>
  <c r="S230" i="2"/>
  <c r="R230" i="2"/>
  <c r="Q230" i="2"/>
  <c r="P230" i="2"/>
  <c r="O230" i="2"/>
  <c r="N230" i="2"/>
  <c r="M230" i="2"/>
  <c r="L230" i="2"/>
  <c r="K230" i="2"/>
  <c r="J230" i="2"/>
  <c r="I230" i="2"/>
  <c r="H230" i="2"/>
  <c r="G230" i="2"/>
  <c r="F230" i="2"/>
  <c r="E230" i="2"/>
  <c r="D230" i="2"/>
  <c r="C230" i="2"/>
  <c r="B230" i="2"/>
  <c r="A230" i="2"/>
  <c r="V229" i="2"/>
  <c r="U229" i="2"/>
  <c r="T229" i="2"/>
  <c r="S229" i="2"/>
  <c r="R229" i="2"/>
  <c r="Q229" i="2"/>
  <c r="P229" i="2"/>
  <c r="O229" i="2"/>
  <c r="N229" i="2"/>
  <c r="M229" i="2"/>
  <c r="L229" i="2"/>
  <c r="K229" i="2"/>
  <c r="J229" i="2"/>
  <c r="I229" i="2"/>
  <c r="H229" i="2"/>
  <c r="G229" i="2"/>
  <c r="F229" i="2"/>
  <c r="E229" i="2"/>
  <c r="D229" i="2"/>
  <c r="C229" i="2"/>
  <c r="B229" i="2"/>
  <c r="A229" i="2"/>
  <c r="V228" i="2"/>
  <c r="U228" i="2"/>
  <c r="T228" i="2"/>
  <c r="S228" i="2"/>
  <c r="R228" i="2"/>
  <c r="Q228" i="2"/>
  <c r="P228" i="2"/>
  <c r="O228" i="2"/>
  <c r="N228" i="2"/>
  <c r="M228" i="2"/>
  <c r="L228" i="2"/>
  <c r="K228" i="2"/>
  <c r="J228" i="2"/>
  <c r="I228" i="2"/>
  <c r="H228" i="2"/>
  <c r="G228" i="2"/>
  <c r="F228" i="2"/>
  <c r="E228" i="2"/>
  <c r="D228" i="2"/>
  <c r="C228" i="2"/>
  <c r="B228" i="2"/>
  <c r="A228" i="2"/>
  <c r="V227" i="2"/>
  <c r="U227" i="2"/>
  <c r="T227" i="2"/>
  <c r="S227" i="2"/>
  <c r="R227" i="2"/>
  <c r="Q227" i="2"/>
  <c r="P227" i="2"/>
  <c r="O227" i="2"/>
  <c r="N227" i="2"/>
  <c r="M227" i="2"/>
  <c r="L227" i="2"/>
  <c r="K227" i="2"/>
  <c r="J227" i="2"/>
  <c r="I227" i="2"/>
  <c r="H227" i="2"/>
  <c r="G227" i="2"/>
  <c r="F227" i="2"/>
  <c r="E227" i="2"/>
  <c r="D227" i="2"/>
  <c r="C227" i="2"/>
  <c r="B227" i="2"/>
  <c r="A227" i="2"/>
  <c r="V226" i="2"/>
  <c r="U226" i="2"/>
  <c r="T226" i="2"/>
  <c r="S226" i="2"/>
  <c r="R226" i="2"/>
  <c r="Q226" i="2"/>
  <c r="P226" i="2"/>
  <c r="O226" i="2"/>
  <c r="N226" i="2"/>
  <c r="M226" i="2"/>
  <c r="L226" i="2"/>
  <c r="K226" i="2"/>
  <c r="J226" i="2"/>
  <c r="I226" i="2"/>
  <c r="H226" i="2"/>
  <c r="G226" i="2"/>
  <c r="F226" i="2"/>
  <c r="E226" i="2"/>
  <c r="D226" i="2"/>
  <c r="C226" i="2"/>
  <c r="B226" i="2"/>
  <c r="A226" i="2"/>
  <c r="V225" i="2"/>
  <c r="U225" i="2"/>
  <c r="T225" i="2"/>
  <c r="S225" i="2"/>
  <c r="R225" i="2"/>
  <c r="Q225" i="2"/>
  <c r="P225" i="2"/>
  <c r="O225" i="2"/>
  <c r="N225" i="2"/>
  <c r="M225" i="2"/>
  <c r="L225" i="2"/>
  <c r="K225" i="2"/>
  <c r="J225" i="2"/>
  <c r="I225" i="2"/>
  <c r="H225" i="2"/>
  <c r="G225" i="2"/>
  <c r="F225" i="2"/>
  <c r="E225" i="2"/>
  <c r="D225" i="2"/>
  <c r="C225" i="2"/>
  <c r="B225" i="2"/>
  <c r="A225" i="2"/>
  <c r="V224" i="2"/>
  <c r="U224" i="2"/>
  <c r="T224" i="2"/>
  <c r="S224" i="2"/>
  <c r="R224" i="2"/>
  <c r="Q224" i="2"/>
  <c r="P224" i="2"/>
  <c r="O224" i="2"/>
  <c r="N224" i="2"/>
  <c r="M224" i="2"/>
  <c r="L224" i="2"/>
  <c r="K224" i="2"/>
  <c r="J224" i="2"/>
  <c r="I224" i="2"/>
  <c r="H224" i="2"/>
  <c r="G224" i="2"/>
  <c r="F224" i="2"/>
  <c r="E224" i="2"/>
  <c r="D224" i="2"/>
  <c r="C224" i="2"/>
  <c r="B224" i="2"/>
  <c r="A224" i="2"/>
  <c r="V223" i="2"/>
  <c r="U223" i="2"/>
  <c r="T223" i="2"/>
  <c r="S223" i="2"/>
  <c r="R223" i="2"/>
  <c r="Q223" i="2"/>
  <c r="P223" i="2"/>
  <c r="O223" i="2"/>
  <c r="N223" i="2"/>
  <c r="M223" i="2"/>
  <c r="L223" i="2"/>
  <c r="K223" i="2"/>
  <c r="J223" i="2"/>
  <c r="I223" i="2"/>
  <c r="H223" i="2"/>
  <c r="G223" i="2"/>
  <c r="F223" i="2"/>
  <c r="E223" i="2"/>
  <c r="D223" i="2"/>
  <c r="C223" i="2"/>
  <c r="B223" i="2"/>
  <c r="A223" i="2"/>
  <c r="V222" i="2"/>
  <c r="U222" i="2"/>
  <c r="T222" i="2"/>
  <c r="S222" i="2"/>
  <c r="R222" i="2"/>
  <c r="Q222" i="2"/>
  <c r="P222" i="2"/>
  <c r="O222" i="2"/>
  <c r="N222" i="2"/>
  <c r="M222" i="2"/>
  <c r="L222" i="2"/>
  <c r="K222" i="2"/>
  <c r="J222" i="2"/>
  <c r="I222" i="2"/>
  <c r="H222" i="2"/>
  <c r="G222" i="2"/>
  <c r="F222" i="2"/>
  <c r="E222" i="2"/>
  <c r="D222" i="2"/>
  <c r="C222" i="2"/>
  <c r="B222" i="2"/>
  <c r="A222" i="2"/>
  <c r="V221" i="2"/>
  <c r="U221" i="2"/>
  <c r="T221" i="2"/>
  <c r="S221" i="2"/>
  <c r="R221" i="2"/>
  <c r="Q221" i="2"/>
  <c r="P221" i="2"/>
  <c r="O221" i="2"/>
  <c r="N221" i="2"/>
  <c r="M221" i="2"/>
  <c r="L221" i="2"/>
  <c r="K221" i="2"/>
  <c r="J221" i="2"/>
  <c r="I221" i="2"/>
  <c r="H221" i="2"/>
  <c r="G221" i="2"/>
  <c r="F221" i="2"/>
  <c r="E221" i="2"/>
  <c r="D221" i="2"/>
  <c r="C221" i="2"/>
  <c r="B221" i="2"/>
  <c r="A221" i="2"/>
  <c r="V220" i="2"/>
  <c r="U220" i="2"/>
  <c r="T220" i="2"/>
  <c r="S220" i="2"/>
  <c r="R220" i="2"/>
  <c r="Q220" i="2"/>
  <c r="P220" i="2"/>
  <c r="O220" i="2"/>
  <c r="N220" i="2"/>
  <c r="M220" i="2"/>
  <c r="L220" i="2"/>
  <c r="K220" i="2"/>
  <c r="J220" i="2"/>
  <c r="I220" i="2"/>
  <c r="H220" i="2"/>
  <c r="G220" i="2"/>
  <c r="F220" i="2"/>
  <c r="E220" i="2"/>
  <c r="D220" i="2"/>
  <c r="C220" i="2"/>
  <c r="B220" i="2"/>
  <c r="A220" i="2"/>
  <c r="V219" i="2"/>
  <c r="U219" i="2"/>
  <c r="T219" i="2"/>
  <c r="S219" i="2"/>
  <c r="R219" i="2"/>
  <c r="Q219" i="2"/>
  <c r="P219" i="2"/>
  <c r="O219" i="2"/>
  <c r="N219" i="2"/>
  <c r="M219" i="2"/>
  <c r="L219" i="2"/>
  <c r="K219" i="2"/>
  <c r="J219" i="2"/>
  <c r="I219" i="2"/>
  <c r="H219" i="2"/>
  <c r="G219" i="2"/>
  <c r="F219" i="2"/>
  <c r="E219" i="2"/>
  <c r="D219" i="2"/>
  <c r="C219" i="2"/>
  <c r="B219" i="2"/>
  <c r="A219" i="2"/>
  <c r="V218" i="2"/>
  <c r="U218" i="2"/>
  <c r="T218" i="2"/>
  <c r="S218" i="2"/>
  <c r="R218" i="2"/>
  <c r="Q218" i="2"/>
  <c r="P218" i="2"/>
  <c r="O218" i="2"/>
  <c r="N218" i="2"/>
  <c r="M218" i="2"/>
  <c r="L218" i="2"/>
  <c r="K218" i="2"/>
  <c r="J218" i="2"/>
  <c r="I218" i="2"/>
  <c r="H218" i="2"/>
  <c r="G218" i="2"/>
  <c r="F218" i="2"/>
  <c r="E218" i="2"/>
  <c r="D218" i="2"/>
  <c r="C218" i="2"/>
  <c r="B218" i="2"/>
  <c r="A218" i="2"/>
  <c r="V217" i="2"/>
  <c r="U217" i="2"/>
  <c r="T217" i="2"/>
  <c r="S217" i="2"/>
  <c r="R217" i="2"/>
  <c r="Q217" i="2"/>
  <c r="P217" i="2"/>
  <c r="O217" i="2"/>
  <c r="N217" i="2"/>
  <c r="M217" i="2"/>
  <c r="L217" i="2"/>
  <c r="K217" i="2"/>
  <c r="J217" i="2"/>
  <c r="I217" i="2"/>
  <c r="H217" i="2"/>
  <c r="G217" i="2"/>
  <c r="F217" i="2"/>
  <c r="E217" i="2"/>
  <c r="D217" i="2"/>
  <c r="C217" i="2"/>
  <c r="B217" i="2"/>
  <c r="A217" i="2"/>
  <c r="V216" i="2"/>
  <c r="U216" i="2"/>
  <c r="T216" i="2"/>
  <c r="S216" i="2"/>
  <c r="R216" i="2"/>
  <c r="Q216" i="2"/>
  <c r="P216" i="2"/>
  <c r="O216" i="2"/>
  <c r="N216" i="2"/>
  <c r="M216" i="2"/>
  <c r="L216" i="2"/>
  <c r="K216" i="2"/>
  <c r="J216" i="2"/>
  <c r="I216" i="2"/>
  <c r="H216" i="2"/>
  <c r="G216" i="2"/>
  <c r="F216" i="2"/>
  <c r="E216" i="2"/>
  <c r="D216" i="2"/>
  <c r="C216" i="2"/>
  <c r="B216" i="2"/>
  <c r="A216" i="2"/>
  <c r="V215" i="2"/>
  <c r="U215" i="2"/>
  <c r="T215" i="2"/>
  <c r="S215" i="2"/>
  <c r="R215" i="2"/>
  <c r="Q215" i="2"/>
  <c r="P215" i="2"/>
  <c r="O215" i="2"/>
  <c r="N215" i="2"/>
  <c r="M215" i="2"/>
  <c r="L215" i="2"/>
  <c r="K215" i="2"/>
  <c r="J215" i="2"/>
  <c r="I215" i="2"/>
  <c r="H215" i="2"/>
  <c r="G215" i="2"/>
  <c r="F215" i="2"/>
  <c r="E215" i="2"/>
  <c r="D215" i="2"/>
  <c r="C215" i="2"/>
  <c r="B215" i="2"/>
  <c r="A215" i="2"/>
  <c r="V214" i="2"/>
  <c r="U214" i="2"/>
  <c r="T214" i="2"/>
  <c r="S214" i="2"/>
  <c r="R214" i="2"/>
  <c r="Q214" i="2"/>
  <c r="P214" i="2"/>
  <c r="O214" i="2"/>
  <c r="N214" i="2"/>
  <c r="M214" i="2"/>
  <c r="L214" i="2"/>
  <c r="K214" i="2"/>
  <c r="J214" i="2"/>
  <c r="I214" i="2"/>
  <c r="H214" i="2"/>
  <c r="G214" i="2"/>
  <c r="F214" i="2"/>
  <c r="E214" i="2"/>
  <c r="D214" i="2"/>
  <c r="C214" i="2"/>
  <c r="B214" i="2"/>
  <c r="A214" i="2"/>
  <c r="V213" i="2"/>
  <c r="U213" i="2"/>
  <c r="T213" i="2"/>
  <c r="S213" i="2"/>
  <c r="R213" i="2"/>
  <c r="Q213" i="2"/>
  <c r="P213" i="2"/>
  <c r="O213" i="2"/>
  <c r="N213" i="2"/>
  <c r="M213" i="2"/>
  <c r="L213" i="2"/>
  <c r="K213" i="2"/>
  <c r="J213" i="2"/>
  <c r="I213" i="2"/>
  <c r="H213" i="2"/>
  <c r="G213" i="2"/>
  <c r="F213" i="2"/>
  <c r="E213" i="2"/>
  <c r="D213" i="2"/>
  <c r="C213" i="2"/>
  <c r="B213" i="2"/>
  <c r="A213" i="2"/>
  <c r="V212" i="2"/>
  <c r="U212" i="2"/>
  <c r="T212" i="2"/>
  <c r="S212" i="2"/>
  <c r="R212" i="2"/>
  <c r="Q212" i="2"/>
  <c r="P212" i="2"/>
  <c r="O212" i="2"/>
  <c r="N212" i="2"/>
  <c r="M212" i="2"/>
  <c r="L212" i="2"/>
  <c r="K212" i="2"/>
  <c r="J212" i="2"/>
  <c r="I212" i="2"/>
  <c r="H212" i="2"/>
  <c r="G212" i="2"/>
  <c r="F212" i="2"/>
  <c r="E212" i="2"/>
  <c r="D212" i="2"/>
  <c r="C212" i="2"/>
  <c r="B212" i="2"/>
  <c r="A212" i="2"/>
  <c r="V211" i="2"/>
  <c r="U211" i="2"/>
  <c r="T211" i="2"/>
  <c r="S211" i="2"/>
  <c r="R211" i="2"/>
  <c r="Q211" i="2"/>
  <c r="P211" i="2"/>
  <c r="O211" i="2"/>
  <c r="N211" i="2"/>
  <c r="M211" i="2"/>
  <c r="L211" i="2"/>
  <c r="K211" i="2"/>
  <c r="J211" i="2"/>
  <c r="I211" i="2"/>
  <c r="H211" i="2"/>
  <c r="G211" i="2"/>
  <c r="F211" i="2"/>
  <c r="E211" i="2"/>
  <c r="D211" i="2"/>
  <c r="C211" i="2"/>
  <c r="B211" i="2"/>
  <c r="A211" i="2"/>
  <c r="V210" i="2"/>
  <c r="U210" i="2"/>
  <c r="T210" i="2"/>
  <c r="S210" i="2"/>
  <c r="R210" i="2"/>
  <c r="Q210" i="2"/>
  <c r="P210" i="2"/>
  <c r="O210" i="2"/>
  <c r="N210" i="2"/>
  <c r="M210" i="2"/>
  <c r="L210" i="2"/>
  <c r="K210" i="2"/>
  <c r="J210" i="2"/>
  <c r="I210" i="2"/>
  <c r="H210" i="2"/>
  <c r="G210" i="2"/>
  <c r="F210" i="2"/>
  <c r="E210" i="2"/>
  <c r="D210" i="2"/>
  <c r="C210" i="2"/>
  <c r="B210" i="2"/>
  <c r="A210" i="2"/>
  <c r="V209" i="2"/>
  <c r="U209" i="2"/>
  <c r="T209" i="2"/>
  <c r="S209" i="2"/>
  <c r="R209" i="2"/>
  <c r="Q209" i="2"/>
  <c r="P209" i="2"/>
  <c r="O209" i="2"/>
  <c r="N209" i="2"/>
  <c r="M209" i="2"/>
  <c r="L209" i="2"/>
  <c r="K209" i="2"/>
  <c r="J209" i="2"/>
  <c r="I209" i="2"/>
  <c r="H209" i="2"/>
  <c r="G209" i="2"/>
  <c r="F209" i="2"/>
  <c r="E209" i="2"/>
  <c r="D209" i="2"/>
  <c r="C209" i="2"/>
  <c r="B209" i="2"/>
  <c r="A209" i="2"/>
  <c r="V208" i="2"/>
  <c r="U208" i="2"/>
  <c r="T208" i="2"/>
  <c r="S208" i="2"/>
  <c r="R208" i="2"/>
  <c r="Q208" i="2"/>
  <c r="P208" i="2"/>
  <c r="O208" i="2"/>
  <c r="N208" i="2"/>
  <c r="M208" i="2"/>
  <c r="L208" i="2"/>
  <c r="K208" i="2"/>
  <c r="J208" i="2"/>
  <c r="I208" i="2"/>
  <c r="H208" i="2"/>
  <c r="G208" i="2"/>
  <c r="F208" i="2"/>
  <c r="E208" i="2"/>
  <c r="D208" i="2"/>
  <c r="C208" i="2"/>
  <c r="B208" i="2"/>
  <c r="A208" i="2"/>
  <c r="V207" i="2"/>
  <c r="U207" i="2"/>
  <c r="T207" i="2"/>
  <c r="S207" i="2"/>
  <c r="R207" i="2"/>
  <c r="Q207" i="2"/>
  <c r="P207" i="2"/>
  <c r="O207" i="2"/>
  <c r="N207" i="2"/>
  <c r="M207" i="2"/>
  <c r="L207" i="2"/>
  <c r="K207" i="2"/>
  <c r="J207" i="2"/>
  <c r="I207" i="2"/>
  <c r="H207" i="2"/>
  <c r="G207" i="2"/>
  <c r="F207" i="2"/>
  <c r="E207" i="2"/>
  <c r="D207" i="2"/>
  <c r="C207" i="2"/>
  <c r="B207" i="2"/>
  <c r="A207" i="2"/>
  <c r="V206" i="2"/>
  <c r="U206" i="2"/>
  <c r="T206" i="2"/>
  <c r="S206" i="2"/>
  <c r="R206" i="2"/>
  <c r="Q206" i="2"/>
  <c r="P206" i="2"/>
  <c r="O206" i="2"/>
  <c r="N206" i="2"/>
  <c r="M206" i="2"/>
  <c r="L206" i="2"/>
  <c r="K206" i="2"/>
  <c r="J206" i="2"/>
  <c r="I206" i="2"/>
  <c r="H206" i="2"/>
  <c r="G206" i="2"/>
  <c r="F206" i="2"/>
  <c r="E206" i="2"/>
  <c r="D206" i="2"/>
  <c r="C206" i="2"/>
  <c r="B206" i="2"/>
  <c r="A206" i="2"/>
  <c r="V205" i="2"/>
  <c r="U205" i="2"/>
  <c r="T205" i="2"/>
  <c r="S205" i="2"/>
  <c r="R205" i="2"/>
  <c r="Q205" i="2"/>
  <c r="P205" i="2"/>
  <c r="O205" i="2"/>
  <c r="N205" i="2"/>
  <c r="M205" i="2"/>
  <c r="L205" i="2"/>
  <c r="K205" i="2"/>
  <c r="J205" i="2"/>
  <c r="I205" i="2"/>
  <c r="H205" i="2"/>
  <c r="G205" i="2"/>
  <c r="F205" i="2"/>
  <c r="E205" i="2"/>
  <c r="D205" i="2"/>
  <c r="C205" i="2"/>
  <c r="B205" i="2"/>
  <c r="A205" i="2"/>
  <c r="V204" i="2"/>
  <c r="U204" i="2"/>
  <c r="T204" i="2"/>
  <c r="S204" i="2"/>
  <c r="R204" i="2"/>
  <c r="Q204" i="2"/>
  <c r="P204" i="2"/>
  <c r="O204" i="2"/>
  <c r="N204" i="2"/>
  <c r="M204" i="2"/>
  <c r="L204" i="2"/>
  <c r="K204" i="2"/>
  <c r="J204" i="2"/>
  <c r="I204" i="2"/>
  <c r="H204" i="2"/>
  <c r="G204" i="2"/>
  <c r="F204" i="2"/>
  <c r="E204" i="2"/>
  <c r="D204" i="2"/>
  <c r="C204" i="2"/>
  <c r="B204" i="2"/>
  <c r="A204" i="2"/>
  <c r="V203" i="2"/>
  <c r="U203" i="2"/>
  <c r="T203" i="2"/>
  <c r="S203" i="2"/>
  <c r="R203" i="2"/>
  <c r="Q203" i="2"/>
  <c r="P203" i="2"/>
  <c r="O203" i="2"/>
  <c r="N203" i="2"/>
  <c r="M203" i="2"/>
  <c r="L203" i="2"/>
  <c r="K203" i="2"/>
  <c r="J203" i="2"/>
  <c r="I203" i="2"/>
  <c r="H203" i="2"/>
  <c r="G203" i="2"/>
  <c r="F203" i="2"/>
  <c r="E203" i="2"/>
  <c r="D203" i="2"/>
  <c r="C203" i="2"/>
  <c r="B203" i="2"/>
  <c r="A203" i="2"/>
  <c r="V202" i="2"/>
  <c r="U202" i="2"/>
  <c r="T202" i="2"/>
  <c r="S202" i="2"/>
  <c r="R202" i="2"/>
  <c r="Q202" i="2"/>
  <c r="P202" i="2"/>
  <c r="O202" i="2"/>
  <c r="N202" i="2"/>
  <c r="M202" i="2"/>
  <c r="L202" i="2"/>
  <c r="K202" i="2"/>
  <c r="J202" i="2"/>
  <c r="I202" i="2"/>
  <c r="H202" i="2"/>
  <c r="G202" i="2"/>
  <c r="F202" i="2"/>
  <c r="E202" i="2"/>
  <c r="D202" i="2"/>
  <c r="C202" i="2"/>
  <c r="B202" i="2"/>
  <c r="A202" i="2"/>
  <c r="V201" i="2"/>
  <c r="U201" i="2"/>
  <c r="T201" i="2"/>
  <c r="S201" i="2"/>
  <c r="R201" i="2"/>
  <c r="Q201" i="2"/>
  <c r="P201" i="2"/>
  <c r="O201" i="2"/>
  <c r="N201" i="2"/>
  <c r="M201" i="2"/>
  <c r="L201" i="2"/>
  <c r="K201" i="2"/>
  <c r="J201" i="2"/>
  <c r="I201" i="2"/>
  <c r="H201" i="2"/>
  <c r="G201" i="2"/>
  <c r="F201" i="2"/>
  <c r="E201" i="2"/>
  <c r="D201" i="2"/>
  <c r="C201" i="2"/>
  <c r="B201" i="2"/>
  <c r="A201" i="2"/>
  <c r="V200" i="2"/>
  <c r="U200" i="2"/>
  <c r="T200" i="2"/>
  <c r="S200" i="2"/>
  <c r="R200" i="2"/>
  <c r="Q200" i="2"/>
  <c r="P200" i="2"/>
  <c r="O200" i="2"/>
  <c r="N200" i="2"/>
  <c r="M200" i="2"/>
  <c r="L200" i="2"/>
  <c r="K200" i="2"/>
  <c r="J200" i="2"/>
  <c r="I200" i="2"/>
  <c r="H200" i="2"/>
  <c r="G200" i="2"/>
  <c r="F200" i="2"/>
  <c r="E200" i="2"/>
  <c r="D200" i="2"/>
  <c r="C200" i="2"/>
  <c r="B200" i="2"/>
  <c r="A200" i="2"/>
  <c r="V199" i="2"/>
  <c r="U199" i="2"/>
  <c r="T199" i="2"/>
  <c r="S199" i="2"/>
  <c r="R199" i="2"/>
  <c r="Q199" i="2"/>
  <c r="P199" i="2"/>
  <c r="O199" i="2"/>
  <c r="N199" i="2"/>
  <c r="M199" i="2"/>
  <c r="L199" i="2"/>
  <c r="K199" i="2"/>
  <c r="J199" i="2"/>
  <c r="I199" i="2"/>
  <c r="H199" i="2"/>
  <c r="G199" i="2"/>
  <c r="F199" i="2"/>
  <c r="E199" i="2"/>
  <c r="D199" i="2"/>
  <c r="C199" i="2"/>
  <c r="B199" i="2"/>
  <c r="A199" i="2"/>
  <c r="V198" i="2"/>
  <c r="U198" i="2"/>
  <c r="T198" i="2"/>
  <c r="S198" i="2"/>
  <c r="R198" i="2"/>
  <c r="Q198" i="2"/>
  <c r="P198" i="2"/>
  <c r="O198" i="2"/>
  <c r="N198" i="2"/>
  <c r="M198" i="2"/>
  <c r="L198" i="2"/>
  <c r="K198" i="2"/>
  <c r="J198" i="2"/>
  <c r="I198" i="2"/>
  <c r="H198" i="2"/>
  <c r="G198" i="2"/>
  <c r="F198" i="2"/>
  <c r="E198" i="2"/>
  <c r="D198" i="2"/>
  <c r="C198" i="2"/>
  <c r="B198" i="2"/>
  <c r="A198" i="2"/>
  <c r="V197" i="2"/>
  <c r="U197" i="2"/>
  <c r="T197" i="2"/>
  <c r="S197" i="2"/>
  <c r="R197" i="2"/>
  <c r="Q197" i="2"/>
  <c r="P197" i="2"/>
  <c r="O197" i="2"/>
  <c r="N197" i="2"/>
  <c r="M197" i="2"/>
  <c r="L197" i="2"/>
  <c r="K197" i="2"/>
  <c r="J197" i="2"/>
  <c r="I197" i="2"/>
  <c r="H197" i="2"/>
  <c r="G197" i="2"/>
  <c r="F197" i="2"/>
  <c r="E197" i="2"/>
  <c r="D197" i="2"/>
  <c r="C197" i="2"/>
  <c r="B197" i="2"/>
  <c r="A197" i="2"/>
  <c r="V196" i="2"/>
  <c r="U196" i="2"/>
  <c r="T196" i="2"/>
  <c r="S196" i="2"/>
  <c r="R196" i="2"/>
  <c r="Q196" i="2"/>
  <c r="P196" i="2"/>
  <c r="O196" i="2"/>
  <c r="N196" i="2"/>
  <c r="M196" i="2"/>
  <c r="L196" i="2"/>
  <c r="K196" i="2"/>
  <c r="J196" i="2"/>
  <c r="I196" i="2"/>
  <c r="H196" i="2"/>
  <c r="G196" i="2"/>
  <c r="F196" i="2"/>
  <c r="E196" i="2"/>
  <c r="D196" i="2"/>
  <c r="C196" i="2"/>
  <c r="B196" i="2"/>
  <c r="A196" i="2"/>
  <c r="V195" i="2"/>
  <c r="U195" i="2"/>
  <c r="T195" i="2"/>
  <c r="S195" i="2"/>
  <c r="R195" i="2"/>
  <c r="Q195" i="2"/>
  <c r="P195" i="2"/>
  <c r="O195" i="2"/>
  <c r="N195" i="2"/>
  <c r="M195" i="2"/>
  <c r="L195" i="2"/>
  <c r="K195" i="2"/>
  <c r="J195" i="2"/>
  <c r="I195" i="2"/>
  <c r="H195" i="2"/>
  <c r="G195" i="2"/>
  <c r="F195" i="2"/>
  <c r="E195" i="2"/>
  <c r="D195" i="2"/>
  <c r="C195" i="2"/>
  <c r="B195" i="2"/>
  <c r="A195" i="2"/>
  <c r="V194" i="2"/>
  <c r="U194" i="2"/>
  <c r="T194" i="2"/>
  <c r="S194" i="2"/>
  <c r="R194" i="2"/>
  <c r="Q194" i="2"/>
  <c r="P194" i="2"/>
  <c r="O194" i="2"/>
  <c r="N194" i="2"/>
  <c r="M194" i="2"/>
  <c r="L194" i="2"/>
  <c r="K194" i="2"/>
  <c r="J194" i="2"/>
  <c r="I194" i="2"/>
  <c r="H194" i="2"/>
  <c r="G194" i="2"/>
  <c r="F194" i="2"/>
  <c r="E194" i="2"/>
  <c r="D194" i="2"/>
  <c r="C194" i="2"/>
  <c r="B194" i="2"/>
  <c r="A194" i="2"/>
  <c r="V193" i="2"/>
  <c r="U193" i="2"/>
  <c r="T193" i="2"/>
  <c r="S193" i="2"/>
  <c r="R193" i="2"/>
  <c r="Q193" i="2"/>
  <c r="P193" i="2"/>
  <c r="O193" i="2"/>
  <c r="N193" i="2"/>
  <c r="M193" i="2"/>
  <c r="L193" i="2"/>
  <c r="K193" i="2"/>
  <c r="J193" i="2"/>
  <c r="I193" i="2"/>
  <c r="H193" i="2"/>
  <c r="G193" i="2"/>
  <c r="F193" i="2"/>
  <c r="E193" i="2"/>
  <c r="D193" i="2"/>
  <c r="C193" i="2"/>
  <c r="B193" i="2"/>
  <c r="A193" i="2"/>
  <c r="V192" i="2"/>
  <c r="U192" i="2"/>
  <c r="T192" i="2"/>
  <c r="S192" i="2"/>
  <c r="R192" i="2"/>
  <c r="Q192" i="2"/>
  <c r="P192" i="2"/>
  <c r="O192" i="2"/>
  <c r="N192" i="2"/>
  <c r="M192" i="2"/>
  <c r="L192" i="2"/>
  <c r="K192" i="2"/>
  <c r="J192" i="2"/>
  <c r="I192" i="2"/>
  <c r="H192" i="2"/>
  <c r="G192" i="2"/>
  <c r="F192" i="2"/>
  <c r="E192" i="2"/>
  <c r="D192" i="2"/>
  <c r="C192" i="2"/>
  <c r="B192" i="2"/>
  <c r="A192" i="2"/>
  <c r="V191" i="2"/>
  <c r="U191" i="2"/>
  <c r="T191" i="2"/>
  <c r="S191" i="2"/>
  <c r="R191" i="2"/>
  <c r="Q191" i="2"/>
  <c r="P191" i="2"/>
  <c r="O191" i="2"/>
  <c r="N191" i="2"/>
  <c r="M191" i="2"/>
  <c r="L191" i="2"/>
  <c r="K191" i="2"/>
  <c r="J191" i="2"/>
  <c r="I191" i="2"/>
  <c r="H191" i="2"/>
  <c r="G191" i="2"/>
  <c r="F191" i="2"/>
  <c r="E191" i="2"/>
  <c r="D191" i="2"/>
  <c r="C191" i="2"/>
  <c r="B191" i="2"/>
  <c r="A191" i="2"/>
  <c r="V190" i="2"/>
  <c r="U190" i="2"/>
  <c r="T190" i="2"/>
  <c r="S190" i="2"/>
  <c r="R190" i="2"/>
  <c r="Q190" i="2"/>
  <c r="P190" i="2"/>
  <c r="O190" i="2"/>
  <c r="N190" i="2"/>
  <c r="M190" i="2"/>
  <c r="L190" i="2"/>
  <c r="K190" i="2"/>
  <c r="J190" i="2"/>
  <c r="I190" i="2"/>
  <c r="H190" i="2"/>
  <c r="G190" i="2"/>
  <c r="F190" i="2"/>
  <c r="E190" i="2"/>
  <c r="D190" i="2"/>
  <c r="C190" i="2"/>
  <c r="B190" i="2"/>
  <c r="A190" i="2"/>
  <c r="V189" i="2"/>
  <c r="U189" i="2"/>
  <c r="T189" i="2"/>
  <c r="S189" i="2"/>
  <c r="R189" i="2"/>
  <c r="Q189" i="2"/>
  <c r="P189" i="2"/>
  <c r="O189" i="2"/>
  <c r="N189" i="2"/>
  <c r="M189" i="2"/>
  <c r="L189" i="2"/>
  <c r="K189" i="2"/>
  <c r="J189" i="2"/>
  <c r="I189" i="2"/>
  <c r="H189" i="2"/>
  <c r="G189" i="2"/>
  <c r="F189" i="2"/>
  <c r="E189" i="2"/>
  <c r="D189" i="2"/>
  <c r="C189" i="2"/>
  <c r="B189" i="2"/>
  <c r="A189" i="2"/>
  <c r="V188" i="2"/>
  <c r="U188" i="2"/>
  <c r="T188" i="2"/>
  <c r="S188" i="2"/>
  <c r="R188" i="2"/>
  <c r="Q188" i="2"/>
  <c r="P188" i="2"/>
  <c r="O188" i="2"/>
  <c r="N188" i="2"/>
  <c r="M188" i="2"/>
  <c r="L188" i="2"/>
  <c r="K188" i="2"/>
  <c r="J188" i="2"/>
  <c r="I188" i="2"/>
  <c r="H188" i="2"/>
  <c r="G188" i="2"/>
  <c r="F188" i="2"/>
  <c r="E188" i="2"/>
  <c r="D188" i="2"/>
  <c r="C188" i="2"/>
  <c r="B188" i="2"/>
  <c r="A188" i="2"/>
  <c r="V187" i="2"/>
  <c r="U187" i="2"/>
  <c r="T187" i="2"/>
  <c r="S187" i="2"/>
  <c r="R187" i="2"/>
  <c r="Q187" i="2"/>
  <c r="P187" i="2"/>
  <c r="O187" i="2"/>
  <c r="N187" i="2"/>
  <c r="M187" i="2"/>
  <c r="L187" i="2"/>
  <c r="K187" i="2"/>
  <c r="J187" i="2"/>
  <c r="I187" i="2"/>
  <c r="H187" i="2"/>
  <c r="G187" i="2"/>
  <c r="F187" i="2"/>
  <c r="E187" i="2"/>
  <c r="D187" i="2"/>
  <c r="C187" i="2"/>
  <c r="B187" i="2"/>
  <c r="A187" i="2"/>
  <c r="V186" i="2"/>
  <c r="U186" i="2"/>
  <c r="T186" i="2"/>
  <c r="S186" i="2"/>
  <c r="R186" i="2"/>
  <c r="Q186" i="2"/>
  <c r="P186" i="2"/>
  <c r="O186" i="2"/>
  <c r="N186" i="2"/>
  <c r="M186" i="2"/>
  <c r="L186" i="2"/>
  <c r="K186" i="2"/>
  <c r="J186" i="2"/>
  <c r="I186" i="2"/>
  <c r="H186" i="2"/>
  <c r="G186" i="2"/>
  <c r="F186" i="2"/>
  <c r="E186" i="2"/>
  <c r="D186" i="2"/>
  <c r="C186" i="2"/>
  <c r="B186" i="2"/>
  <c r="A186" i="2"/>
  <c r="V185" i="2"/>
  <c r="U185" i="2"/>
  <c r="T185" i="2"/>
  <c r="S185" i="2"/>
  <c r="R185" i="2"/>
  <c r="Q185" i="2"/>
  <c r="P185" i="2"/>
  <c r="O185" i="2"/>
  <c r="N185" i="2"/>
  <c r="M185" i="2"/>
  <c r="L185" i="2"/>
  <c r="K185" i="2"/>
  <c r="J185" i="2"/>
  <c r="I185" i="2"/>
  <c r="H185" i="2"/>
  <c r="G185" i="2"/>
  <c r="F185" i="2"/>
  <c r="E185" i="2"/>
  <c r="D185" i="2"/>
  <c r="C185" i="2"/>
  <c r="B185" i="2"/>
  <c r="A185" i="2"/>
  <c r="V184" i="2"/>
  <c r="U184" i="2"/>
  <c r="T184" i="2"/>
  <c r="S184" i="2"/>
  <c r="R184" i="2"/>
  <c r="Q184" i="2"/>
  <c r="P184" i="2"/>
  <c r="O184" i="2"/>
  <c r="N184" i="2"/>
  <c r="M184" i="2"/>
  <c r="L184" i="2"/>
  <c r="K184" i="2"/>
  <c r="J184" i="2"/>
  <c r="I184" i="2"/>
  <c r="H184" i="2"/>
  <c r="G184" i="2"/>
  <c r="F184" i="2"/>
  <c r="E184" i="2"/>
  <c r="D184" i="2"/>
  <c r="C184" i="2"/>
  <c r="B184" i="2"/>
  <c r="A184" i="2"/>
  <c r="V183" i="2"/>
  <c r="U183" i="2"/>
  <c r="T183" i="2"/>
  <c r="S183" i="2"/>
  <c r="R183" i="2"/>
  <c r="Q183" i="2"/>
  <c r="P183" i="2"/>
  <c r="O183" i="2"/>
  <c r="N183" i="2"/>
  <c r="M183" i="2"/>
  <c r="L183" i="2"/>
  <c r="K183" i="2"/>
  <c r="J183" i="2"/>
  <c r="I183" i="2"/>
  <c r="H183" i="2"/>
  <c r="G183" i="2"/>
  <c r="F183" i="2"/>
  <c r="E183" i="2"/>
  <c r="D183" i="2"/>
  <c r="C183" i="2"/>
  <c r="B183" i="2"/>
  <c r="A183" i="2"/>
  <c r="V182" i="2"/>
  <c r="U182" i="2"/>
  <c r="T182" i="2"/>
  <c r="S182" i="2"/>
  <c r="R182" i="2"/>
  <c r="Q182" i="2"/>
  <c r="P182" i="2"/>
  <c r="O182" i="2"/>
  <c r="N182" i="2"/>
  <c r="M182" i="2"/>
  <c r="L182" i="2"/>
  <c r="K182" i="2"/>
  <c r="J182" i="2"/>
  <c r="I182" i="2"/>
  <c r="H182" i="2"/>
  <c r="G182" i="2"/>
  <c r="F182" i="2"/>
  <c r="E182" i="2"/>
  <c r="D182" i="2"/>
  <c r="C182" i="2"/>
  <c r="B182" i="2"/>
  <c r="A182" i="2"/>
  <c r="V181" i="2"/>
  <c r="U181" i="2"/>
  <c r="T181" i="2"/>
  <c r="S181" i="2"/>
  <c r="R181" i="2"/>
  <c r="Q181" i="2"/>
  <c r="P181" i="2"/>
  <c r="O181" i="2"/>
  <c r="N181" i="2"/>
  <c r="M181" i="2"/>
  <c r="L181" i="2"/>
  <c r="K181" i="2"/>
  <c r="J181" i="2"/>
  <c r="I181" i="2"/>
  <c r="H181" i="2"/>
  <c r="G181" i="2"/>
  <c r="F181" i="2"/>
  <c r="E181" i="2"/>
  <c r="D181" i="2"/>
  <c r="C181" i="2"/>
  <c r="B181" i="2"/>
  <c r="A181" i="2"/>
  <c r="V180" i="2"/>
  <c r="U180" i="2"/>
  <c r="T180" i="2"/>
  <c r="S180" i="2"/>
  <c r="R180" i="2"/>
  <c r="Q180" i="2"/>
  <c r="P180" i="2"/>
  <c r="O180" i="2"/>
  <c r="N180" i="2"/>
  <c r="M180" i="2"/>
  <c r="L180" i="2"/>
  <c r="K180" i="2"/>
  <c r="J180" i="2"/>
  <c r="I180" i="2"/>
  <c r="H180" i="2"/>
  <c r="G180" i="2"/>
  <c r="F180" i="2"/>
  <c r="E180" i="2"/>
  <c r="D180" i="2"/>
  <c r="C180" i="2"/>
  <c r="B180" i="2"/>
  <c r="A180" i="2"/>
  <c r="V179" i="2"/>
  <c r="U179" i="2"/>
  <c r="T179" i="2"/>
  <c r="S179" i="2"/>
  <c r="R179" i="2"/>
  <c r="Q179" i="2"/>
  <c r="P179" i="2"/>
  <c r="O179" i="2"/>
  <c r="N179" i="2"/>
  <c r="M179" i="2"/>
  <c r="L179" i="2"/>
  <c r="K179" i="2"/>
  <c r="J179" i="2"/>
  <c r="I179" i="2"/>
  <c r="H179" i="2"/>
  <c r="G179" i="2"/>
  <c r="F179" i="2"/>
  <c r="E179" i="2"/>
  <c r="D179" i="2"/>
  <c r="C179" i="2"/>
  <c r="B179" i="2"/>
  <c r="A179" i="2"/>
  <c r="V178" i="2"/>
  <c r="U178" i="2"/>
  <c r="T178" i="2"/>
  <c r="S178" i="2"/>
  <c r="R178" i="2"/>
  <c r="Q178" i="2"/>
  <c r="P178" i="2"/>
  <c r="O178" i="2"/>
  <c r="N178" i="2"/>
  <c r="M178" i="2"/>
  <c r="L178" i="2"/>
  <c r="K178" i="2"/>
  <c r="J178" i="2"/>
  <c r="I178" i="2"/>
  <c r="H178" i="2"/>
  <c r="G178" i="2"/>
  <c r="F178" i="2"/>
  <c r="E178" i="2"/>
  <c r="D178" i="2"/>
  <c r="C178" i="2"/>
  <c r="B178" i="2"/>
  <c r="A178" i="2"/>
  <c r="V177" i="2"/>
  <c r="U177" i="2"/>
  <c r="T177" i="2"/>
  <c r="S177" i="2"/>
  <c r="R177" i="2"/>
  <c r="Q177" i="2"/>
  <c r="P177" i="2"/>
  <c r="O177" i="2"/>
  <c r="N177" i="2"/>
  <c r="M177" i="2"/>
  <c r="L177" i="2"/>
  <c r="K177" i="2"/>
  <c r="J177" i="2"/>
  <c r="I177" i="2"/>
  <c r="H177" i="2"/>
  <c r="G177" i="2"/>
  <c r="F177" i="2"/>
  <c r="E177" i="2"/>
  <c r="D177" i="2"/>
  <c r="C177" i="2"/>
  <c r="B177" i="2"/>
  <c r="A177" i="2"/>
  <c r="V176" i="2"/>
  <c r="U176" i="2"/>
  <c r="T176" i="2"/>
  <c r="S176" i="2"/>
  <c r="R176" i="2"/>
  <c r="Q176" i="2"/>
  <c r="P176" i="2"/>
  <c r="O176" i="2"/>
  <c r="N176" i="2"/>
  <c r="M176" i="2"/>
  <c r="L176" i="2"/>
  <c r="K176" i="2"/>
  <c r="J176" i="2"/>
  <c r="I176" i="2"/>
  <c r="H176" i="2"/>
  <c r="G176" i="2"/>
  <c r="F176" i="2"/>
  <c r="E176" i="2"/>
  <c r="D176" i="2"/>
  <c r="C176" i="2"/>
  <c r="B176" i="2"/>
  <c r="A176" i="2"/>
  <c r="V175" i="2"/>
  <c r="U175" i="2"/>
  <c r="T175" i="2"/>
  <c r="S175" i="2"/>
  <c r="R175" i="2"/>
  <c r="Q175" i="2"/>
  <c r="P175" i="2"/>
  <c r="O175" i="2"/>
  <c r="N175" i="2"/>
  <c r="M175" i="2"/>
  <c r="L175" i="2"/>
  <c r="K175" i="2"/>
  <c r="J175" i="2"/>
  <c r="I175" i="2"/>
  <c r="H175" i="2"/>
  <c r="G175" i="2"/>
  <c r="F175" i="2"/>
  <c r="E175" i="2"/>
  <c r="D175" i="2"/>
  <c r="C175" i="2"/>
  <c r="B175" i="2"/>
  <c r="A175" i="2"/>
  <c r="V174" i="2"/>
  <c r="U174" i="2"/>
  <c r="T174" i="2"/>
  <c r="S174" i="2"/>
  <c r="R174" i="2"/>
  <c r="Q174" i="2"/>
  <c r="P174" i="2"/>
  <c r="O174" i="2"/>
  <c r="N174" i="2"/>
  <c r="M174" i="2"/>
  <c r="L174" i="2"/>
  <c r="K174" i="2"/>
  <c r="J174" i="2"/>
  <c r="I174" i="2"/>
  <c r="H174" i="2"/>
  <c r="G174" i="2"/>
  <c r="F174" i="2"/>
  <c r="E174" i="2"/>
  <c r="D174" i="2"/>
  <c r="C174" i="2"/>
  <c r="B174" i="2"/>
  <c r="A174" i="2"/>
  <c r="V173" i="2"/>
  <c r="U173" i="2"/>
  <c r="T173" i="2"/>
  <c r="S173" i="2"/>
  <c r="R173" i="2"/>
  <c r="Q173" i="2"/>
  <c r="P173" i="2"/>
  <c r="O173" i="2"/>
  <c r="N173" i="2"/>
  <c r="M173" i="2"/>
  <c r="L173" i="2"/>
  <c r="K173" i="2"/>
  <c r="J173" i="2"/>
  <c r="I173" i="2"/>
  <c r="H173" i="2"/>
  <c r="G173" i="2"/>
  <c r="F173" i="2"/>
  <c r="E173" i="2"/>
  <c r="D173" i="2"/>
  <c r="C173" i="2"/>
  <c r="B173" i="2"/>
  <c r="A173" i="2"/>
  <c r="V172" i="2"/>
  <c r="U172" i="2"/>
  <c r="T172" i="2"/>
  <c r="S172" i="2"/>
  <c r="R172" i="2"/>
  <c r="Q172" i="2"/>
  <c r="P172" i="2"/>
  <c r="O172" i="2"/>
  <c r="N172" i="2"/>
  <c r="M172" i="2"/>
  <c r="L172" i="2"/>
  <c r="K172" i="2"/>
  <c r="J172" i="2"/>
  <c r="I172" i="2"/>
  <c r="H172" i="2"/>
  <c r="G172" i="2"/>
  <c r="F172" i="2"/>
  <c r="E172" i="2"/>
  <c r="D172" i="2"/>
  <c r="C172" i="2"/>
  <c r="B172" i="2"/>
  <c r="A172" i="2"/>
  <c r="V171" i="2"/>
  <c r="U171" i="2"/>
  <c r="T171" i="2"/>
  <c r="S171" i="2"/>
  <c r="R171" i="2"/>
  <c r="Q171" i="2"/>
  <c r="P171" i="2"/>
  <c r="O171" i="2"/>
  <c r="N171" i="2"/>
  <c r="M171" i="2"/>
  <c r="L171" i="2"/>
  <c r="K171" i="2"/>
  <c r="J171" i="2"/>
  <c r="I171" i="2"/>
  <c r="H171" i="2"/>
  <c r="G171" i="2"/>
  <c r="F171" i="2"/>
  <c r="E171" i="2"/>
  <c r="D171" i="2"/>
  <c r="C171" i="2"/>
  <c r="B171" i="2"/>
  <c r="A171" i="2"/>
  <c r="V170" i="2"/>
  <c r="U170" i="2"/>
  <c r="T170" i="2"/>
  <c r="S170" i="2"/>
  <c r="R170" i="2"/>
  <c r="Q170" i="2"/>
  <c r="P170" i="2"/>
  <c r="O170" i="2"/>
  <c r="N170" i="2"/>
  <c r="M170" i="2"/>
  <c r="L170" i="2"/>
  <c r="K170" i="2"/>
  <c r="J170" i="2"/>
  <c r="I170" i="2"/>
  <c r="H170" i="2"/>
  <c r="G170" i="2"/>
  <c r="F170" i="2"/>
  <c r="E170" i="2"/>
  <c r="D170" i="2"/>
  <c r="C170" i="2"/>
  <c r="B170" i="2"/>
  <c r="A170" i="2"/>
  <c r="V169" i="2"/>
  <c r="U169" i="2"/>
  <c r="T169" i="2"/>
  <c r="S169" i="2"/>
  <c r="R169" i="2"/>
  <c r="Q169" i="2"/>
  <c r="P169" i="2"/>
  <c r="O169" i="2"/>
  <c r="N169" i="2"/>
  <c r="M169" i="2"/>
  <c r="L169" i="2"/>
  <c r="K169" i="2"/>
  <c r="J169" i="2"/>
  <c r="I169" i="2"/>
  <c r="H169" i="2"/>
  <c r="G169" i="2"/>
  <c r="F169" i="2"/>
  <c r="E169" i="2"/>
  <c r="D169" i="2"/>
  <c r="C169" i="2"/>
  <c r="B169" i="2"/>
  <c r="A169" i="2"/>
  <c r="V168" i="2"/>
  <c r="U168" i="2"/>
  <c r="T168" i="2"/>
  <c r="S168" i="2"/>
  <c r="R168" i="2"/>
  <c r="Q168" i="2"/>
  <c r="P168" i="2"/>
  <c r="O168" i="2"/>
  <c r="N168" i="2"/>
  <c r="M168" i="2"/>
  <c r="L168" i="2"/>
  <c r="K168" i="2"/>
  <c r="J168" i="2"/>
  <c r="I168" i="2"/>
  <c r="H168" i="2"/>
  <c r="G168" i="2"/>
  <c r="F168" i="2"/>
  <c r="E168" i="2"/>
  <c r="D168" i="2"/>
  <c r="C168" i="2"/>
  <c r="B168" i="2"/>
  <c r="A168" i="2"/>
  <c r="V167" i="2"/>
  <c r="U167" i="2"/>
  <c r="T167" i="2"/>
  <c r="S167" i="2"/>
  <c r="R167" i="2"/>
  <c r="Q167" i="2"/>
  <c r="P167" i="2"/>
  <c r="O167" i="2"/>
  <c r="N167" i="2"/>
  <c r="M167" i="2"/>
  <c r="L167" i="2"/>
  <c r="K167" i="2"/>
  <c r="J167" i="2"/>
  <c r="I167" i="2"/>
  <c r="H167" i="2"/>
  <c r="G167" i="2"/>
  <c r="F167" i="2"/>
  <c r="E167" i="2"/>
  <c r="D167" i="2"/>
  <c r="C167" i="2"/>
  <c r="B167" i="2"/>
  <c r="A167" i="2"/>
  <c r="V166" i="2"/>
  <c r="U166" i="2"/>
  <c r="T166" i="2"/>
  <c r="S166" i="2"/>
  <c r="R166" i="2"/>
  <c r="Q166" i="2"/>
  <c r="P166" i="2"/>
  <c r="O166" i="2"/>
  <c r="N166" i="2"/>
  <c r="M166" i="2"/>
  <c r="L166" i="2"/>
  <c r="K166" i="2"/>
  <c r="J166" i="2"/>
  <c r="I166" i="2"/>
  <c r="H166" i="2"/>
  <c r="G166" i="2"/>
  <c r="F166" i="2"/>
  <c r="E166" i="2"/>
  <c r="D166" i="2"/>
  <c r="C166" i="2"/>
  <c r="B166" i="2"/>
  <c r="A166" i="2"/>
  <c r="V165" i="2"/>
  <c r="U165" i="2"/>
  <c r="T165" i="2"/>
  <c r="S165" i="2"/>
  <c r="R165" i="2"/>
  <c r="Q165" i="2"/>
  <c r="P165" i="2"/>
  <c r="O165" i="2"/>
  <c r="N165" i="2"/>
  <c r="M165" i="2"/>
  <c r="L165" i="2"/>
  <c r="K165" i="2"/>
  <c r="J165" i="2"/>
  <c r="I165" i="2"/>
  <c r="H165" i="2"/>
  <c r="G165" i="2"/>
  <c r="F165" i="2"/>
  <c r="E165" i="2"/>
  <c r="D165" i="2"/>
  <c r="C165" i="2"/>
  <c r="B165" i="2"/>
  <c r="A165" i="2"/>
  <c r="V164" i="2"/>
  <c r="U164" i="2"/>
  <c r="T164" i="2"/>
  <c r="S164" i="2"/>
  <c r="R164" i="2"/>
  <c r="Q164" i="2"/>
  <c r="P164" i="2"/>
  <c r="O164" i="2"/>
  <c r="N164" i="2"/>
  <c r="M164" i="2"/>
  <c r="L164" i="2"/>
  <c r="K164" i="2"/>
  <c r="J164" i="2"/>
  <c r="I164" i="2"/>
  <c r="H164" i="2"/>
  <c r="G164" i="2"/>
  <c r="F164" i="2"/>
  <c r="E164" i="2"/>
  <c r="D164" i="2"/>
  <c r="C164" i="2"/>
  <c r="B164" i="2"/>
  <c r="A164" i="2"/>
  <c r="V163" i="2"/>
  <c r="U163" i="2"/>
  <c r="T163" i="2"/>
  <c r="S163" i="2"/>
  <c r="R163" i="2"/>
  <c r="Q163" i="2"/>
  <c r="P163" i="2"/>
  <c r="O163" i="2"/>
  <c r="N163" i="2"/>
  <c r="M163" i="2"/>
  <c r="L163" i="2"/>
  <c r="K163" i="2"/>
  <c r="J163" i="2"/>
  <c r="I163" i="2"/>
  <c r="H163" i="2"/>
  <c r="G163" i="2"/>
  <c r="F163" i="2"/>
  <c r="E163" i="2"/>
  <c r="D163" i="2"/>
  <c r="C163" i="2"/>
  <c r="B163" i="2"/>
  <c r="A163" i="2"/>
  <c r="V162" i="2"/>
  <c r="U162" i="2"/>
  <c r="T162" i="2"/>
  <c r="S162" i="2"/>
  <c r="R162" i="2"/>
  <c r="Q162" i="2"/>
  <c r="P162" i="2"/>
  <c r="O162" i="2"/>
  <c r="N162" i="2"/>
  <c r="M162" i="2"/>
  <c r="L162" i="2"/>
  <c r="K162" i="2"/>
  <c r="J162" i="2"/>
  <c r="I162" i="2"/>
  <c r="H162" i="2"/>
  <c r="G162" i="2"/>
  <c r="F162" i="2"/>
  <c r="E162" i="2"/>
  <c r="D162" i="2"/>
  <c r="C162" i="2"/>
  <c r="B162" i="2"/>
  <c r="A162" i="2"/>
  <c r="V161" i="2"/>
  <c r="U161" i="2"/>
  <c r="T161" i="2"/>
  <c r="S161" i="2"/>
  <c r="R161" i="2"/>
  <c r="Q161" i="2"/>
  <c r="P161" i="2"/>
  <c r="O161" i="2"/>
  <c r="N161" i="2"/>
  <c r="M161" i="2"/>
  <c r="L161" i="2"/>
  <c r="K161" i="2"/>
  <c r="J161" i="2"/>
  <c r="I161" i="2"/>
  <c r="H161" i="2"/>
  <c r="G161" i="2"/>
  <c r="F161" i="2"/>
  <c r="E161" i="2"/>
  <c r="D161" i="2"/>
  <c r="C161" i="2"/>
  <c r="B161" i="2"/>
  <c r="A161" i="2"/>
  <c r="V160" i="2"/>
  <c r="U160" i="2"/>
  <c r="T160" i="2"/>
  <c r="S160" i="2"/>
  <c r="R160" i="2"/>
  <c r="Q160" i="2"/>
  <c r="P160" i="2"/>
  <c r="O160" i="2"/>
  <c r="N160" i="2"/>
  <c r="M160" i="2"/>
  <c r="L160" i="2"/>
  <c r="K160" i="2"/>
  <c r="J160" i="2"/>
  <c r="I160" i="2"/>
  <c r="H160" i="2"/>
  <c r="G160" i="2"/>
  <c r="F160" i="2"/>
  <c r="E160" i="2"/>
  <c r="D160" i="2"/>
  <c r="C160" i="2"/>
  <c r="B160" i="2"/>
  <c r="A160" i="2"/>
  <c r="V159" i="2"/>
  <c r="U159" i="2"/>
  <c r="T159" i="2"/>
  <c r="S159" i="2"/>
  <c r="R159" i="2"/>
  <c r="Q159" i="2"/>
  <c r="P159" i="2"/>
  <c r="O159" i="2"/>
  <c r="N159" i="2"/>
  <c r="M159" i="2"/>
  <c r="L159" i="2"/>
  <c r="K159" i="2"/>
  <c r="J159" i="2"/>
  <c r="I159" i="2"/>
  <c r="H159" i="2"/>
  <c r="G159" i="2"/>
  <c r="F159" i="2"/>
  <c r="E159" i="2"/>
  <c r="D159" i="2"/>
  <c r="C159" i="2"/>
  <c r="B159" i="2"/>
  <c r="A159" i="2"/>
  <c r="V158" i="2"/>
  <c r="U158" i="2"/>
  <c r="T158" i="2"/>
  <c r="S158" i="2"/>
  <c r="R158" i="2"/>
  <c r="Q158" i="2"/>
  <c r="P158" i="2"/>
  <c r="O158" i="2"/>
  <c r="N158" i="2"/>
  <c r="M158" i="2"/>
  <c r="L158" i="2"/>
  <c r="K158" i="2"/>
  <c r="J158" i="2"/>
  <c r="I158" i="2"/>
  <c r="H158" i="2"/>
  <c r="G158" i="2"/>
  <c r="F158" i="2"/>
  <c r="E158" i="2"/>
  <c r="D158" i="2"/>
  <c r="C158" i="2"/>
  <c r="B158" i="2"/>
  <c r="A158" i="2"/>
  <c r="V157" i="2"/>
  <c r="U157" i="2"/>
  <c r="T157" i="2"/>
  <c r="S157" i="2"/>
  <c r="R157" i="2"/>
  <c r="Q157" i="2"/>
  <c r="P157" i="2"/>
  <c r="O157" i="2"/>
  <c r="N157" i="2"/>
  <c r="M157" i="2"/>
  <c r="L157" i="2"/>
  <c r="K157" i="2"/>
  <c r="J157" i="2"/>
  <c r="I157" i="2"/>
  <c r="H157" i="2"/>
  <c r="G157" i="2"/>
  <c r="F157" i="2"/>
  <c r="E157" i="2"/>
  <c r="D157" i="2"/>
  <c r="C157" i="2"/>
  <c r="B157" i="2"/>
  <c r="A157" i="2"/>
  <c r="V156" i="2"/>
  <c r="U156" i="2"/>
  <c r="T156" i="2"/>
  <c r="S156" i="2"/>
  <c r="R156" i="2"/>
  <c r="Q156" i="2"/>
  <c r="P156" i="2"/>
  <c r="O156" i="2"/>
  <c r="N156" i="2"/>
  <c r="M156" i="2"/>
  <c r="L156" i="2"/>
  <c r="K156" i="2"/>
  <c r="J156" i="2"/>
  <c r="I156" i="2"/>
  <c r="H156" i="2"/>
  <c r="G156" i="2"/>
  <c r="F156" i="2"/>
  <c r="E156" i="2"/>
  <c r="D156" i="2"/>
  <c r="C156" i="2"/>
  <c r="B156" i="2"/>
  <c r="A156" i="2"/>
  <c r="V155" i="2"/>
  <c r="U155" i="2"/>
  <c r="T155" i="2"/>
  <c r="S155" i="2"/>
  <c r="R155" i="2"/>
  <c r="Q155" i="2"/>
  <c r="P155" i="2"/>
  <c r="O155" i="2"/>
  <c r="N155" i="2"/>
  <c r="M155" i="2"/>
  <c r="L155" i="2"/>
  <c r="K155" i="2"/>
  <c r="J155" i="2"/>
  <c r="I155" i="2"/>
  <c r="H155" i="2"/>
  <c r="G155" i="2"/>
  <c r="F155" i="2"/>
  <c r="E155" i="2"/>
  <c r="D155" i="2"/>
  <c r="C155" i="2"/>
  <c r="B155" i="2"/>
  <c r="A155" i="2"/>
  <c r="V154" i="2"/>
  <c r="U154" i="2"/>
  <c r="T154" i="2"/>
  <c r="S154" i="2"/>
  <c r="R154" i="2"/>
  <c r="Q154" i="2"/>
  <c r="P154" i="2"/>
  <c r="O154" i="2"/>
  <c r="N154" i="2"/>
  <c r="M154" i="2"/>
  <c r="L154" i="2"/>
  <c r="K154" i="2"/>
  <c r="J154" i="2"/>
  <c r="I154" i="2"/>
  <c r="H154" i="2"/>
  <c r="G154" i="2"/>
  <c r="F154" i="2"/>
  <c r="E154" i="2"/>
  <c r="D154" i="2"/>
  <c r="C154" i="2"/>
  <c r="B154" i="2"/>
  <c r="A154" i="2"/>
  <c r="V153" i="2"/>
  <c r="U153" i="2"/>
  <c r="T153" i="2"/>
  <c r="S153" i="2"/>
  <c r="R153" i="2"/>
  <c r="Q153" i="2"/>
  <c r="P153" i="2"/>
  <c r="O153" i="2"/>
  <c r="N153" i="2"/>
  <c r="M153" i="2"/>
  <c r="L153" i="2"/>
  <c r="K153" i="2"/>
  <c r="J153" i="2"/>
  <c r="I153" i="2"/>
  <c r="H153" i="2"/>
  <c r="G153" i="2"/>
  <c r="F153" i="2"/>
  <c r="E153" i="2"/>
  <c r="D153" i="2"/>
  <c r="C153" i="2"/>
  <c r="B153" i="2"/>
  <c r="A153" i="2"/>
  <c r="V152" i="2"/>
  <c r="U152" i="2"/>
  <c r="T152" i="2"/>
  <c r="S152" i="2"/>
  <c r="R152" i="2"/>
  <c r="Q152" i="2"/>
  <c r="P152" i="2"/>
  <c r="O152" i="2"/>
  <c r="N152" i="2"/>
  <c r="M152" i="2"/>
  <c r="L152" i="2"/>
  <c r="K152" i="2"/>
  <c r="J152" i="2"/>
  <c r="I152" i="2"/>
  <c r="H152" i="2"/>
  <c r="G152" i="2"/>
  <c r="F152" i="2"/>
  <c r="E152" i="2"/>
  <c r="D152" i="2"/>
  <c r="C152" i="2"/>
  <c r="B152" i="2"/>
  <c r="A152" i="2"/>
  <c r="V151" i="2"/>
  <c r="U151" i="2"/>
  <c r="T151" i="2"/>
  <c r="S151" i="2"/>
  <c r="R151" i="2"/>
  <c r="Q151" i="2"/>
  <c r="P151" i="2"/>
  <c r="O151" i="2"/>
  <c r="N151" i="2"/>
  <c r="M151" i="2"/>
  <c r="L151" i="2"/>
  <c r="K151" i="2"/>
  <c r="J151" i="2"/>
  <c r="I151" i="2"/>
  <c r="H151" i="2"/>
  <c r="G151" i="2"/>
  <c r="F151" i="2"/>
  <c r="E151" i="2"/>
  <c r="D151" i="2"/>
  <c r="C151" i="2"/>
  <c r="B151" i="2"/>
  <c r="A151" i="2"/>
  <c r="V150" i="2"/>
  <c r="U150" i="2"/>
  <c r="T150" i="2"/>
  <c r="S150" i="2"/>
  <c r="R150" i="2"/>
  <c r="Q150" i="2"/>
  <c r="P150" i="2"/>
  <c r="O150" i="2"/>
  <c r="N150" i="2"/>
  <c r="M150" i="2"/>
  <c r="L150" i="2"/>
  <c r="K150" i="2"/>
  <c r="J150" i="2"/>
  <c r="I150" i="2"/>
  <c r="H150" i="2"/>
  <c r="G150" i="2"/>
  <c r="F150" i="2"/>
  <c r="E150" i="2"/>
  <c r="D150" i="2"/>
  <c r="C150" i="2"/>
  <c r="B150" i="2"/>
  <c r="A150" i="2"/>
  <c r="V149" i="2"/>
  <c r="U149" i="2"/>
  <c r="T149" i="2"/>
  <c r="S149" i="2"/>
  <c r="R149" i="2"/>
  <c r="Q149" i="2"/>
  <c r="P149" i="2"/>
  <c r="O149" i="2"/>
  <c r="N149" i="2"/>
  <c r="M149" i="2"/>
  <c r="L149" i="2"/>
  <c r="K149" i="2"/>
  <c r="J149" i="2"/>
  <c r="I149" i="2"/>
  <c r="H149" i="2"/>
  <c r="G149" i="2"/>
  <c r="F149" i="2"/>
  <c r="E149" i="2"/>
  <c r="D149" i="2"/>
  <c r="C149" i="2"/>
  <c r="B149" i="2"/>
  <c r="A149" i="2"/>
  <c r="V148" i="2"/>
  <c r="U148" i="2"/>
  <c r="T148" i="2"/>
  <c r="S148" i="2"/>
  <c r="R148" i="2"/>
  <c r="Q148" i="2"/>
  <c r="P148" i="2"/>
  <c r="O148" i="2"/>
  <c r="N148" i="2"/>
  <c r="M148" i="2"/>
  <c r="L148" i="2"/>
  <c r="K148" i="2"/>
  <c r="J148" i="2"/>
  <c r="I148" i="2"/>
  <c r="H148" i="2"/>
  <c r="G148" i="2"/>
  <c r="F148" i="2"/>
  <c r="E148" i="2"/>
  <c r="D148" i="2"/>
  <c r="C148" i="2"/>
  <c r="B148" i="2"/>
  <c r="A148" i="2"/>
  <c r="V147" i="2"/>
  <c r="U147" i="2"/>
  <c r="T147" i="2"/>
  <c r="S147" i="2"/>
  <c r="R147" i="2"/>
  <c r="Q147" i="2"/>
  <c r="P147" i="2"/>
  <c r="O147" i="2"/>
  <c r="N147" i="2"/>
  <c r="M147" i="2"/>
  <c r="L147" i="2"/>
  <c r="K147" i="2"/>
  <c r="J147" i="2"/>
  <c r="I147" i="2"/>
  <c r="H147" i="2"/>
  <c r="G147" i="2"/>
  <c r="F147" i="2"/>
  <c r="E147" i="2"/>
  <c r="D147" i="2"/>
  <c r="C147" i="2"/>
  <c r="B147" i="2"/>
  <c r="A147" i="2"/>
  <c r="V146" i="2"/>
  <c r="U146" i="2"/>
  <c r="T146" i="2"/>
  <c r="S146" i="2"/>
  <c r="R146" i="2"/>
  <c r="Q146" i="2"/>
  <c r="P146" i="2"/>
  <c r="O146" i="2"/>
  <c r="N146" i="2"/>
  <c r="M146" i="2"/>
  <c r="L146" i="2"/>
  <c r="K146" i="2"/>
  <c r="J146" i="2"/>
  <c r="I146" i="2"/>
  <c r="H146" i="2"/>
  <c r="G146" i="2"/>
  <c r="F146" i="2"/>
  <c r="E146" i="2"/>
  <c r="D146" i="2"/>
  <c r="C146" i="2"/>
  <c r="B146" i="2"/>
  <c r="A146" i="2"/>
  <c r="V145" i="2"/>
  <c r="U145" i="2"/>
  <c r="T145" i="2"/>
  <c r="S145" i="2"/>
  <c r="R145" i="2"/>
  <c r="Q145" i="2"/>
  <c r="P145" i="2"/>
  <c r="O145" i="2"/>
  <c r="N145" i="2"/>
  <c r="M145" i="2"/>
  <c r="L145" i="2"/>
  <c r="K145" i="2"/>
  <c r="J145" i="2"/>
  <c r="I145" i="2"/>
  <c r="H145" i="2"/>
  <c r="G145" i="2"/>
  <c r="F145" i="2"/>
  <c r="E145" i="2"/>
  <c r="D145" i="2"/>
  <c r="C145" i="2"/>
  <c r="B145" i="2"/>
  <c r="A145" i="2"/>
  <c r="V144" i="2"/>
  <c r="U144" i="2"/>
  <c r="T144" i="2"/>
  <c r="S144" i="2"/>
  <c r="R144" i="2"/>
  <c r="Q144" i="2"/>
  <c r="P144" i="2"/>
  <c r="O144" i="2"/>
  <c r="N144" i="2"/>
  <c r="M144" i="2"/>
  <c r="L144" i="2"/>
  <c r="K144" i="2"/>
  <c r="J144" i="2"/>
  <c r="I144" i="2"/>
  <c r="H144" i="2"/>
  <c r="G144" i="2"/>
  <c r="F144" i="2"/>
  <c r="E144" i="2"/>
  <c r="D144" i="2"/>
  <c r="C144" i="2"/>
  <c r="B144" i="2"/>
  <c r="A144" i="2"/>
  <c r="V143" i="2"/>
  <c r="U143" i="2"/>
  <c r="T143" i="2"/>
  <c r="S143" i="2"/>
  <c r="R143" i="2"/>
  <c r="Q143" i="2"/>
  <c r="P143" i="2"/>
  <c r="O143" i="2"/>
  <c r="N143" i="2"/>
  <c r="M143" i="2"/>
  <c r="L143" i="2"/>
  <c r="K143" i="2"/>
  <c r="J143" i="2"/>
  <c r="I143" i="2"/>
  <c r="H143" i="2"/>
  <c r="G143" i="2"/>
  <c r="F143" i="2"/>
  <c r="E143" i="2"/>
  <c r="D143" i="2"/>
  <c r="C143" i="2"/>
  <c r="B143" i="2"/>
  <c r="A143" i="2"/>
  <c r="V142" i="2"/>
  <c r="U142" i="2"/>
  <c r="T142" i="2"/>
  <c r="S142" i="2"/>
  <c r="R142" i="2"/>
  <c r="Q142" i="2"/>
  <c r="P142" i="2"/>
  <c r="O142" i="2"/>
  <c r="N142" i="2"/>
  <c r="M142" i="2"/>
  <c r="L142" i="2"/>
  <c r="K142" i="2"/>
  <c r="J142" i="2"/>
  <c r="I142" i="2"/>
  <c r="H142" i="2"/>
  <c r="G142" i="2"/>
  <c r="F142" i="2"/>
  <c r="E142" i="2"/>
  <c r="D142" i="2"/>
  <c r="C142" i="2"/>
  <c r="B142" i="2"/>
  <c r="A142" i="2"/>
  <c r="V141" i="2"/>
  <c r="U141" i="2"/>
  <c r="T141" i="2"/>
  <c r="S141" i="2"/>
  <c r="R141" i="2"/>
  <c r="Q141" i="2"/>
  <c r="P141" i="2"/>
  <c r="O141" i="2"/>
  <c r="N141" i="2"/>
  <c r="M141" i="2"/>
  <c r="L141" i="2"/>
  <c r="K141" i="2"/>
  <c r="J141" i="2"/>
  <c r="I141" i="2"/>
  <c r="H141" i="2"/>
  <c r="G141" i="2"/>
  <c r="F141" i="2"/>
  <c r="E141" i="2"/>
  <c r="D141" i="2"/>
  <c r="C141" i="2"/>
  <c r="B141" i="2"/>
  <c r="A141" i="2"/>
  <c r="V140" i="2"/>
  <c r="U140" i="2"/>
  <c r="T140" i="2"/>
  <c r="S140" i="2"/>
  <c r="R140" i="2"/>
  <c r="Q140" i="2"/>
  <c r="P140" i="2"/>
  <c r="O140" i="2"/>
  <c r="N140" i="2"/>
  <c r="M140" i="2"/>
  <c r="L140" i="2"/>
  <c r="K140" i="2"/>
  <c r="J140" i="2"/>
  <c r="I140" i="2"/>
  <c r="H140" i="2"/>
  <c r="G140" i="2"/>
  <c r="F140" i="2"/>
  <c r="E140" i="2"/>
  <c r="D140" i="2"/>
  <c r="C140" i="2"/>
  <c r="B140" i="2"/>
  <c r="A140" i="2"/>
  <c r="V139" i="2"/>
  <c r="U139" i="2"/>
  <c r="T139" i="2"/>
  <c r="S139" i="2"/>
  <c r="R139" i="2"/>
  <c r="Q139" i="2"/>
  <c r="P139" i="2"/>
  <c r="O139" i="2"/>
  <c r="N139" i="2"/>
  <c r="M139" i="2"/>
  <c r="L139" i="2"/>
  <c r="K139" i="2"/>
  <c r="J139" i="2"/>
  <c r="I139" i="2"/>
  <c r="H139" i="2"/>
  <c r="G139" i="2"/>
  <c r="F139" i="2"/>
  <c r="E139" i="2"/>
  <c r="D139" i="2"/>
  <c r="C139" i="2"/>
  <c r="B139" i="2"/>
  <c r="A139" i="2"/>
  <c r="V138" i="2"/>
  <c r="U138" i="2"/>
  <c r="T138" i="2"/>
  <c r="S138" i="2"/>
  <c r="R138" i="2"/>
  <c r="Q138" i="2"/>
  <c r="P138" i="2"/>
  <c r="O138" i="2"/>
  <c r="N138" i="2"/>
  <c r="M138" i="2"/>
  <c r="L138" i="2"/>
  <c r="K138" i="2"/>
  <c r="J138" i="2"/>
  <c r="I138" i="2"/>
  <c r="H138" i="2"/>
  <c r="G138" i="2"/>
  <c r="F138" i="2"/>
  <c r="E138" i="2"/>
  <c r="D138" i="2"/>
  <c r="C138" i="2"/>
  <c r="B138" i="2"/>
  <c r="A138" i="2"/>
  <c r="V137" i="2"/>
  <c r="U137" i="2"/>
  <c r="T137" i="2"/>
  <c r="S137" i="2"/>
  <c r="R137" i="2"/>
  <c r="Q137" i="2"/>
  <c r="P137" i="2"/>
  <c r="O137" i="2"/>
  <c r="N137" i="2"/>
  <c r="M137" i="2"/>
  <c r="L137" i="2"/>
  <c r="K137" i="2"/>
  <c r="J137" i="2"/>
  <c r="I137" i="2"/>
  <c r="H137" i="2"/>
  <c r="G137" i="2"/>
  <c r="F137" i="2"/>
  <c r="E137" i="2"/>
  <c r="D137" i="2"/>
  <c r="C137" i="2"/>
  <c r="B137" i="2"/>
  <c r="A137" i="2"/>
  <c r="V136" i="2"/>
  <c r="U136" i="2"/>
  <c r="T136" i="2"/>
  <c r="S136" i="2"/>
  <c r="R136" i="2"/>
  <c r="Q136" i="2"/>
  <c r="P136" i="2"/>
  <c r="O136" i="2"/>
  <c r="N136" i="2"/>
  <c r="M136" i="2"/>
  <c r="L136" i="2"/>
  <c r="K136" i="2"/>
  <c r="J136" i="2"/>
  <c r="I136" i="2"/>
  <c r="H136" i="2"/>
  <c r="G136" i="2"/>
  <c r="F136" i="2"/>
  <c r="E136" i="2"/>
  <c r="D136" i="2"/>
  <c r="C136" i="2"/>
  <c r="B136" i="2"/>
  <c r="A136" i="2"/>
  <c r="V135" i="2"/>
  <c r="U135" i="2"/>
  <c r="T135" i="2"/>
  <c r="S135" i="2"/>
  <c r="R135" i="2"/>
  <c r="Q135" i="2"/>
  <c r="P135" i="2"/>
  <c r="O135" i="2"/>
  <c r="N135" i="2"/>
  <c r="M135" i="2"/>
  <c r="L135" i="2"/>
  <c r="K135" i="2"/>
  <c r="J135" i="2"/>
  <c r="I135" i="2"/>
  <c r="H135" i="2"/>
  <c r="G135" i="2"/>
  <c r="F135" i="2"/>
  <c r="E135" i="2"/>
  <c r="D135" i="2"/>
  <c r="C135" i="2"/>
  <c r="B135" i="2"/>
  <c r="A135" i="2"/>
  <c r="V134" i="2"/>
  <c r="U134" i="2"/>
  <c r="T134" i="2"/>
  <c r="S134" i="2"/>
  <c r="R134" i="2"/>
  <c r="Q134" i="2"/>
  <c r="P134" i="2"/>
  <c r="O134" i="2"/>
  <c r="N134" i="2"/>
  <c r="M134" i="2"/>
  <c r="L134" i="2"/>
  <c r="K134" i="2"/>
  <c r="J134" i="2"/>
  <c r="I134" i="2"/>
  <c r="H134" i="2"/>
  <c r="G134" i="2"/>
  <c r="F134" i="2"/>
  <c r="E134" i="2"/>
  <c r="D134" i="2"/>
  <c r="C134" i="2"/>
  <c r="B134" i="2"/>
  <c r="A134" i="2"/>
  <c r="V133" i="2"/>
  <c r="U133" i="2"/>
  <c r="T133" i="2"/>
  <c r="S133" i="2"/>
  <c r="R133" i="2"/>
  <c r="Q133" i="2"/>
  <c r="P133" i="2"/>
  <c r="O133" i="2"/>
  <c r="N133" i="2"/>
  <c r="M133" i="2"/>
  <c r="L133" i="2"/>
  <c r="K133" i="2"/>
  <c r="J133" i="2"/>
  <c r="I133" i="2"/>
  <c r="H133" i="2"/>
  <c r="G133" i="2"/>
  <c r="F133" i="2"/>
  <c r="E133" i="2"/>
  <c r="D133" i="2"/>
  <c r="C133" i="2"/>
  <c r="B133" i="2"/>
  <c r="A133" i="2"/>
  <c r="V132" i="2"/>
  <c r="U132" i="2"/>
  <c r="T132" i="2"/>
  <c r="S132" i="2"/>
  <c r="R132" i="2"/>
  <c r="Q132" i="2"/>
  <c r="P132" i="2"/>
  <c r="O132" i="2"/>
  <c r="N132" i="2"/>
  <c r="M132" i="2"/>
  <c r="L132" i="2"/>
  <c r="K132" i="2"/>
  <c r="J132" i="2"/>
  <c r="I132" i="2"/>
  <c r="H132" i="2"/>
  <c r="G132" i="2"/>
  <c r="F132" i="2"/>
  <c r="E132" i="2"/>
  <c r="D132" i="2"/>
  <c r="C132" i="2"/>
  <c r="B132" i="2"/>
  <c r="A132" i="2"/>
  <c r="V131" i="2"/>
  <c r="U131" i="2"/>
  <c r="T131" i="2"/>
  <c r="S131" i="2"/>
  <c r="R131" i="2"/>
  <c r="Q131" i="2"/>
  <c r="P131" i="2"/>
  <c r="O131" i="2"/>
  <c r="N131" i="2"/>
  <c r="M131" i="2"/>
  <c r="L131" i="2"/>
  <c r="K131" i="2"/>
  <c r="J131" i="2"/>
  <c r="I131" i="2"/>
  <c r="H131" i="2"/>
  <c r="G131" i="2"/>
  <c r="F131" i="2"/>
  <c r="E131" i="2"/>
  <c r="D131" i="2"/>
  <c r="C131" i="2"/>
  <c r="B131" i="2"/>
  <c r="A131" i="2"/>
  <c r="V130" i="2"/>
  <c r="U130" i="2"/>
  <c r="T130" i="2"/>
  <c r="S130" i="2"/>
  <c r="R130" i="2"/>
  <c r="Q130" i="2"/>
  <c r="P130" i="2"/>
  <c r="O130" i="2"/>
  <c r="N130" i="2"/>
  <c r="M130" i="2"/>
  <c r="L130" i="2"/>
  <c r="K130" i="2"/>
  <c r="J130" i="2"/>
  <c r="I130" i="2"/>
  <c r="H130" i="2"/>
  <c r="G130" i="2"/>
  <c r="F130" i="2"/>
  <c r="E130" i="2"/>
  <c r="D130" i="2"/>
  <c r="C130" i="2"/>
  <c r="B130" i="2"/>
  <c r="A130" i="2"/>
  <c r="V129" i="2"/>
  <c r="U129" i="2"/>
  <c r="T129" i="2"/>
  <c r="S129" i="2"/>
  <c r="R129" i="2"/>
  <c r="Q129" i="2"/>
  <c r="P129" i="2"/>
  <c r="O129" i="2"/>
  <c r="N129" i="2"/>
  <c r="M129" i="2"/>
  <c r="L129" i="2"/>
  <c r="K129" i="2"/>
  <c r="J129" i="2"/>
  <c r="I129" i="2"/>
  <c r="H129" i="2"/>
  <c r="G129" i="2"/>
  <c r="F129" i="2"/>
  <c r="E129" i="2"/>
  <c r="D129" i="2"/>
  <c r="C129" i="2"/>
  <c r="B129" i="2"/>
  <c r="A129" i="2"/>
  <c r="V128" i="2"/>
  <c r="U128" i="2"/>
  <c r="T128" i="2"/>
  <c r="S128" i="2"/>
  <c r="R128" i="2"/>
  <c r="Q128" i="2"/>
  <c r="P128" i="2"/>
  <c r="O128" i="2"/>
  <c r="N128" i="2"/>
  <c r="M128" i="2"/>
  <c r="L128" i="2"/>
  <c r="K128" i="2"/>
  <c r="J128" i="2"/>
  <c r="I128" i="2"/>
  <c r="H128" i="2"/>
  <c r="G128" i="2"/>
  <c r="F128" i="2"/>
  <c r="E128" i="2"/>
  <c r="D128" i="2"/>
  <c r="C128" i="2"/>
  <c r="B128" i="2"/>
  <c r="A128" i="2"/>
  <c r="V127" i="2"/>
  <c r="U127" i="2"/>
  <c r="T127" i="2"/>
  <c r="S127" i="2"/>
  <c r="R127" i="2"/>
  <c r="Q127" i="2"/>
  <c r="P127" i="2"/>
  <c r="O127" i="2"/>
  <c r="N127" i="2"/>
  <c r="M127" i="2"/>
  <c r="L127" i="2"/>
  <c r="K127" i="2"/>
  <c r="J127" i="2"/>
  <c r="I127" i="2"/>
  <c r="H127" i="2"/>
  <c r="G127" i="2"/>
  <c r="F127" i="2"/>
  <c r="E127" i="2"/>
  <c r="D127" i="2"/>
  <c r="C127" i="2"/>
  <c r="B127" i="2"/>
  <c r="A127" i="2"/>
  <c r="V126" i="2"/>
  <c r="U126" i="2"/>
  <c r="T126" i="2"/>
  <c r="S126" i="2"/>
  <c r="R126" i="2"/>
  <c r="Q126" i="2"/>
  <c r="P126" i="2"/>
  <c r="O126" i="2"/>
  <c r="N126" i="2"/>
  <c r="M126" i="2"/>
  <c r="L126" i="2"/>
  <c r="K126" i="2"/>
  <c r="J126" i="2"/>
  <c r="I126" i="2"/>
  <c r="H126" i="2"/>
  <c r="G126" i="2"/>
  <c r="F126" i="2"/>
  <c r="E126" i="2"/>
  <c r="D126" i="2"/>
  <c r="C126" i="2"/>
  <c r="B126" i="2"/>
  <c r="A126" i="2"/>
  <c r="V125" i="2"/>
  <c r="U125" i="2"/>
  <c r="T125" i="2"/>
  <c r="S125" i="2"/>
  <c r="R125" i="2"/>
  <c r="Q125" i="2"/>
  <c r="P125" i="2"/>
  <c r="O125" i="2"/>
  <c r="N125" i="2"/>
  <c r="M125" i="2"/>
  <c r="L125" i="2"/>
  <c r="K125" i="2"/>
  <c r="J125" i="2"/>
  <c r="I125" i="2"/>
  <c r="H125" i="2"/>
  <c r="G125" i="2"/>
  <c r="F125" i="2"/>
  <c r="E125" i="2"/>
  <c r="D125" i="2"/>
  <c r="C125" i="2"/>
  <c r="B125" i="2"/>
  <c r="A125" i="2"/>
  <c r="V124" i="2"/>
  <c r="U124" i="2"/>
  <c r="T124" i="2"/>
  <c r="S124" i="2"/>
  <c r="R124" i="2"/>
  <c r="Q124" i="2"/>
  <c r="P124" i="2"/>
  <c r="O124" i="2"/>
  <c r="N124" i="2"/>
  <c r="M124" i="2"/>
  <c r="L124" i="2"/>
  <c r="K124" i="2"/>
  <c r="J124" i="2"/>
  <c r="I124" i="2"/>
  <c r="H124" i="2"/>
  <c r="G124" i="2"/>
  <c r="F124" i="2"/>
  <c r="E124" i="2"/>
  <c r="D124" i="2"/>
  <c r="C124" i="2"/>
  <c r="B124" i="2"/>
  <c r="A124" i="2"/>
  <c r="V123" i="2"/>
  <c r="U123" i="2"/>
  <c r="T123" i="2"/>
  <c r="S123" i="2"/>
  <c r="R123" i="2"/>
  <c r="Q123" i="2"/>
  <c r="P123" i="2"/>
  <c r="O123" i="2"/>
  <c r="N123" i="2"/>
  <c r="M123" i="2"/>
  <c r="L123" i="2"/>
  <c r="K123" i="2"/>
  <c r="J123" i="2"/>
  <c r="I123" i="2"/>
  <c r="H123" i="2"/>
  <c r="G123" i="2"/>
  <c r="F123" i="2"/>
  <c r="E123" i="2"/>
  <c r="D123" i="2"/>
  <c r="C123" i="2"/>
  <c r="B123" i="2"/>
  <c r="A123" i="2"/>
  <c r="V122" i="2"/>
  <c r="U122" i="2"/>
  <c r="T122" i="2"/>
  <c r="S122" i="2"/>
  <c r="R122" i="2"/>
  <c r="Q122" i="2"/>
  <c r="P122" i="2"/>
  <c r="O122" i="2"/>
  <c r="N122" i="2"/>
  <c r="M122" i="2"/>
  <c r="L122" i="2"/>
  <c r="K122" i="2"/>
  <c r="J122" i="2"/>
  <c r="I122" i="2"/>
  <c r="H122" i="2"/>
  <c r="G122" i="2"/>
  <c r="F122" i="2"/>
  <c r="E122" i="2"/>
  <c r="D122" i="2"/>
  <c r="C122" i="2"/>
  <c r="B122" i="2"/>
  <c r="A122" i="2"/>
  <c r="V121" i="2"/>
  <c r="U121" i="2"/>
  <c r="T121" i="2"/>
  <c r="S121" i="2"/>
  <c r="R121" i="2"/>
  <c r="Q121" i="2"/>
  <c r="P121" i="2"/>
  <c r="O121" i="2"/>
  <c r="N121" i="2"/>
  <c r="M121" i="2"/>
  <c r="L121" i="2"/>
  <c r="K121" i="2"/>
  <c r="J121" i="2"/>
  <c r="I121" i="2"/>
  <c r="H121" i="2"/>
  <c r="G121" i="2"/>
  <c r="F121" i="2"/>
  <c r="E121" i="2"/>
  <c r="D121" i="2"/>
  <c r="C121" i="2"/>
  <c r="B121" i="2"/>
  <c r="A121" i="2"/>
  <c r="V120" i="2"/>
  <c r="U120" i="2"/>
  <c r="T120" i="2"/>
  <c r="S120" i="2"/>
  <c r="R120" i="2"/>
  <c r="Q120" i="2"/>
  <c r="P120" i="2"/>
  <c r="O120" i="2"/>
  <c r="N120" i="2"/>
  <c r="M120" i="2"/>
  <c r="L120" i="2"/>
  <c r="K120" i="2"/>
  <c r="J120" i="2"/>
  <c r="I120" i="2"/>
  <c r="H120" i="2"/>
  <c r="G120" i="2"/>
  <c r="F120" i="2"/>
  <c r="E120" i="2"/>
  <c r="D120" i="2"/>
  <c r="C120" i="2"/>
  <c r="B120" i="2"/>
  <c r="A120" i="2"/>
  <c r="V119" i="2"/>
  <c r="U119" i="2"/>
  <c r="T119" i="2"/>
  <c r="S119" i="2"/>
  <c r="R119" i="2"/>
  <c r="Q119" i="2"/>
  <c r="P119" i="2"/>
  <c r="O119" i="2"/>
  <c r="N119" i="2"/>
  <c r="M119" i="2"/>
  <c r="L119" i="2"/>
  <c r="K119" i="2"/>
  <c r="J119" i="2"/>
  <c r="I119" i="2"/>
  <c r="H119" i="2"/>
  <c r="G119" i="2"/>
  <c r="F119" i="2"/>
  <c r="E119" i="2"/>
  <c r="D119" i="2"/>
  <c r="C119" i="2"/>
  <c r="B119" i="2"/>
  <c r="A119" i="2"/>
  <c r="V118" i="2"/>
  <c r="U118" i="2"/>
  <c r="T118" i="2"/>
  <c r="S118" i="2"/>
  <c r="R118" i="2"/>
  <c r="Q118" i="2"/>
  <c r="P118" i="2"/>
  <c r="O118" i="2"/>
  <c r="N118" i="2"/>
  <c r="M118" i="2"/>
  <c r="L118" i="2"/>
  <c r="K118" i="2"/>
  <c r="J118" i="2"/>
  <c r="I118" i="2"/>
  <c r="H118" i="2"/>
  <c r="G118" i="2"/>
  <c r="F118" i="2"/>
  <c r="E118" i="2"/>
  <c r="D118" i="2"/>
  <c r="C118" i="2"/>
  <c r="B118" i="2"/>
  <c r="A118" i="2"/>
  <c r="V117" i="2"/>
  <c r="U117" i="2"/>
  <c r="T117" i="2"/>
  <c r="S117" i="2"/>
  <c r="R117" i="2"/>
  <c r="Q117" i="2"/>
  <c r="P117" i="2"/>
  <c r="O117" i="2"/>
  <c r="N117" i="2"/>
  <c r="M117" i="2"/>
  <c r="L117" i="2"/>
  <c r="K117" i="2"/>
  <c r="J117" i="2"/>
  <c r="I117" i="2"/>
  <c r="H117" i="2"/>
  <c r="G117" i="2"/>
  <c r="F117" i="2"/>
  <c r="E117" i="2"/>
  <c r="D117" i="2"/>
  <c r="C117" i="2"/>
  <c r="B117" i="2"/>
  <c r="A117" i="2"/>
  <c r="V116" i="2"/>
  <c r="U116" i="2"/>
  <c r="T116" i="2"/>
  <c r="S116" i="2"/>
  <c r="R116" i="2"/>
  <c r="Q116" i="2"/>
  <c r="P116" i="2"/>
  <c r="O116" i="2"/>
  <c r="N116" i="2"/>
  <c r="M116" i="2"/>
  <c r="L116" i="2"/>
  <c r="K116" i="2"/>
  <c r="J116" i="2"/>
  <c r="I116" i="2"/>
  <c r="H116" i="2"/>
  <c r="G116" i="2"/>
  <c r="F116" i="2"/>
  <c r="E116" i="2"/>
  <c r="D116" i="2"/>
  <c r="C116" i="2"/>
  <c r="B116" i="2"/>
  <c r="A116" i="2"/>
  <c r="V115" i="2"/>
  <c r="U115" i="2"/>
  <c r="T115" i="2"/>
  <c r="S115" i="2"/>
  <c r="R115" i="2"/>
  <c r="Q115" i="2"/>
  <c r="P115" i="2"/>
  <c r="O115" i="2"/>
  <c r="N115" i="2"/>
  <c r="M115" i="2"/>
  <c r="L115" i="2"/>
  <c r="K115" i="2"/>
  <c r="J115" i="2"/>
  <c r="I115" i="2"/>
  <c r="H115" i="2"/>
  <c r="G115" i="2"/>
  <c r="F115" i="2"/>
  <c r="E115" i="2"/>
  <c r="D115" i="2"/>
  <c r="C115" i="2"/>
  <c r="B115" i="2"/>
  <c r="A115" i="2"/>
  <c r="V114" i="2"/>
  <c r="U114" i="2"/>
  <c r="T114" i="2"/>
  <c r="S114" i="2"/>
  <c r="R114" i="2"/>
  <c r="Q114" i="2"/>
  <c r="P114" i="2"/>
  <c r="O114" i="2"/>
  <c r="N114" i="2"/>
  <c r="M114" i="2"/>
  <c r="L114" i="2"/>
  <c r="K114" i="2"/>
  <c r="J114" i="2"/>
  <c r="I114" i="2"/>
  <c r="H114" i="2"/>
  <c r="G114" i="2"/>
  <c r="F114" i="2"/>
  <c r="E114" i="2"/>
  <c r="D114" i="2"/>
  <c r="C114" i="2"/>
  <c r="B114" i="2"/>
  <c r="A114" i="2"/>
  <c r="V113" i="2"/>
  <c r="U113" i="2"/>
  <c r="T113" i="2"/>
  <c r="S113" i="2"/>
  <c r="R113" i="2"/>
  <c r="Q113" i="2"/>
  <c r="P113" i="2"/>
  <c r="O113" i="2"/>
  <c r="N113" i="2"/>
  <c r="M113" i="2"/>
  <c r="L113" i="2"/>
  <c r="K113" i="2"/>
  <c r="J113" i="2"/>
  <c r="I113" i="2"/>
  <c r="H113" i="2"/>
  <c r="G113" i="2"/>
  <c r="F113" i="2"/>
  <c r="E113" i="2"/>
  <c r="D113" i="2"/>
  <c r="C113" i="2"/>
  <c r="B113" i="2"/>
  <c r="A113" i="2"/>
  <c r="V112" i="2"/>
  <c r="U112" i="2"/>
  <c r="T112" i="2"/>
  <c r="S112" i="2"/>
  <c r="R112" i="2"/>
  <c r="Q112" i="2"/>
  <c r="P112" i="2"/>
  <c r="O112" i="2"/>
  <c r="N112" i="2"/>
  <c r="M112" i="2"/>
  <c r="L112" i="2"/>
  <c r="K112" i="2"/>
  <c r="J112" i="2"/>
  <c r="I112" i="2"/>
  <c r="H112" i="2"/>
  <c r="G112" i="2"/>
  <c r="F112" i="2"/>
  <c r="E112" i="2"/>
  <c r="D112" i="2"/>
  <c r="C112" i="2"/>
  <c r="B112" i="2"/>
  <c r="A112" i="2"/>
  <c r="V111" i="2"/>
  <c r="U111" i="2"/>
  <c r="T111" i="2"/>
  <c r="S111" i="2"/>
  <c r="R111" i="2"/>
  <c r="Q111" i="2"/>
  <c r="P111" i="2"/>
  <c r="O111" i="2"/>
  <c r="N111" i="2"/>
  <c r="M111" i="2"/>
  <c r="L111" i="2"/>
  <c r="K111" i="2"/>
  <c r="J111" i="2"/>
  <c r="I111" i="2"/>
  <c r="H111" i="2"/>
  <c r="G111" i="2"/>
  <c r="F111" i="2"/>
  <c r="E111" i="2"/>
  <c r="D111" i="2"/>
  <c r="C111" i="2"/>
  <c r="B111" i="2"/>
  <c r="A111" i="2"/>
  <c r="V110" i="2"/>
  <c r="U110" i="2"/>
  <c r="T110" i="2"/>
  <c r="S110" i="2"/>
  <c r="R110" i="2"/>
  <c r="Q110" i="2"/>
  <c r="P110" i="2"/>
  <c r="O110" i="2"/>
  <c r="N110" i="2"/>
  <c r="M110" i="2"/>
  <c r="L110" i="2"/>
  <c r="K110" i="2"/>
  <c r="J110" i="2"/>
  <c r="I110" i="2"/>
  <c r="H110" i="2"/>
  <c r="G110" i="2"/>
  <c r="F110" i="2"/>
  <c r="E110" i="2"/>
  <c r="D110" i="2"/>
  <c r="C110" i="2"/>
  <c r="B110" i="2"/>
  <c r="A110" i="2"/>
  <c r="V109" i="2"/>
  <c r="U109" i="2"/>
  <c r="T109" i="2"/>
  <c r="S109" i="2"/>
  <c r="R109" i="2"/>
  <c r="Q109" i="2"/>
  <c r="P109" i="2"/>
  <c r="O109" i="2"/>
  <c r="N109" i="2"/>
  <c r="M109" i="2"/>
  <c r="L109" i="2"/>
  <c r="K109" i="2"/>
  <c r="J109" i="2"/>
  <c r="I109" i="2"/>
  <c r="H109" i="2"/>
  <c r="G109" i="2"/>
  <c r="F109" i="2"/>
  <c r="E109" i="2"/>
  <c r="D109" i="2"/>
  <c r="C109" i="2"/>
  <c r="B109" i="2"/>
  <c r="A109" i="2"/>
  <c r="V108" i="2"/>
  <c r="U108" i="2"/>
  <c r="T108" i="2"/>
  <c r="S108" i="2"/>
  <c r="R108" i="2"/>
  <c r="Q108" i="2"/>
  <c r="P108" i="2"/>
  <c r="O108" i="2"/>
  <c r="N108" i="2"/>
  <c r="M108" i="2"/>
  <c r="L108" i="2"/>
  <c r="K108" i="2"/>
  <c r="J108" i="2"/>
  <c r="I108" i="2"/>
  <c r="H108" i="2"/>
  <c r="G108" i="2"/>
  <c r="F108" i="2"/>
  <c r="E108" i="2"/>
  <c r="D108" i="2"/>
  <c r="C108" i="2"/>
  <c r="B108" i="2"/>
  <c r="A108" i="2"/>
  <c r="V107" i="2"/>
  <c r="U107" i="2"/>
  <c r="T107" i="2"/>
  <c r="S107" i="2"/>
  <c r="R107" i="2"/>
  <c r="Q107" i="2"/>
  <c r="P107" i="2"/>
  <c r="O107" i="2"/>
  <c r="N107" i="2"/>
  <c r="M107" i="2"/>
  <c r="L107" i="2"/>
  <c r="K107" i="2"/>
  <c r="J107" i="2"/>
  <c r="I107" i="2"/>
  <c r="H107" i="2"/>
  <c r="G107" i="2"/>
  <c r="F107" i="2"/>
  <c r="E107" i="2"/>
  <c r="D107" i="2"/>
  <c r="C107" i="2"/>
  <c r="B107" i="2"/>
  <c r="A107" i="2"/>
  <c r="V106" i="2"/>
  <c r="U106" i="2"/>
  <c r="T106" i="2"/>
  <c r="S106" i="2"/>
  <c r="R106" i="2"/>
  <c r="Q106" i="2"/>
  <c r="P106" i="2"/>
  <c r="O106" i="2"/>
  <c r="N106" i="2"/>
  <c r="M106" i="2"/>
  <c r="L106" i="2"/>
  <c r="K106" i="2"/>
  <c r="J106" i="2"/>
  <c r="I106" i="2"/>
  <c r="H106" i="2"/>
  <c r="G106" i="2"/>
  <c r="F106" i="2"/>
  <c r="E106" i="2"/>
  <c r="D106" i="2"/>
  <c r="C106" i="2"/>
  <c r="B106" i="2"/>
  <c r="A106" i="2"/>
  <c r="V105" i="2"/>
  <c r="U105" i="2"/>
  <c r="T105" i="2"/>
  <c r="S105" i="2"/>
  <c r="R105" i="2"/>
  <c r="Q105" i="2"/>
  <c r="P105" i="2"/>
  <c r="O105" i="2"/>
  <c r="N105" i="2"/>
  <c r="M105" i="2"/>
  <c r="L105" i="2"/>
  <c r="K105" i="2"/>
  <c r="J105" i="2"/>
  <c r="I105" i="2"/>
  <c r="H105" i="2"/>
  <c r="G105" i="2"/>
  <c r="F105" i="2"/>
  <c r="E105" i="2"/>
  <c r="D105" i="2"/>
  <c r="C105" i="2"/>
  <c r="B105" i="2"/>
  <c r="A105" i="2"/>
  <c r="V104" i="2"/>
  <c r="U104" i="2"/>
  <c r="T104" i="2"/>
  <c r="S104" i="2"/>
  <c r="R104" i="2"/>
  <c r="Q104" i="2"/>
  <c r="P104" i="2"/>
  <c r="O104" i="2"/>
  <c r="N104" i="2"/>
  <c r="M104" i="2"/>
  <c r="L104" i="2"/>
  <c r="K104" i="2"/>
  <c r="J104" i="2"/>
  <c r="I104" i="2"/>
  <c r="H104" i="2"/>
  <c r="G104" i="2"/>
  <c r="F104" i="2"/>
  <c r="E104" i="2"/>
  <c r="D104" i="2"/>
  <c r="C104" i="2"/>
  <c r="B104" i="2"/>
  <c r="A104" i="2"/>
  <c r="V103" i="2"/>
  <c r="U103" i="2"/>
  <c r="T103" i="2"/>
  <c r="S103" i="2"/>
  <c r="R103" i="2"/>
  <c r="Q103" i="2"/>
  <c r="P103" i="2"/>
  <c r="O103" i="2"/>
  <c r="N103" i="2"/>
  <c r="M103" i="2"/>
  <c r="L103" i="2"/>
  <c r="K103" i="2"/>
  <c r="J103" i="2"/>
  <c r="I103" i="2"/>
  <c r="H103" i="2"/>
  <c r="G103" i="2"/>
  <c r="F103" i="2"/>
  <c r="E103" i="2"/>
  <c r="D103" i="2"/>
  <c r="C103" i="2"/>
  <c r="B103" i="2"/>
  <c r="A103" i="2"/>
  <c r="V102" i="2"/>
  <c r="U102" i="2"/>
  <c r="T102" i="2"/>
  <c r="S102" i="2"/>
  <c r="R102" i="2"/>
  <c r="Q102" i="2"/>
  <c r="P102" i="2"/>
  <c r="O102" i="2"/>
  <c r="N102" i="2"/>
  <c r="M102" i="2"/>
  <c r="L102" i="2"/>
  <c r="K102" i="2"/>
  <c r="J102" i="2"/>
  <c r="I102" i="2"/>
  <c r="H102" i="2"/>
  <c r="G102" i="2"/>
  <c r="F102" i="2"/>
  <c r="E102" i="2"/>
  <c r="D102" i="2"/>
  <c r="C102" i="2"/>
  <c r="B102" i="2"/>
  <c r="A102" i="2"/>
  <c r="V101" i="2"/>
  <c r="U101" i="2"/>
  <c r="T101" i="2"/>
  <c r="S101" i="2"/>
  <c r="R101" i="2"/>
  <c r="Q101" i="2"/>
  <c r="P101" i="2"/>
  <c r="O101" i="2"/>
  <c r="N101" i="2"/>
  <c r="M101" i="2"/>
  <c r="L101" i="2"/>
  <c r="K101" i="2"/>
  <c r="J101" i="2"/>
  <c r="I101" i="2"/>
  <c r="H101" i="2"/>
  <c r="G101" i="2"/>
  <c r="F101" i="2"/>
  <c r="E101" i="2"/>
  <c r="D101" i="2"/>
  <c r="C101" i="2"/>
  <c r="B101" i="2"/>
  <c r="A101" i="2"/>
  <c r="V100" i="2"/>
  <c r="U100" i="2"/>
  <c r="T100" i="2"/>
  <c r="S100" i="2"/>
  <c r="R100" i="2"/>
  <c r="Q100" i="2"/>
  <c r="P100" i="2"/>
  <c r="O100" i="2"/>
  <c r="N100" i="2"/>
  <c r="M100" i="2"/>
  <c r="L100" i="2"/>
  <c r="K100" i="2"/>
  <c r="J100" i="2"/>
  <c r="I100" i="2"/>
  <c r="H100" i="2"/>
  <c r="G100" i="2"/>
  <c r="F100" i="2"/>
  <c r="E100" i="2"/>
  <c r="D100" i="2"/>
  <c r="C100" i="2"/>
  <c r="B100" i="2"/>
  <c r="A100" i="2"/>
  <c r="V99" i="2"/>
  <c r="U99" i="2"/>
  <c r="T99" i="2"/>
  <c r="S99" i="2"/>
  <c r="R99" i="2"/>
  <c r="Q99" i="2"/>
  <c r="P99" i="2"/>
  <c r="O99" i="2"/>
  <c r="N99" i="2"/>
  <c r="M99" i="2"/>
  <c r="L99" i="2"/>
  <c r="K99" i="2"/>
  <c r="J99" i="2"/>
  <c r="I99" i="2"/>
  <c r="H99" i="2"/>
  <c r="G99" i="2"/>
  <c r="F99" i="2"/>
  <c r="E99" i="2"/>
  <c r="D99" i="2"/>
  <c r="C99" i="2"/>
  <c r="B99" i="2"/>
  <c r="A99" i="2"/>
  <c r="V98" i="2"/>
  <c r="U98" i="2"/>
  <c r="T98" i="2"/>
  <c r="S98" i="2"/>
  <c r="R98" i="2"/>
  <c r="Q98" i="2"/>
  <c r="P98" i="2"/>
  <c r="O98" i="2"/>
  <c r="N98" i="2"/>
  <c r="M98" i="2"/>
  <c r="L98" i="2"/>
  <c r="K98" i="2"/>
  <c r="J98" i="2"/>
  <c r="I98" i="2"/>
  <c r="H98" i="2"/>
  <c r="G98" i="2"/>
  <c r="F98" i="2"/>
  <c r="E98" i="2"/>
  <c r="D98" i="2"/>
  <c r="C98" i="2"/>
  <c r="B98" i="2"/>
  <c r="A98" i="2"/>
  <c r="V97" i="2"/>
  <c r="U97" i="2"/>
  <c r="T97" i="2"/>
  <c r="S97" i="2"/>
  <c r="R97" i="2"/>
  <c r="Q97" i="2"/>
  <c r="P97" i="2"/>
  <c r="O97" i="2"/>
  <c r="N97" i="2"/>
  <c r="M97" i="2"/>
  <c r="L97" i="2"/>
  <c r="K97" i="2"/>
  <c r="J97" i="2"/>
  <c r="I97" i="2"/>
  <c r="H97" i="2"/>
  <c r="G97" i="2"/>
  <c r="F97" i="2"/>
  <c r="E97" i="2"/>
  <c r="D97" i="2"/>
  <c r="C97" i="2"/>
  <c r="B97" i="2"/>
  <c r="A97" i="2"/>
  <c r="V96" i="2"/>
  <c r="U96" i="2"/>
  <c r="T96" i="2"/>
  <c r="S96" i="2"/>
  <c r="R96" i="2"/>
  <c r="Q96" i="2"/>
  <c r="P96" i="2"/>
  <c r="O96" i="2"/>
  <c r="N96" i="2"/>
  <c r="M96" i="2"/>
  <c r="L96" i="2"/>
  <c r="K96" i="2"/>
  <c r="J96" i="2"/>
  <c r="I96" i="2"/>
  <c r="H96" i="2"/>
  <c r="G96" i="2"/>
  <c r="F96" i="2"/>
  <c r="E96" i="2"/>
  <c r="D96" i="2"/>
  <c r="C96" i="2"/>
  <c r="B96" i="2"/>
  <c r="A96" i="2"/>
  <c r="V95" i="2"/>
  <c r="U95" i="2"/>
  <c r="T95" i="2"/>
  <c r="S95" i="2"/>
  <c r="R95" i="2"/>
  <c r="Q95" i="2"/>
  <c r="P95" i="2"/>
  <c r="O95" i="2"/>
  <c r="N95" i="2"/>
  <c r="M95" i="2"/>
  <c r="L95" i="2"/>
  <c r="K95" i="2"/>
  <c r="J95" i="2"/>
  <c r="I95" i="2"/>
  <c r="H95" i="2"/>
  <c r="G95" i="2"/>
  <c r="F95" i="2"/>
  <c r="E95" i="2"/>
  <c r="D95" i="2"/>
  <c r="C95" i="2"/>
  <c r="B95" i="2"/>
  <c r="A95" i="2"/>
  <c r="V94" i="2"/>
  <c r="U94" i="2"/>
  <c r="T94" i="2"/>
  <c r="S94" i="2"/>
  <c r="R94" i="2"/>
  <c r="Q94" i="2"/>
  <c r="P94" i="2"/>
  <c r="O94" i="2"/>
  <c r="N94" i="2"/>
  <c r="M94" i="2"/>
  <c r="L94" i="2"/>
  <c r="K94" i="2"/>
  <c r="J94" i="2"/>
  <c r="I94" i="2"/>
  <c r="H94" i="2"/>
  <c r="G94" i="2"/>
  <c r="F94" i="2"/>
  <c r="E94" i="2"/>
  <c r="D94" i="2"/>
  <c r="C94" i="2"/>
  <c r="B94" i="2"/>
  <c r="A94" i="2"/>
  <c r="V93" i="2"/>
  <c r="U93" i="2"/>
  <c r="T93" i="2"/>
  <c r="S93" i="2"/>
  <c r="R93" i="2"/>
  <c r="Q93" i="2"/>
  <c r="P93" i="2"/>
  <c r="O93" i="2"/>
  <c r="N93" i="2"/>
  <c r="M93" i="2"/>
  <c r="L93" i="2"/>
  <c r="K93" i="2"/>
  <c r="J93" i="2"/>
  <c r="I93" i="2"/>
  <c r="H93" i="2"/>
  <c r="G93" i="2"/>
  <c r="F93" i="2"/>
  <c r="E93" i="2"/>
  <c r="D93" i="2"/>
  <c r="C93" i="2"/>
  <c r="B93" i="2"/>
  <c r="A93" i="2"/>
  <c r="V92" i="2"/>
  <c r="U92" i="2"/>
  <c r="T92" i="2"/>
  <c r="S92" i="2"/>
  <c r="R92" i="2"/>
  <c r="Q92" i="2"/>
  <c r="P92" i="2"/>
  <c r="O92" i="2"/>
  <c r="N92" i="2"/>
  <c r="M92" i="2"/>
  <c r="L92" i="2"/>
  <c r="K92" i="2"/>
  <c r="J92" i="2"/>
  <c r="I92" i="2"/>
  <c r="H92" i="2"/>
  <c r="G92" i="2"/>
  <c r="F92" i="2"/>
  <c r="E92" i="2"/>
  <c r="D92" i="2"/>
  <c r="C92" i="2"/>
  <c r="B92" i="2"/>
  <c r="A92" i="2"/>
  <c r="V91" i="2"/>
  <c r="U91" i="2"/>
  <c r="T91" i="2"/>
  <c r="S91" i="2"/>
  <c r="R91" i="2"/>
  <c r="Q91" i="2"/>
  <c r="P91" i="2"/>
  <c r="O91" i="2"/>
  <c r="N91" i="2"/>
  <c r="M91" i="2"/>
  <c r="L91" i="2"/>
  <c r="K91" i="2"/>
  <c r="J91" i="2"/>
  <c r="I91" i="2"/>
  <c r="H91" i="2"/>
  <c r="G91" i="2"/>
  <c r="F91" i="2"/>
  <c r="E91" i="2"/>
  <c r="D91" i="2"/>
  <c r="C91" i="2"/>
  <c r="B91" i="2"/>
  <c r="A91" i="2"/>
  <c r="V90" i="2"/>
  <c r="U90" i="2"/>
  <c r="T90" i="2"/>
  <c r="S90" i="2"/>
  <c r="R90" i="2"/>
  <c r="Q90" i="2"/>
  <c r="P90" i="2"/>
  <c r="O90" i="2"/>
  <c r="N90" i="2"/>
  <c r="M90" i="2"/>
  <c r="L90" i="2"/>
  <c r="K90" i="2"/>
  <c r="J90" i="2"/>
  <c r="I90" i="2"/>
  <c r="H90" i="2"/>
  <c r="G90" i="2"/>
  <c r="F90" i="2"/>
  <c r="E90" i="2"/>
  <c r="D90" i="2"/>
  <c r="C90" i="2"/>
  <c r="B90" i="2"/>
  <c r="A90" i="2"/>
  <c r="V89" i="2"/>
  <c r="U89" i="2"/>
  <c r="T89" i="2"/>
  <c r="S89" i="2"/>
  <c r="R89" i="2"/>
  <c r="Q89" i="2"/>
  <c r="P89" i="2"/>
  <c r="O89" i="2"/>
  <c r="N89" i="2"/>
  <c r="M89" i="2"/>
  <c r="L89" i="2"/>
  <c r="K89" i="2"/>
  <c r="J89" i="2"/>
  <c r="I89" i="2"/>
  <c r="H89" i="2"/>
  <c r="G89" i="2"/>
  <c r="F89" i="2"/>
  <c r="E89" i="2"/>
  <c r="D89" i="2"/>
  <c r="C89" i="2"/>
  <c r="B89" i="2"/>
  <c r="A89" i="2"/>
  <c r="V88" i="2"/>
  <c r="U88" i="2"/>
  <c r="T88" i="2"/>
  <c r="S88" i="2"/>
  <c r="R88" i="2"/>
  <c r="Q88" i="2"/>
  <c r="P88" i="2"/>
  <c r="O88" i="2"/>
  <c r="N88" i="2"/>
  <c r="M88" i="2"/>
  <c r="L88" i="2"/>
  <c r="K88" i="2"/>
  <c r="J88" i="2"/>
  <c r="I88" i="2"/>
  <c r="H88" i="2"/>
  <c r="G88" i="2"/>
  <c r="F88" i="2"/>
  <c r="E88" i="2"/>
  <c r="D88" i="2"/>
  <c r="C88" i="2"/>
  <c r="B88" i="2"/>
  <c r="A88" i="2"/>
  <c r="V87" i="2"/>
  <c r="U87" i="2"/>
  <c r="T87" i="2"/>
  <c r="S87" i="2"/>
  <c r="R87" i="2"/>
  <c r="Q87" i="2"/>
  <c r="P87" i="2"/>
  <c r="O87" i="2"/>
  <c r="N87" i="2"/>
  <c r="M87" i="2"/>
  <c r="L87" i="2"/>
  <c r="K87" i="2"/>
  <c r="J87" i="2"/>
  <c r="I87" i="2"/>
  <c r="H87" i="2"/>
  <c r="G87" i="2"/>
  <c r="F87" i="2"/>
  <c r="E87" i="2"/>
  <c r="D87" i="2"/>
  <c r="C87" i="2"/>
  <c r="B87" i="2"/>
  <c r="A87" i="2"/>
  <c r="V86" i="2"/>
  <c r="U86" i="2"/>
  <c r="T86" i="2"/>
  <c r="S86" i="2"/>
  <c r="R86" i="2"/>
  <c r="Q86" i="2"/>
  <c r="P86" i="2"/>
  <c r="O86" i="2"/>
  <c r="N86" i="2"/>
  <c r="M86" i="2"/>
  <c r="L86" i="2"/>
  <c r="K86" i="2"/>
  <c r="J86" i="2"/>
  <c r="I86" i="2"/>
  <c r="H86" i="2"/>
  <c r="G86" i="2"/>
  <c r="F86" i="2"/>
  <c r="E86" i="2"/>
  <c r="D86" i="2"/>
  <c r="C86" i="2"/>
  <c r="B86" i="2"/>
  <c r="A86" i="2"/>
  <c r="V85" i="2"/>
  <c r="U85" i="2"/>
  <c r="T85" i="2"/>
  <c r="S85" i="2"/>
  <c r="R85" i="2"/>
  <c r="Q85" i="2"/>
  <c r="P85" i="2"/>
  <c r="O85" i="2"/>
  <c r="N85" i="2"/>
  <c r="M85" i="2"/>
  <c r="L85" i="2"/>
  <c r="K85" i="2"/>
  <c r="J85" i="2"/>
  <c r="I85" i="2"/>
  <c r="H85" i="2"/>
  <c r="G85" i="2"/>
  <c r="F85" i="2"/>
  <c r="E85" i="2"/>
  <c r="D85" i="2"/>
  <c r="C85" i="2"/>
  <c r="B85" i="2"/>
  <c r="A85" i="2"/>
  <c r="V84" i="2"/>
  <c r="U84" i="2"/>
  <c r="T84" i="2"/>
  <c r="S84" i="2"/>
  <c r="R84" i="2"/>
  <c r="Q84" i="2"/>
  <c r="P84" i="2"/>
  <c r="O84" i="2"/>
  <c r="N84" i="2"/>
  <c r="M84" i="2"/>
  <c r="L84" i="2"/>
  <c r="K84" i="2"/>
  <c r="J84" i="2"/>
  <c r="I84" i="2"/>
  <c r="H84" i="2"/>
  <c r="G84" i="2"/>
  <c r="F84" i="2"/>
  <c r="E84" i="2"/>
  <c r="D84" i="2"/>
  <c r="C84" i="2"/>
  <c r="B84" i="2"/>
  <c r="A84" i="2"/>
  <c r="V83" i="2"/>
  <c r="U83" i="2"/>
  <c r="T83" i="2"/>
  <c r="S83" i="2"/>
  <c r="R83" i="2"/>
  <c r="Q83" i="2"/>
  <c r="P83" i="2"/>
  <c r="O83" i="2"/>
  <c r="N83" i="2"/>
  <c r="M83" i="2"/>
  <c r="L83" i="2"/>
  <c r="K83" i="2"/>
  <c r="J83" i="2"/>
  <c r="I83" i="2"/>
  <c r="H83" i="2"/>
  <c r="G83" i="2"/>
  <c r="F83" i="2"/>
  <c r="E83" i="2"/>
  <c r="D83" i="2"/>
  <c r="C83" i="2"/>
  <c r="B83" i="2"/>
  <c r="A83" i="2"/>
  <c r="V82" i="2"/>
  <c r="U82" i="2"/>
  <c r="T82" i="2"/>
  <c r="S82" i="2"/>
  <c r="R82" i="2"/>
  <c r="Q82" i="2"/>
  <c r="P82" i="2"/>
  <c r="O82" i="2"/>
  <c r="N82" i="2"/>
  <c r="M82" i="2"/>
  <c r="L82" i="2"/>
  <c r="K82" i="2"/>
  <c r="J82" i="2"/>
  <c r="I82" i="2"/>
  <c r="H82" i="2"/>
  <c r="G82" i="2"/>
  <c r="F82" i="2"/>
  <c r="E82" i="2"/>
  <c r="D82" i="2"/>
  <c r="C82" i="2"/>
  <c r="B82" i="2"/>
  <c r="A82" i="2"/>
  <c r="V81" i="2"/>
  <c r="U81" i="2"/>
  <c r="T81" i="2"/>
  <c r="S81" i="2"/>
  <c r="R81" i="2"/>
  <c r="Q81" i="2"/>
  <c r="P81" i="2"/>
  <c r="O81" i="2"/>
  <c r="N81" i="2"/>
  <c r="M81" i="2"/>
  <c r="L81" i="2"/>
  <c r="K81" i="2"/>
  <c r="J81" i="2"/>
  <c r="I81" i="2"/>
  <c r="H81" i="2"/>
  <c r="G81" i="2"/>
  <c r="F81" i="2"/>
  <c r="E81" i="2"/>
  <c r="D81" i="2"/>
  <c r="C81" i="2"/>
  <c r="B81" i="2"/>
  <c r="A81" i="2"/>
  <c r="V80" i="2"/>
  <c r="U80" i="2"/>
  <c r="T80" i="2"/>
  <c r="S80" i="2"/>
  <c r="R80" i="2"/>
  <c r="Q80" i="2"/>
  <c r="P80" i="2"/>
  <c r="O80" i="2"/>
  <c r="N80" i="2"/>
  <c r="M80" i="2"/>
  <c r="L80" i="2"/>
  <c r="K80" i="2"/>
  <c r="J80" i="2"/>
  <c r="I80" i="2"/>
  <c r="H80" i="2"/>
  <c r="G80" i="2"/>
  <c r="F80" i="2"/>
  <c r="E80" i="2"/>
  <c r="D80" i="2"/>
  <c r="C80" i="2"/>
  <c r="B80" i="2"/>
  <c r="A80" i="2"/>
  <c r="V79" i="2"/>
  <c r="U79" i="2"/>
  <c r="T79" i="2"/>
  <c r="S79" i="2"/>
  <c r="R79" i="2"/>
  <c r="Q79" i="2"/>
  <c r="P79" i="2"/>
  <c r="O79" i="2"/>
  <c r="N79" i="2"/>
  <c r="M79" i="2"/>
  <c r="L79" i="2"/>
  <c r="K79" i="2"/>
  <c r="J79" i="2"/>
  <c r="I79" i="2"/>
  <c r="H79" i="2"/>
  <c r="G79" i="2"/>
  <c r="F79" i="2"/>
  <c r="E79" i="2"/>
  <c r="D79" i="2"/>
  <c r="C79" i="2"/>
  <c r="B79" i="2"/>
  <c r="A79" i="2"/>
  <c r="V78" i="2"/>
  <c r="U78" i="2"/>
  <c r="T78" i="2"/>
  <c r="S78" i="2"/>
  <c r="R78" i="2"/>
  <c r="Q78" i="2"/>
  <c r="P78" i="2"/>
  <c r="O78" i="2"/>
  <c r="N78" i="2"/>
  <c r="M78" i="2"/>
  <c r="L78" i="2"/>
  <c r="K78" i="2"/>
  <c r="J78" i="2"/>
  <c r="I78" i="2"/>
  <c r="H78" i="2"/>
  <c r="G78" i="2"/>
  <c r="F78" i="2"/>
  <c r="E78" i="2"/>
  <c r="D78" i="2"/>
  <c r="C78" i="2"/>
  <c r="B78" i="2"/>
  <c r="A78" i="2"/>
  <c r="V77" i="2"/>
  <c r="U77" i="2"/>
  <c r="T77" i="2"/>
  <c r="S77" i="2"/>
  <c r="R77" i="2"/>
  <c r="Q77" i="2"/>
  <c r="P77" i="2"/>
  <c r="O77" i="2"/>
  <c r="N77" i="2"/>
  <c r="M77" i="2"/>
  <c r="L77" i="2"/>
  <c r="K77" i="2"/>
  <c r="J77" i="2"/>
  <c r="I77" i="2"/>
  <c r="H77" i="2"/>
  <c r="G77" i="2"/>
  <c r="F77" i="2"/>
  <c r="E77" i="2"/>
  <c r="D77" i="2"/>
  <c r="C77" i="2"/>
  <c r="B77" i="2"/>
  <c r="A77" i="2"/>
  <c r="V76" i="2"/>
  <c r="U76" i="2"/>
  <c r="T76" i="2"/>
  <c r="S76" i="2"/>
  <c r="R76" i="2"/>
  <c r="Q76" i="2"/>
  <c r="P76" i="2"/>
  <c r="O76" i="2"/>
  <c r="N76" i="2"/>
  <c r="M76" i="2"/>
  <c r="L76" i="2"/>
  <c r="K76" i="2"/>
  <c r="J76" i="2"/>
  <c r="I76" i="2"/>
  <c r="H76" i="2"/>
  <c r="G76" i="2"/>
  <c r="F76" i="2"/>
  <c r="E76" i="2"/>
  <c r="D76" i="2"/>
  <c r="C76" i="2"/>
  <c r="B76" i="2"/>
  <c r="A76" i="2"/>
  <c r="V75" i="2"/>
  <c r="U75" i="2"/>
  <c r="T75" i="2"/>
  <c r="S75" i="2"/>
  <c r="R75" i="2"/>
  <c r="Q75" i="2"/>
  <c r="P75" i="2"/>
  <c r="O75" i="2"/>
  <c r="N75" i="2"/>
  <c r="M75" i="2"/>
  <c r="L75" i="2"/>
  <c r="K75" i="2"/>
  <c r="J75" i="2"/>
  <c r="I75" i="2"/>
  <c r="H75" i="2"/>
  <c r="G75" i="2"/>
  <c r="F75" i="2"/>
  <c r="E75" i="2"/>
  <c r="D75" i="2"/>
  <c r="C75" i="2"/>
  <c r="B75" i="2"/>
  <c r="A75" i="2"/>
  <c r="V74" i="2"/>
  <c r="U74" i="2"/>
  <c r="T74" i="2"/>
  <c r="S74" i="2"/>
  <c r="R74" i="2"/>
  <c r="Q74" i="2"/>
  <c r="P74" i="2"/>
  <c r="O74" i="2"/>
  <c r="N74" i="2"/>
  <c r="M74" i="2"/>
  <c r="L74" i="2"/>
  <c r="K74" i="2"/>
  <c r="J74" i="2"/>
  <c r="I74" i="2"/>
  <c r="H74" i="2"/>
  <c r="G74" i="2"/>
  <c r="F74" i="2"/>
  <c r="E74" i="2"/>
  <c r="D74" i="2"/>
  <c r="C74" i="2"/>
  <c r="B74" i="2"/>
  <c r="A74" i="2"/>
  <c r="V73" i="2"/>
  <c r="U73" i="2"/>
  <c r="T73" i="2"/>
  <c r="S73" i="2"/>
  <c r="R73" i="2"/>
  <c r="Q73" i="2"/>
  <c r="P73" i="2"/>
  <c r="O73" i="2"/>
  <c r="N73" i="2"/>
  <c r="M73" i="2"/>
  <c r="L73" i="2"/>
  <c r="K73" i="2"/>
  <c r="J73" i="2"/>
  <c r="I73" i="2"/>
  <c r="H73" i="2"/>
  <c r="G73" i="2"/>
  <c r="F73" i="2"/>
  <c r="E73" i="2"/>
  <c r="D73" i="2"/>
  <c r="C73" i="2"/>
  <c r="B73" i="2"/>
  <c r="A73" i="2"/>
  <c r="V72" i="2"/>
  <c r="U72" i="2"/>
  <c r="T72" i="2"/>
  <c r="S72" i="2"/>
  <c r="R72" i="2"/>
  <c r="Q72" i="2"/>
  <c r="P72" i="2"/>
  <c r="O72" i="2"/>
  <c r="N72" i="2"/>
  <c r="M72" i="2"/>
  <c r="L72" i="2"/>
  <c r="K72" i="2"/>
  <c r="J72" i="2"/>
  <c r="I72" i="2"/>
  <c r="H72" i="2"/>
  <c r="G72" i="2"/>
  <c r="F72" i="2"/>
  <c r="E72" i="2"/>
  <c r="D72" i="2"/>
  <c r="C72" i="2"/>
  <c r="B72" i="2"/>
  <c r="A72" i="2"/>
  <c r="V71" i="2"/>
  <c r="U71" i="2"/>
  <c r="T71" i="2"/>
  <c r="S71" i="2"/>
  <c r="R71" i="2"/>
  <c r="Q71" i="2"/>
  <c r="P71" i="2"/>
  <c r="O71" i="2"/>
  <c r="N71" i="2"/>
  <c r="M71" i="2"/>
  <c r="L71" i="2"/>
  <c r="K71" i="2"/>
  <c r="J71" i="2"/>
  <c r="I71" i="2"/>
  <c r="H71" i="2"/>
  <c r="G71" i="2"/>
  <c r="F71" i="2"/>
  <c r="E71" i="2"/>
  <c r="D71" i="2"/>
  <c r="C71" i="2"/>
  <c r="B71" i="2"/>
  <c r="A71" i="2"/>
  <c r="V70" i="2"/>
  <c r="U70" i="2"/>
  <c r="T70" i="2"/>
  <c r="S70" i="2"/>
  <c r="R70" i="2"/>
  <c r="Q70" i="2"/>
  <c r="P70" i="2"/>
  <c r="O70" i="2"/>
  <c r="N70" i="2"/>
  <c r="M70" i="2"/>
  <c r="L70" i="2"/>
  <c r="K70" i="2"/>
  <c r="J70" i="2"/>
  <c r="I70" i="2"/>
  <c r="H70" i="2"/>
  <c r="G70" i="2"/>
  <c r="F70" i="2"/>
  <c r="E70" i="2"/>
  <c r="D70" i="2"/>
  <c r="C70" i="2"/>
  <c r="B70" i="2"/>
  <c r="A70" i="2"/>
  <c r="V69" i="2"/>
  <c r="U69" i="2"/>
  <c r="T69" i="2"/>
  <c r="S69" i="2"/>
  <c r="R69" i="2"/>
  <c r="Q69" i="2"/>
  <c r="P69" i="2"/>
  <c r="O69" i="2"/>
  <c r="N69" i="2"/>
  <c r="M69" i="2"/>
  <c r="L69" i="2"/>
  <c r="K69" i="2"/>
  <c r="J69" i="2"/>
  <c r="I69" i="2"/>
  <c r="H69" i="2"/>
  <c r="G69" i="2"/>
  <c r="F69" i="2"/>
  <c r="E69" i="2"/>
  <c r="D69" i="2"/>
  <c r="C69" i="2"/>
  <c r="B69" i="2"/>
  <c r="A69" i="2"/>
  <c r="V68" i="2"/>
  <c r="U68" i="2"/>
  <c r="T68" i="2"/>
  <c r="S68" i="2"/>
  <c r="R68" i="2"/>
  <c r="Q68" i="2"/>
  <c r="P68" i="2"/>
  <c r="O68" i="2"/>
  <c r="N68" i="2"/>
  <c r="M68" i="2"/>
  <c r="L68" i="2"/>
  <c r="K68" i="2"/>
  <c r="J68" i="2"/>
  <c r="I68" i="2"/>
  <c r="H68" i="2"/>
  <c r="G68" i="2"/>
  <c r="F68" i="2"/>
  <c r="E68" i="2"/>
  <c r="D68" i="2"/>
  <c r="C68" i="2"/>
  <c r="B68" i="2"/>
  <c r="A68" i="2"/>
  <c r="V67" i="2"/>
  <c r="U67" i="2"/>
  <c r="T67" i="2"/>
  <c r="S67" i="2"/>
  <c r="R67" i="2"/>
  <c r="Q67" i="2"/>
  <c r="P67" i="2"/>
  <c r="O67" i="2"/>
  <c r="N67" i="2"/>
  <c r="M67" i="2"/>
  <c r="L67" i="2"/>
  <c r="K67" i="2"/>
  <c r="J67" i="2"/>
  <c r="I67" i="2"/>
  <c r="H67" i="2"/>
  <c r="G67" i="2"/>
  <c r="F67" i="2"/>
  <c r="E67" i="2"/>
  <c r="D67" i="2"/>
  <c r="C67" i="2"/>
  <c r="B67" i="2"/>
  <c r="A67" i="2"/>
  <c r="V66" i="2"/>
  <c r="U66" i="2"/>
  <c r="T66" i="2"/>
  <c r="S66" i="2"/>
  <c r="R66" i="2"/>
  <c r="Q66" i="2"/>
  <c r="P66" i="2"/>
  <c r="O66" i="2"/>
  <c r="N66" i="2"/>
  <c r="M66" i="2"/>
  <c r="L66" i="2"/>
  <c r="K66" i="2"/>
  <c r="J66" i="2"/>
  <c r="I66" i="2"/>
  <c r="H66" i="2"/>
  <c r="G66" i="2"/>
  <c r="F66" i="2"/>
  <c r="E66" i="2"/>
  <c r="D66" i="2"/>
  <c r="C66" i="2"/>
  <c r="B66" i="2"/>
  <c r="A66" i="2"/>
  <c r="V65" i="2"/>
  <c r="U65" i="2"/>
  <c r="T65" i="2"/>
  <c r="S65" i="2"/>
  <c r="R65" i="2"/>
  <c r="Q65" i="2"/>
  <c r="P65" i="2"/>
  <c r="O65" i="2"/>
  <c r="N65" i="2"/>
  <c r="M65" i="2"/>
  <c r="L65" i="2"/>
  <c r="K65" i="2"/>
  <c r="J65" i="2"/>
  <c r="I65" i="2"/>
  <c r="H65" i="2"/>
  <c r="G65" i="2"/>
  <c r="F65" i="2"/>
  <c r="E65" i="2"/>
  <c r="D65" i="2"/>
  <c r="C65" i="2"/>
  <c r="B65" i="2"/>
  <c r="A65" i="2"/>
  <c r="V64" i="2"/>
  <c r="U64" i="2"/>
  <c r="T64" i="2"/>
  <c r="S64" i="2"/>
  <c r="R64" i="2"/>
  <c r="Q64" i="2"/>
  <c r="P64" i="2"/>
  <c r="O64" i="2"/>
  <c r="N64" i="2"/>
  <c r="M64" i="2"/>
  <c r="L64" i="2"/>
  <c r="K64" i="2"/>
  <c r="J64" i="2"/>
  <c r="I64" i="2"/>
  <c r="H64" i="2"/>
  <c r="G64" i="2"/>
  <c r="F64" i="2"/>
  <c r="E64" i="2"/>
  <c r="D64" i="2"/>
  <c r="C64" i="2"/>
  <c r="B64" i="2"/>
  <c r="A64" i="2"/>
  <c r="V63" i="2"/>
  <c r="U63" i="2"/>
  <c r="T63" i="2"/>
  <c r="S63" i="2"/>
  <c r="R63" i="2"/>
  <c r="Q63" i="2"/>
  <c r="P63" i="2"/>
  <c r="O63" i="2"/>
  <c r="N63" i="2"/>
  <c r="M63" i="2"/>
  <c r="L63" i="2"/>
  <c r="K63" i="2"/>
  <c r="J63" i="2"/>
  <c r="I63" i="2"/>
  <c r="H63" i="2"/>
  <c r="G63" i="2"/>
  <c r="F63" i="2"/>
  <c r="E63" i="2"/>
  <c r="D63" i="2"/>
  <c r="C63" i="2"/>
  <c r="B63" i="2"/>
  <c r="A63" i="2"/>
  <c r="V62" i="2"/>
  <c r="U62" i="2"/>
  <c r="T62" i="2"/>
  <c r="S62" i="2"/>
  <c r="R62" i="2"/>
  <c r="Q62" i="2"/>
  <c r="P62" i="2"/>
  <c r="O62" i="2"/>
  <c r="N62" i="2"/>
  <c r="M62" i="2"/>
  <c r="L62" i="2"/>
  <c r="K62" i="2"/>
  <c r="J62" i="2"/>
  <c r="I62" i="2"/>
  <c r="H62" i="2"/>
  <c r="G62" i="2"/>
  <c r="F62" i="2"/>
  <c r="E62" i="2"/>
  <c r="D62" i="2"/>
  <c r="C62" i="2"/>
  <c r="B62" i="2"/>
  <c r="A62" i="2"/>
  <c r="V61" i="2"/>
  <c r="U61" i="2"/>
  <c r="T61" i="2"/>
  <c r="S61" i="2"/>
  <c r="R61" i="2"/>
  <c r="Q61" i="2"/>
  <c r="P61" i="2"/>
  <c r="O61" i="2"/>
  <c r="N61" i="2"/>
  <c r="M61" i="2"/>
  <c r="L61" i="2"/>
  <c r="K61" i="2"/>
  <c r="J61" i="2"/>
  <c r="I61" i="2"/>
  <c r="H61" i="2"/>
  <c r="G61" i="2"/>
  <c r="F61" i="2"/>
  <c r="E61" i="2"/>
  <c r="D61" i="2"/>
  <c r="C61" i="2"/>
  <c r="B61" i="2"/>
  <c r="A61" i="2"/>
  <c r="V60" i="2"/>
  <c r="U60" i="2"/>
  <c r="T60" i="2"/>
  <c r="S60" i="2"/>
  <c r="R60" i="2"/>
  <c r="Q60" i="2"/>
  <c r="P60" i="2"/>
  <c r="O60" i="2"/>
  <c r="N60" i="2"/>
  <c r="M60" i="2"/>
  <c r="L60" i="2"/>
  <c r="K60" i="2"/>
  <c r="J60" i="2"/>
  <c r="I60" i="2"/>
  <c r="H60" i="2"/>
  <c r="G60" i="2"/>
  <c r="F60" i="2"/>
  <c r="E60" i="2"/>
  <c r="D60" i="2"/>
  <c r="C60" i="2"/>
  <c r="B60" i="2"/>
  <c r="A60" i="2"/>
  <c r="V59" i="2"/>
  <c r="U59" i="2"/>
  <c r="T59" i="2"/>
  <c r="S59" i="2"/>
  <c r="R59" i="2"/>
  <c r="Q59" i="2"/>
  <c r="P59" i="2"/>
  <c r="O59" i="2"/>
  <c r="N59" i="2"/>
  <c r="M59" i="2"/>
  <c r="L59" i="2"/>
  <c r="K59" i="2"/>
  <c r="J59" i="2"/>
  <c r="I59" i="2"/>
  <c r="H59" i="2"/>
  <c r="G59" i="2"/>
  <c r="F59" i="2"/>
  <c r="E59" i="2"/>
  <c r="D59" i="2"/>
  <c r="C59" i="2"/>
  <c r="B59" i="2"/>
  <c r="A59" i="2"/>
  <c r="V58" i="2"/>
  <c r="U58" i="2"/>
  <c r="T58" i="2"/>
  <c r="S58" i="2"/>
  <c r="R58" i="2"/>
  <c r="Q58" i="2"/>
  <c r="P58" i="2"/>
  <c r="O58" i="2"/>
  <c r="N58" i="2"/>
  <c r="M58" i="2"/>
  <c r="L58" i="2"/>
  <c r="K58" i="2"/>
  <c r="J58" i="2"/>
  <c r="I58" i="2"/>
  <c r="H58" i="2"/>
  <c r="G58" i="2"/>
  <c r="F58" i="2"/>
  <c r="E58" i="2"/>
  <c r="D58" i="2"/>
  <c r="C58" i="2"/>
  <c r="B58" i="2"/>
  <c r="A58" i="2"/>
  <c r="V57" i="2"/>
  <c r="U57" i="2"/>
  <c r="T57" i="2"/>
  <c r="S57" i="2"/>
  <c r="R57" i="2"/>
  <c r="Q57" i="2"/>
  <c r="P57" i="2"/>
  <c r="O57" i="2"/>
  <c r="N57" i="2"/>
  <c r="M57" i="2"/>
  <c r="L57" i="2"/>
  <c r="K57" i="2"/>
  <c r="J57" i="2"/>
  <c r="I57" i="2"/>
  <c r="H57" i="2"/>
  <c r="G57" i="2"/>
  <c r="F57" i="2"/>
  <c r="E57" i="2"/>
  <c r="D57" i="2"/>
  <c r="C57" i="2"/>
  <c r="B57" i="2"/>
  <c r="A57" i="2"/>
  <c r="V56" i="2"/>
  <c r="U56" i="2"/>
  <c r="T56" i="2"/>
  <c r="S56" i="2"/>
  <c r="R56" i="2"/>
  <c r="Q56" i="2"/>
  <c r="P56" i="2"/>
  <c r="O56" i="2"/>
  <c r="N56" i="2"/>
  <c r="M56" i="2"/>
  <c r="L56" i="2"/>
  <c r="K56" i="2"/>
  <c r="J56" i="2"/>
  <c r="I56" i="2"/>
  <c r="H56" i="2"/>
  <c r="G56" i="2"/>
  <c r="F56" i="2"/>
  <c r="E56" i="2"/>
  <c r="D56" i="2"/>
  <c r="C56" i="2"/>
  <c r="B56" i="2"/>
  <c r="A56" i="2"/>
  <c r="V55" i="2"/>
  <c r="U55" i="2"/>
  <c r="T55" i="2"/>
  <c r="S55" i="2"/>
  <c r="R55" i="2"/>
  <c r="Q55" i="2"/>
  <c r="P55" i="2"/>
  <c r="O55" i="2"/>
  <c r="N55" i="2"/>
  <c r="M55" i="2"/>
  <c r="L55" i="2"/>
  <c r="K55" i="2"/>
  <c r="J55" i="2"/>
  <c r="I55" i="2"/>
  <c r="H55" i="2"/>
  <c r="G55" i="2"/>
  <c r="F55" i="2"/>
  <c r="E55" i="2"/>
  <c r="D55" i="2"/>
  <c r="C55" i="2"/>
  <c r="B55" i="2"/>
  <c r="A55" i="2"/>
  <c r="V54" i="2"/>
  <c r="U54" i="2"/>
  <c r="T54" i="2"/>
  <c r="S54" i="2"/>
  <c r="R54" i="2"/>
  <c r="Q54" i="2"/>
  <c r="P54" i="2"/>
  <c r="O54" i="2"/>
  <c r="N54" i="2"/>
  <c r="M54" i="2"/>
  <c r="L54" i="2"/>
  <c r="K54" i="2"/>
  <c r="J54" i="2"/>
  <c r="I54" i="2"/>
  <c r="H54" i="2"/>
  <c r="G54" i="2"/>
  <c r="F54" i="2"/>
  <c r="E54" i="2"/>
  <c r="D54" i="2"/>
  <c r="C54" i="2"/>
  <c r="B54" i="2"/>
  <c r="A54" i="2"/>
  <c r="V53" i="2"/>
  <c r="U53" i="2"/>
  <c r="T53" i="2"/>
  <c r="S53" i="2"/>
  <c r="R53" i="2"/>
  <c r="Q53" i="2"/>
  <c r="P53" i="2"/>
  <c r="O53" i="2"/>
  <c r="N53" i="2"/>
  <c r="M53" i="2"/>
  <c r="L53" i="2"/>
  <c r="K53" i="2"/>
  <c r="J53" i="2"/>
  <c r="I53" i="2"/>
  <c r="H53" i="2"/>
  <c r="G53" i="2"/>
  <c r="F53" i="2"/>
  <c r="E53" i="2"/>
  <c r="D53" i="2"/>
  <c r="C53" i="2"/>
  <c r="B53" i="2"/>
  <c r="A53" i="2"/>
  <c r="V52" i="2"/>
  <c r="U52" i="2"/>
  <c r="T52" i="2"/>
  <c r="S52" i="2"/>
  <c r="R52" i="2"/>
  <c r="Q52" i="2"/>
  <c r="P52" i="2"/>
  <c r="O52" i="2"/>
  <c r="N52" i="2"/>
  <c r="M52" i="2"/>
  <c r="L52" i="2"/>
  <c r="K52" i="2"/>
  <c r="J52" i="2"/>
  <c r="I52" i="2"/>
  <c r="H52" i="2"/>
  <c r="G52" i="2"/>
  <c r="F52" i="2"/>
  <c r="E52" i="2"/>
  <c r="D52" i="2"/>
  <c r="C52" i="2"/>
  <c r="B52" i="2"/>
  <c r="A52" i="2"/>
  <c r="V51" i="2"/>
  <c r="U51" i="2"/>
  <c r="T51" i="2"/>
  <c r="S51" i="2"/>
  <c r="R51" i="2"/>
  <c r="Q51" i="2"/>
  <c r="P51" i="2"/>
  <c r="O51" i="2"/>
  <c r="N51" i="2"/>
  <c r="M51" i="2"/>
  <c r="L51" i="2"/>
  <c r="K51" i="2"/>
  <c r="J51" i="2"/>
  <c r="I51" i="2"/>
  <c r="H51" i="2"/>
  <c r="G51" i="2"/>
  <c r="F51" i="2"/>
  <c r="E51" i="2"/>
  <c r="D51" i="2"/>
  <c r="C51" i="2"/>
  <c r="B51" i="2"/>
  <c r="A51" i="2"/>
  <c r="V50" i="2"/>
  <c r="U50" i="2"/>
  <c r="T50" i="2"/>
  <c r="S50" i="2"/>
  <c r="R50" i="2"/>
  <c r="Q50" i="2"/>
  <c r="P50" i="2"/>
  <c r="O50" i="2"/>
  <c r="N50" i="2"/>
  <c r="M50" i="2"/>
  <c r="L50" i="2"/>
  <c r="K50" i="2"/>
  <c r="J50" i="2"/>
  <c r="I50" i="2"/>
  <c r="H50" i="2"/>
  <c r="G50" i="2"/>
  <c r="F50" i="2"/>
  <c r="E50" i="2"/>
  <c r="D50" i="2"/>
  <c r="C50" i="2"/>
  <c r="B50" i="2"/>
  <c r="A50" i="2"/>
  <c r="V49" i="2"/>
  <c r="U49" i="2"/>
  <c r="T49" i="2"/>
  <c r="S49" i="2"/>
  <c r="R49" i="2"/>
  <c r="Q49" i="2"/>
  <c r="P49" i="2"/>
  <c r="O49" i="2"/>
  <c r="N49" i="2"/>
  <c r="M49" i="2"/>
  <c r="L49" i="2"/>
  <c r="K49" i="2"/>
  <c r="J49" i="2"/>
  <c r="I49" i="2"/>
  <c r="H49" i="2"/>
  <c r="G49" i="2"/>
  <c r="F49" i="2"/>
  <c r="E49" i="2"/>
  <c r="D49" i="2"/>
  <c r="C49" i="2"/>
  <c r="B49" i="2"/>
  <c r="A49" i="2"/>
  <c r="V48" i="2"/>
  <c r="U48" i="2"/>
  <c r="T48" i="2"/>
  <c r="S48" i="2"/>
  <c r="R48" i="2"/>
  <c r="Q48" i="2"/>
  <c r="P48" i="2"/>
  <c r="O48" i="2"/>
  <c r="N48" i="2"/>
  <c r="M48" i="2"/>
  <c r="L48" i="2"/>
  <c r="K48" i="2"/>
  <c r="J48" i="2"/>
  <c r="I48" i="2"/>
  <c r="H48" i="2"/>
  <c r="G48" i="2"/>
  <c r="F48" i="2"/>
  <c r="E48" i="2"/>
  <c r="D48" i="2"/>
  <c r="C48" i="2"/>
  <c r="B48" i="2"/>
  <c r="A48" i="2"/>
  <c r="V47" i="2"/>
  <c r="U47" i="2"/>
  <c r="T47" i="2"/>
  <c r="S47" i="2"/>
  <c r="R47" i="2"/>
  <c r="Q47" i="2"/>
  <c r="P47" i="2"/>
  <c r="O47" i="2"/>
  <c r="N47" i="2"/>
  <c r="M47" i="2"/>
  <c r="L47" i="2"/>
  <c r="K47" i="2"/>
  <c r="J47" i="2"/>
  <c r="I47" i="2"/>
  <c r="H47" i="2"/>
  <c r="G47" i="2"/>
  <c r="F47" i="2"/>
  <c r="E47" i="2"/>
  <c r="D47" i="2"/>
  <c r="C47" i="2"/>
  <c r="B47" i="2"/>
  <c r="A47" i="2"/>
  <c r="V46" i="2"/>
  <c r="U46" i="2"/>
  <c r="T46" i="2"/>
  <c r="S46" i="2"/>
  <c r="R46" i="2"/>
  <c r="Q46" i="2"/>
  <c r="P46" i="2"/>
  <c r="O46" i="2"/>
  <c r="N46" i="2"/>
  <c r="M46" i="2"/>
  <c r="L46" i="2"/>
  <c r="K46" i="2"/>
  <c r="J46" i="2"/>
  <c r="I46" i="2"/>
  <c r="H46" i="2"/>
  <c r="G46" i="2"/>
  <c r="F46" i="2"/>
  <c r="E46" i="2"/>
  <c r="D46" i="2"/>
  <c r="C46" i="2"/>
  <c r="B46" i="2"/>
  <c r="A46" i="2"/>
  <c r="V45" i="2"/>
  <c r="U45" i="2"/>
  <c r="T45" i="2"/>
  <c r="S45" i="2"/>
  <c r="R45" i="2"/>
  <c r="Q45" i="2"/>
  <c r="P45" i="2"/>
  <c r="O45" i="2"/>
  <c r="N45" i="2"/>
  <c r="M45" i="2"/>
  <c r="L45" i="2"/>
  <c r="K45" i="2"/>
  <c r="J45" i="2"/>
  <c r="I45" i="2"/>
  <c r="H45" i="2"/>
  <c r="G45" i="2"/>
  <c r="F45" i="2"/>
  <c r="E45" i="2"/>
  <c r="D45" i="2"/>
  <c r="C45" i="2"/>
  <c r="B45" i="2"/>
  <c r="A45" i="2"/>
  <c r="V44" i="2"/>
  <c r="U44" i="2"/>
  <c r="T44" i="2"/>
  <c r="S44" i="2"/>
  <c r="R44" i="2"/>
  <c r="Q44" i="2"/>
  <c r="P44" i="2"/>
  <c r="O44" i="2"/>
  <c r="N44" i="2"/>
  <c r="M44" i="2"/>
  <c r="L44" i="2"/>
  <c r="K44" i="2"/>
  <c r="J44" i="2"/>
  <c r="I44" i="2"/>
  <c r="H44" i="2"/>
  <c r="G44" i="2"/>
  <c r="F44" i="2"/>
  <c r="E44" i="2"/>
  <c r="D44" i="2"/>
  <c r="C44" i="2"/>
  <c r="B44" i="2"/>
  <c r="A44" i="2"/>
  <c r="V43" i="2"/>
  <c r="U43" i="2"/>
  <c r="T43" i="2"/>
  <c r="S43" i="2"/>
  <c r="R43" i="2"/>
  <c r="Q43" i="2"/>
  <c r="P43" i="2"/>
  <c r="O43" i="2"/>
  <c r="N43" i="2"/>
  <c r="M43" i="2"/>
  <c r="L43" i="2"/>
  <c r="K43" i="2"/>
  <c r="J43" i="2"/>
  <c r="I43" i="2"/>
  <c r="H43" i="2"/>
  <c r="G43" i="2"/>
  <c r="F43" i="2"/>
  <c r="E43" i="2"/>
  <c r="D43" i="2"/>
  <c r="C43" i="2"/>
  <c r="B43" i="2"/>
  <c r="A43" i="2"/>
  <c r="V42" i="2"/>
  <c r="U42" i="2"/>
  <c r="T42" i="2"/>
  <c r="S42" i="2"/>
  <c r="R42" i="2"/>
  <c r="Q42" i="2"/>
  <c r="P42" i="2"/>
  <c r="O42" i="2"/>
  <c r="N42" i="2"/>
  <c r="M42" i="2"/>
  <c r="L42" i="2"/>
  <c r="K42" i="2"/>
  <c r="J42" i="2"/>
  <c r="I42" i="2"/>
  <c r="H42" i="2"/>
  <c r="G42" i="2"/>
  <c r="F42" i="2"/>
  <c r="E42" i="2"/>
  <c r="D42" i="2"/>
  <c r="C42" i="2"/>
  <c r="B42" i="2"/>
  <c r="A42" i="2"/>
  <c r="V41" i="2"/>
  <c r="U41" i="2"/>
  <c r="T41" i="2"/>
  <c r="S41" i="2"/>
  <c r="R41" i="2"/>
  <c r="Q41" i="2"/>
  <c r="P41" i="2"/>
  <c r="O41" i="2"/>
  <c r="N41" i="2"/>
  <c r="M41" i="2"/>
  <c r="L41" i="2"/>
  <c r="K41" i="2"/>
  <c r="J41" i="2"/>
  <c r="I41" i="2"/>
  <c r="H41" i="2"/>
  <c r="G41" i="2"/>
  <c r="F41" i="2"/>
  <c r="E41" i="2"/>
  <c r="D41" i="2"/>
  <c r="C41" i="2"/>
  <c r="B41" i="2"/>
  <c r="A41" i="2"/>
  <c r="V40" i="2"/>
  <c r="U40" i="2"/>
  <c r="T40" i="2"/>
  <c r="S40" i="2"/>
  <c r="R40" i="2"/>
  <c r="Q40" i="2"/>
  <c r="P40" i="2"/>
  <c r="O40" i="2"/>
  <c r="N40" i="2"/>
  <c r="M40" i="2"/>
  <c r="L40" i="2"/>
  <c r="K40" i="2"/>
  <c r="J40" i="2"/>
  <c r="I40" i="2"/>
  <c r="H40" i="2"/>
  <c r="G40" i="2"/>
  <c r="F40" i="2"/>
  <c r="E40" i="2"/>
  <c r="D40" i="2"/>
  <c r="C40" i="2"/>
  <c r="B40" i="2"/>
  <c r="A40" i="2"/>
  <c r="V39" i="2"/>
  <c r="U39" i="2"/>
  <c r="T39" i="2"/>
  <c r="S39" i="2"/>
  <c r="R39" i="2"/>
  <c r="Q39" i="2"/>
  <c r="P39" i="2"/>
  <c r="O39" i="2"/>
  <c r="N39" i="2"/>
  <c r="M39" i="2"/>
  <c r="L39" i="2"/>
  <c r="K39" i="2"/>
  <c r="J39" i="2"/>
  <c r="I39" i="2"/>
  <c r="H39" i="2"/>
  <c r="G39" i="2"/>
  <c r="F39" i="2"/>
  <c r="E39" i="2"/>
  <c r="D39" i="2"/>
  <c r="C39" i="2"/>
  <c r="B39" i="2"/>
  <c r="A39" i="2"/>
  <c r="V38" i="2"/>
  <c r="U38" i="2"/>
  <c r="T38" i="2"/>
  <c r="S38" i="2"/>
  <c r="R38" i="2"/>
  <c r="Q38" i="2"/>
  <c r="P38" i="2"/>
  <c r="O38" i="2"/>
  <c r="N38" i="2"/>
  <c r="M38" i="2"/>
  <c r="L38" i="2"/>
  <c r="K38" i="2"/>
  <c r="J38" i="2"/>
  <c r="I38" i="2"/>
  <c r="H38" i="2"/>
  <c r="G38" i="2"/>
  <c r="F38" i="2"/>
  <c r="E38" i="2"/>
  <c r="D38" i="2"/>
  <c r="C38" i="2"/>
  <c r="B38" i="2"/>
  <c r="A38" i="2"/>
  <c r="V37" i="2"/>
  <c r="U37" i="2"/>
  <c r="T37" i="2"/>
  <c r="S37" i="2"/>
  <c r="R37" i="2"/>
  <c r="Q37" i="2"/>
  <c r="P37" i="2"/>
  <c r="O37" i="2"/>
  <c r="N37" i="2"/>
  <c r="M37" i="2"/>
  <c r="L37" i="2"/>
  <c r="K37" i="2"/>
  <c r="J37" i="2"/>
  <c r="I37" i="2"/>
  <c r="H37" i="2"/>
  <c r="G37" i="2"/>
  <c r="F37" i="2"/>
  <c r="E37" i="2"/>
  <c r="D37" i="2"/>
  <c r="C37" i="2"/>
  <c r="B37" i="2"/>
  <c r="A37" i="2"/>
  <c r="V36" i="2"/>
  <c r="U36" i="2"/>
  <c r="T36" i="2"/>
  <c r="S36" i="2"/>
  <c r="R36" i="2"/>
  <c r="Q36" i="2"/>
  <c r="P36" i="2"/>
  <c r="O36" i="2"/>
  <c r="N36" i="2"/>
  <c r="M36" i="2"/>
  <c r="L36" i="2"/>
  <c r="K36" i="2"/>
  <c r="J36" i="2"/>
  <c r="I36" i="2"/>
  <c r="H36" i="2"/>
  <c r="G36" i="2"/>
  <c r="F36" i="2"/>
  <c r="E36" i="2"/>
  <c r="D36" i="2"/>
  <c r="C36" i="2"/>
  <c r="B36" i="2"/>
  <c r="A36" i="2"/>
  <c r="V35" i="2"/>
  <c r="U35" i="2"/>
  <c r="T35" i="2"/>
  <c r="S35" i="2"/>
  <c r="R35" i="2"/>
  <c r="Q35" i="2"/>
  <c r="P35" i="2"/>
  <c r="O35" i="2"/>
  <c r="N35" i="2"/>
  <c r="M35" i="2"/>
  <c r="L35" i="2"/>
  <c r="K35" i="2"/>
  <c r="J35" i="2"/>
  <c r="I35" i="2"/>
  <c r="H35" i="2"/>
  <c r="G35" i="2"/>
  <c r="F35" i="2"/>
  <c r="E35" i="2"/>
  <c r="D35" i="2"/>
  <c r="C35" i="2"/>
  <c r="B35" i="2"/>
  <c r="A35" i="2"/>
  <c r="V34" i="2"/>
  <c r="U34" i="2"/>
  <c r="T34" i="2"/>
  <c r="S34" i="2"/>
  <c r="R34" i="2"/>
  <c r="Q34" i="2"/>
  <c r="P34" i="2"/>
  <c r="O34" i="2"/>
  <c r="N34" i="2"/>
  <c r="M34" i="2"/>
  <c r="L34" i="2"/>
  <c r="K34" i="2"/>
  <c r="J34" i="2"/>
  <c r="I34" i="2"/>
  <c r="H34" i="2"/>
  <c r="G34" i="2"/>
  <c r="F34" i="2"/>
  <c r="E34" i="2"/>
  <c r="D34" i="2"/>
  <c r="C34" i="2"/>
  <c r="B34" i="2"/>
  <c r="A34" i="2"/>
  <c r="V33" i="2"/>
  <c r="U33" i="2"/>
  <c r="T33" i="2"/>
  <c r="S33" i="2"/>
  <c r="R33" i="2"/>
  <c r="Q33" i="2"/>
  <c r="P33" i="2"/>
  <c r="O33" i="2"/>
  <c r="N33" i="2"/>
  <c r="M33" i="2"/>
  <c r="L33" i="2"/>
  <c r="K33" i="2"/>
  <c r="J33" i="2"/>
  <c r="I33" i="2"/>
  <c r="H33" i="2"/>
  <c r="G33" i="2"/>
  <c r="F33" i="2"/>
  <c r="E33" i="2"/>
  <c r="D33" i="2"/>
  <c r="C33" i="2"/>
  <c r="B33" i="2"/>
  <c r="A33" i="2"/>
  <c r="V32" i="2"/>
  <c r="U32" i="2"/>
  <c r="T32" i="2"/>
  <c r="S32" i="2"/>
  <c r="R32" i="2"/>
  <c r="Q32" i="2"/>
  <c r="P32" i="2"/>
  <c r="O32" i="2"/>
  <c r="N32" i="2"/>
  <c r="M32" i="2"/>
  <c r="L32" i="2"/>
  <c r="K32" i="2"/>
  <c r="J32" i="2"/>
  <c r="I32" i="2"/>
  <c r="H32" i="2"/>
  <c r="G32" i="2"/>
  <c r="F32" i="2"/>
  <c r="E32" i="2"/>
  <c r="D32" i="2"/>
  <c r="C32" i="2"/>
  <c r="B32" i="2"/>
  <c r="A32" i="2"/>
  <c r="V31" i="2"/>
  <c r="U31" i="2"/>
  <c r="T31" i="2"/>
  <c r="S31" i="2"/>
  <c r="R31" i="2"/>
  <c r="Q31" i="2"/>
  <c r="P31" i="2"/>
  <c r="O31" i="2"/>
  <c r="N31" i="2"/>
  <c r="M31" i="2"/>
  <c r="L31" i="2"/>
  <c r="K31" i="2"/>
  <c r="J31" i="2"/>
  <c r="I31" i="2"/>
  <c r="H31" i="2"/>
  <c r="G31" i="2"/>
  <c r="F31" i="2"/>
  <c r="E31" i="2"/>
  <c r="D31" i="2"/>
  <c r="C31" i="2"/>
  <c r="B31" i="2"/>
  <c r="A31" i="2"/>
  <c r="V30" i="2"/>
  <c r="U30" i="2"/>
  <c r="T30" i="2"/>
  <c r="S30" i="2"/>
  <c r="R30" i="2"/>
  <c r="Q30" i="2"/>
  <c r="P30" i="2"/>
  <c r="O30" i="2"/>
  <c r="N30" i="2"/>
  <c r="M30" i="2"/>
  <c r="L30" i="2"/>
  <c r="K30" i="2"/>
  <c r="J30" i="2"/>
  <c r="I30" i="2"/>
  <c r="H30" i="2"/>
  <c r="G30" i="2"/>
  <c r="F30" i="2"/>
  <c r="E30" i="2"/>
  <c r="D30" i="2"/>
  <c r="C30" i="2"/>
  <c r="B30" i="2"/>
  <c r="A30" i="2"/>
  <c r="V29" i="2"/>
  <c r="U29" i="2"/>
  <c r="T29" i="2"/>
  <c r="S29" i="2"/>
  <c r="R29" i="2"/>
  <c r="Q29" i="2"/>
  <c r="P29" i="2"/>
  <c r="O29" i="2"/>
  <c r="N29" i="2"/>
  <c r="M29" i="2"/>
  <c r="L29" i="2"/>
  <c r="K29" i="2"/>
  <c r="J29" i="2"/>
  <c r="I29" i="2"/>
  <c r="H29" i="2"/>
  <c r="G29" i="2"/>
  <c r="F29" i="2"/>
  <c r="E29" i="2"/>
  <c r="D29" i="2"/>
  <c r="C29" i="2"/>
  <c r="B29" i="2"/>
  <c r="A29" i="2"/>
  <c r="V28" i="2"/>
  <c r="U28" i="2"/>
  <c r="T28" i="2"/>
  <c r="S28" i="2"/>
  <c r="R28" i="2"/>
  <c r="Q28" i="2"/>
  <c r="P28" i="2"/>
  <c r="O28" i="2"/>
  <c r="N28" i="2"/>
  <c r="M28" i="2"/>
  <c r="L28" i="2"/>
  <c r="K28" i="2"/>
  <c r="J28" i="2"/>
  <c r="I28" i="2"/>
  <c r="H28" i="2"/>
  <c r="G28" i="2"/>
  <c r="F28" i="2"/>
  <c r="E28" i="2"/>
  <c r="D28" i="2"/>
  <c r="C28" i="2"/>
  <c r="B28" i="2"/>
  <c r="A28" i="2"/>
  <c r="V27" i="2"/>
  <c r="U27" i="2"/>
  <c r="T27" i="2"/>
  <c r="S27" i="2"/>
  <c r="R27" i="2"/>
  <c r="Q27" i="2"/>
  <c r="P27" i="2"/>
  <c r="O27" i="2"/>
  <c r="N27" i="2"/>
  <c r="M27" i="2"/>
  <c r="L27" i="2"/>
  <c r="K27" i="2"/>
  <c r="J27" i="2"/>
  <c r="I27" i="2"/>
  <c r="H27" i="2"/>
  <c r="G27" i="2"/>
  <c r="F27" i="2"/>
  <c r="E27" i="2"/>
  <c r="D27" i="2"/>
  <c r="C27" i="2"/>
  <c r="B27" i="2"/>
  <c r="A27" i="2"/>
  <c r="V26" i="2"/>
  <c r="U26" i="2"/>
  <c r="T26" i="2"/>
  <c r="S26" i="2"/>
  <c r="R26" i="2"/>
  <c r="Q26" i="2"/>
  <c r="P26" i="2"/>
  <c r="O26" i="2"/>
  <c r="N26" i="2"/>
  <c r="M26" i="2"/>
  <c r="L26" i="2"/>
  <c r="K26" i="2"/>
  <c r="J26" i="2"/>
  <c r="I26" i="2"/>
  <c r="H26" i="2"/>
  <c r="G26" i="2"/>
  <c r="F26" i="2"/>
  <c r="E26" i="2"/>
  <c r="D26" i="2"/>
  <c r="C26" i="2"/>
  <c r="B26" i="2"/>
  <c r="A26" i="2"/>
  <c r="V25" i="2"/>
  <c r="U25" i="2"/>
  <c r="T25" i="2"/>
  <c r="S25" i="2"/>
  <c r="R25" i="2"/>
  <c r="Q25" i="2"/>
  <c r="P25" i="2"/>
  <c r="O25" i="2"/>
  <c r="N25" i="2"/>
  <c r="M25" i="2"/>
  <c r="L25" i="2"/>
  <c r="K25" i="2"/>
  <c r="J25" i="2"/>
  <c r="I25" i="2"/>
  <c r="H25" i="2"/>
  <c r="G25" i="2"/>
  <c r="F25" i="2"/>
  <c r="E25" i="2"/>
  <c r="D25" i="2"/>
  <c r="C25" i="2"/>
  <c r="B25" i="2"/>
  <c r="A25" i="2"/>
  <c r="V24" i="2"/>
  <c r="U24" i="2"/>
  <c r="T24" i="2"/>
  <c r="S24" i="2"/>
  <c r="R24" i="2"/>
  <c r="Q24" i="2"/>
  <c r="P24" i="2"/>
  <c r="O24" i="2"/>
  <c r="N24" i="2"/>
  <c r="M24" i="2"/>
  <c r="L24" i="2"/>
  <c r="K24" i="2"/>
  <c r="J24" i="2"/>
  <c r="I24" i="2"/>
  <c r="H24" i="2"/>
  <c r="G24" i="2"/>
  <c r="F24" i="2"/>
  <c r="E24" i="2"/>
  <c r="D24" i="2"/>
  <c r="C24" i="2"/>
  <c r="B24" i="2"/>
  <c r="A24" i="2"/>
  <c r="V23" i="2"/>
  <c r="U23" i="2"/>
  <c r="T23" i="2"/>
  <c r="S23" i="2"/>
  <c r="R23" i="2"/>
  <c r="Q23" i="2"/>
  <c r="P23" i="2"/>
  <c r="O23" i="2"/>
  <c r="N23" i="2"/>
  <c r="M23" i="2"/>
  <c r="L23" i="2"/>
  <c r="K23" i="2"/>
  <c r="J23" i="2"/>
  <c r="I23" i="2"/>
  <c r="H23" i="2"/>
  <c r="G23" i="2"/>
  <c r="F23" i="2"/>
  <c r="E23" i="2"/>
  <c r="D23" i="2"/>
  <c r="C23" i="2"/>
  <c r="B23" i="2"/>
  <c r="A23" i="2"/>
  <c r="V22" i="2"/>
  <c r="U22" i="2"/>
  <c r="T22" i="2"/>
  <c r="S22" i="2"/>
  <c r="R22" i="2"/>
  <c r="Q22" i="2"/>
  <c r="P22" i="2"/>
  <c r="O22" i="2"/>
  <c r="N22" i="2"/>
  <c r="M22" i="2"/>
  <c r="L22" i="2"/>
  <c r="K22" i="2"/>
  <c r="J22" i="2"/>
  <c r="I22" i="2"/>
  <c r="H22" i="2"/>
  <c r="G22" i="2"/>
  <c r="F22" i="2"/>
  <c r="E22" i="2"/>
  <c r="D22" i="2"/>
  <c r="C22" i="2"/>
  <c r="B22" i="2"/>
  <c r="A22" i="2"/>
  <c r="V21" i="2"/>
  <c r="U21" i="2"/>
  <c r="T21" i="2"/>
  <c r="S21" i="2"/>
  <c r="R21" i="2"/>
  <c r="Q21" i="2"/>
  <c r="P21" i="2"/>
  <c r="O21" i="2"/>
  <c r="N21" i="2"/>
  <c r="M21" i="2"/>
  <c r="L21" i="2"/>
  <c r="K21" i="2"/>
  <c r="J21" i="2"/>
  <c r="I21" i="2"/>
  <c r="H21" i="2"/>
  <c r="G21" i="2"/>
  <c r="F21" i="2"/>
  <c r="E21" i="2"/>
  <c r="D21" i="2"/>
  <c r="C21" i="2"/>
  <c r="B21" i="2"/>
  <c r="A21" i="2"/>
  <c r="V20" i="2"/>
  <c r="U20" i="2"/>
  <c r="T20" i="2"/>
  <c r="S20" i="2"/>
  <c r="R20" i="2"/>
  <c r="Q20" i="2"/>
  <c r="P20" i="2"/>
  <c r="O20" i="2"/>
  <c r="N20" i="2"/>
  <c r="M20" i="2"/>
  <c r="L20" i="2"/>
  <c r="K20" i="2"/>
  <c r="J20" i="2"/>
  <c r="I20" i="2"/>
  <c r="H20" i="2"/>
  <c r="G20" i="2"/>
  <c r="F20" i="2"/>
  <c r="E20" i="2"/>
  <c r="D20" i="2"/>
  <c r="C20" i="2"/>
  <c r="B20" i="2"/>
  <c r="A20" i="2"/>
  <c r="V19" i="2"/>
  <c r="U19" i="2"/>
  <c r="T19" i="2"/>
  <c r="S19" i="2"/>
  <c r="R19" i="2"/>
  <c r="Q19" i="2"/>
  <c r="P19" i="2"/>
  <c r="O19" i="2"/>
  <c r="N19" i="2"/>
  <c r="M19" i="2"/>
  <c r="L19" i="2"/>
  <c r="K19" i="2"/>
  <c r="J19" i="2"/>
  <c r="I19" i="2"/>
  <c r="H19" i="2"/>
  <c r="G19" i="2"/>
  <c r="F19" i="2"/>
  <c r="E19" i="2"/>
  <c r="D19" i="2"/>
  <c r="C19" i="2"/>
  <c r="B19" i="2"/>
  <c r="A19" i="2"/>
  <c r="V18" i="2"/>
  <c r="U18" i="2"/>
  <c r="T18" i="2"/>
  <c r="S18" i="2"/>
  <c r="R18" i="2"/>
  <c r="Q18" i="2"/>
  <c r="P18" i="2"/>
  <c r="O18" i="2"/>
  <c r="N18" i="2"/>
  <c r="M18" i="2"/>
  <c r="L18" i="2"/>
  <c r="K18" i="2"/>
  <c r="J18" i="2"/>
  <c r="I18" i="2"/>
  <c r="H18" i="2"/>
  <c r="G18" i="2"/>
  <c r="F18" i="2"/>
  <c r="E18" i="2"/>
  <c r="D18" i="2"/>
  <c r="C18" i="2"/>
  <c r="B18" i="2"/>
  <c r="A18" i="2"/>
  <c r="V17" i="2"/>
  <c r="U17" i="2"/>
  <c r="T17" i="2"/>
  <c r="S17" i="2"/>
  <c r="R17" i="2"/>
  <c r="Q17" i="2"/>
  <c r="P17" i="2"/>
  <c r="O17" i="2"/>
  <c r="N17" i="2"/>
  <c r="M17" i="2"/>
  <c r="L17" i="2"/>
  <c r="K17" i="2"/>
  <c r="J17" i="2"/>
  <c r="I17" i="2"/>
  <c r="H17" i="2"/>
  <c r="G17" i="2"/>
  <c r="F17" i="2"/>
  <c r="E17" i="2"/>
  <c r="D17" i="2"/>
  <c r="C17" i="2"/>
  <c r="B17" i="2"/>
  <c r="A17" i="2"/>
  <c r="V16" i="2"/>
  <c r="U16" i="2"/>
  <c r="T16" i="2"/>
  <c r="S16" i="2"/>
  <c r="R16" i="2"/>
  <c r="Q16" i="2"/>
  <c r="P16" i="2"/>
  <c r="O16" i="2"/>
  <c r="N16" i="2"/>
  <c r="M16" i="2"/>
  <c r="L16" i="2"/>
  <c r="K16" i="2"/>
  <c r="J16" i="2"/>
  <c r="I16" i="2"/>
  <c r="H16" i="2"/>
  <c r="G16" i="2"/>
  <c r="F16" i="2"/>
  <c r="E16" i="2"/>
  <c r="D16" i="2"/>
  <c r="C16" i="2"/>
  <c r="B16" i="2"/>
  <c r="A16" i="2"/>
  <c r="V15" i="2"/>
  <c r="U15" i="2"/>
  <c r="T15" i="2"/>
  <c r="S15" i="2"/>
  <c r="R15" i="2"/>
  <c r="Q15" i="2"/>
  <c r="P15" i="2"/>
  <c r="O15" i="2"/>
  <c r="N15" i="2"/>
  <c r="M15" i="2"/>
  <c r="L15" i="2"/>
  <c r="K15" i="2"/>
  <c r="J15" i="2"/>
  <c r="I15" i="2"/>
  <c r="H15" i="2"/>
  <c r="G15" i="2"/>
  <c r="F15" i="2"/>
  <c r="E15" i="2"/>
  <c r="D15" i="2"/>
  <c r="C15" i="2"/>
  <c r="B15" i="2"/>
  <c r="A15" i="2"/>
  <c r="V14" i="2"/>
  <c r="U14" i="2"/>
  <c r="T14" i="2"/>
  <c r="S14" i="2"/>
  <c r="R14" i="2"/>
  <c r="Q14" i="2"/>
  <c r="P14" i="2"/>
  <c r="O14" i="2"/>
  <c r="N14" i="2"/>
  <c r="M14" i="2"/>
  <c r="L14" i="2"/>
  <c r="K14" i="2"/>
  <c r="J14" i="2"/>
  <c r="I14" i="2"/>
  <c r="H14" i="2"/>
  <c r="G14" i="2"/>
  <c r="F14" i="2"/>
  <c r="E14" i="2"/>
  <c r="D14" i="2"/>
  <c r="C14" i="2"/>
  <c r="B14" i="2"/>
  <c r="A14" i="2"/>
  <c r="V13" i="2"/>
  <c r="U13" i="2"/>
  <c r="T13" i="2"/>
  <c r="S13" i="2"/>
  <c r="R13" i="2"/>
  <c r="Q13" i="2"/>
  <c r="P13" i="2"/>
  <c r="O13" i="2"/>
  <c r="N13" i="2"/>
  <c r="M13" i="2"/>
  <c r="L13" i="2"/>
  <c r="K13" i="2"/>
  <c r="J13" i="2"/>
  <c r="I13" i="2"/>
  <c r="H13" i="2"/>
  <c r="G13" i="2"/>
  <c r="F13" i="2"/>
  <c r="E13" i="2"/>
  <c r="D13" i="2"/>
  <c r="C13" i="2"/>
  <c r="B13" i="2"/>
  <c r="A13" i="2"/>
  <c r="V12" i="2"/>
  <c r="U12" i="2"/>
  <c r="T12" i="2"/>
  <c r="S12" i="2"/>
  <c r="R12" i="2"/>
  <c r="Q12" i="2"/>
  <c r="P12" i="2"/>
  <c r="O12" i="2"/>
  <c r="N12" i="2"/>
  <c r="M12" i="2"/>
  <c r="L12" i="2"/>
  <c r="K12" i="2"/>
  <c r="J12" i="2"/>
  <c r="I12" i="2"/>
  <c r="H12" i="2"/>
  <c r="G12" i="2"/>
  <c r="F12" i="2"/>
  <c r="E12" i="2"/>
  <c r="D12" i="2"/>
  <c r="C12" i="2"/>
  <c r="B12" i="2"/>
  <c r="A12" i="2"/>
  <c r="V11" i="2"/>
  <c r="U11" i="2"/>
  <c r="T11" i="2"/>
  <c r="S11" i="2"/>
  <c r="R11" i="2"/>
  <c r="Q11" i="2"/>
  <c r="P11" i="2"/>
  <c r="O11" i="2"/>
  <c r="N11" i="2"/>
  <c r="M11" i="2"/>
  <c r="L11" i="2"/>
  <c r="K11" i="2"/>
  <c r="J11" i="2"/>
  <c r="I11" i="2"/>
  <c r="H11" i="2"/>
  <c r="G11" i="2"/>
  <c r="F11" i="2"/>
  <c r="E11" i="2"/>
  <c r="D11" i="2"/>
  <c r="C11" i="2"/>
  <c r="B11" i="2"/>
  <c r="A11" i="2"/>
  <c r="V10" i="2"/>
  <c r="U10" i="2"/>
  <c r="T10" i="2"/>
  <c r="S10" i="2"/>
  <c r="R10" i="2"/>
  <c r="Q10" i="2"/>
  <c r="P10" i="2"/>
  <c r="O10" i="2"/>
  <c r="N10" i="2"/>
  <c r="M10" i="2"/>
  <c r="L10" i="2"/>
  <c r="K10" i="2"/>
  <c r="J10" i="2"/>
  <c r="I10" i="2"/>
  <c r="H10" i="2"/>
  <c r="G10" i="2"/>
  <c r="F10" i="2"/>
  <c r="E10" i="2"/>
  <c r="D10" i="2"/>
  <c r="C10" i="2"/>
  <c r="B10" i="2"/>
  <c r="A10" i="2"/>
  <c r="V9" i="2"/>
  <c r="U9" i="2"/>
  <c r="T9" i="2"/>
  <c r="S9" i="2"/>
  <c r="R9" i="2"/>
  <c r="Q9" i="2"/>
  <c r="P9" i="2"/>
  <c r="O9" i="2"/>
  <c r="N9" i="2"/>
  <c r="M9" i="2"/>
  <c r="L9" i="2"/>
  <c r="K9" i="2"/>
  <c r="J9" i="2"/>
  <c r="I9" i="2"/>
  <c r="H9" i="2"/>
  <c r="G9" i="2"/>
  <c r="F9" i="2"/>
  <c r="E9" i="2"/>
  <c r="D9" i="2"/>
  <c r="C9" i="2"/>
  <c r="B9" i="2"/>
  <c r="A9" i="2"/>
  <c r="V8" i="2"/>
  <c r="U8" i="2"/>
  <c r="T8" i="2"/>
  <c r="S8" i="2"/>
  <c r="R8" i="2"/>
  <c r="Q8" i="2"/>
  <c r="P8" i="2"/>
  <c r="O8" i="2"/>
  <c r="N8" i="2"/>
  <c r="M8" i="2"/>
  <c r="L8" i="2"/>
  <c r="K8" i="2"/>
  <c r="J8" i="2"/>
  <c r="I8" i="2"/>
  <c r="H8" i="2"/>
  <c r="G8" i="2"/>
  <c r="F8" i="2"/>
  <c r="E8" i="2"/>
  <c r="D8" i="2"/>
  <c r="C8" i="2"/>
  <c r="B8" i="2"/>
  <c r="A8" i="2"/>
  <c r="V7" i="2"/>
  <c r="U7" i="2"/>
  <c r="T7" i="2"/>
  <c r="S7" i="2"/>
  <c r="R7" i="2"/>
  <c r="Q7" i="2"/>
  <c r="P7" i="2"/>
  <c r="O7" i="2"/>
  <c r="N7" i="2"/>
  <c r="M7" i="2"/>
  <c r="L7" i="2"/>
  <c r="K7" i="2"/>
  <c r="J7" i="2"/>
  <c r="I7" i="2"/>
  <c r="H7" i="2"/>
  <c r="G7" i="2"/>
  <c r="F7" i="2"/>
  <c r="E7" i="2"/>
  <c r="D7" i="2"/>
  <c r="C7" i="2"/>
  <c r="B7" i="2"/>
  <c r="A7" i="2"/>
  <c r="V6" i="2"/>
  <c r="U6" i="2"/>
  <c r="T6" i="2"/>
  <c r="S6" i="2"/>
  <c r="R6" i="2"/>
  <c r="Q6" i="2"/>
  <c r="P6" i="2"/>
  <c r="O6" i="2"/>
  <c r="N6" i="2"/>
  <c r="M6" i="2"/>
  <c r="L6" i="2"/>
  <c r="K6" i="2"/>
  <c r="J6" i="2"/>
  <c r="I6" i="2"/>
  <c r="H6" i="2"/>
  <c r="G6" i="2"/>
  <c r="F6" i="2"/>
  <c r="E6" i="2"/>
  <c r="D6" i="2"/>
  <c r="C6" i="2"/>
  <c r="B6" i="2"/>
  <c r="A6" i="2"/>
  <c r="V5" i="2"/>
  <c r="U5" i="2"/>
  <c r="T5" i="2"/>
  <c r="S5" i="2"/>
  <c r="R5" i="2"/>
  <c r="Q5" i="2"/>
  <c r="P5" i="2"/>
  <c r="O5" i="2"/>
  <c r="N5" i="2"/>
  <c r="M5" i="2"/>
  <c r="L5" i="2"/>
  <c r="K5" i="2"/>
  <c r="J5" i="2"/>
  <c r="I5" i="2"/>
  <c r="H5" i="2"/>
  <c r="G5" i="2"/>
  <c r="F5" i="2"/>
  <c r="E5" i="2"/>
  <c r="D5" i="2"/>
  <c r="C5" i="2"/>
  <c r="B5" i="2"/>
  <c r="A5" i="2"/>
  <c r="V4" i="2"/>
  <c r="U4" i="2"/>
  <c r="T4" i="2"/>
  <c r="S4" i="2"/>
  <c r="R4" i="2"/>
  <c r="Q4" i="2"/>
  <c r="P4" i="2"/>
  <c r="O4" i="2"/>
  <c r="N4" i="2"/>
  <c r="M4" i="2"/>
  <c r="L4" i="2"/>
  <c r="K4" i="2"/>
  <c r="J4" i="2"/>
  <c r="I4" i="2"/>
  <c r="H4" i="2"/>
  <c r="G4" i="2"/>
  <c r="F4" i="2"/>
  <c r="E4" i="2"/>
  <c r="D4" i="2"/>
  <c r="C4" i="2"/>
  <c r="B4" i="2"/>
  <c r="A4" i="2"/>
  <c r="V3" i="2"/>
  <c r="U3" i="2"/>
  <c r="T3" i="2"/>
  <c r="S3" i="2"/>
  <c r="R3" i="2"/>
  <c r="Q3" i="2"/>
  <c r="P3" i="2"/>
  <c r="O3" i="2"/>
  <c r="N3" i="2"/>
  <c r="M3" i="2"/>
  <c r="L3" i="2"/>
  <c r="K3" i="2"/>
  <c r="J3" i="2"/>
  <c r="I3" i="2"/>
  <c r="H3" i="2"/>
  <c r="G3" i="2"/>
  <c r="F3" i="2"/>
  <c r="E3" i="2"/>
  <c r="D3" i="2"/>
  <c r="C3" i="2"/>
  <c r="B3" i="2"/>
  <c r="A3" i="2"/>
  <c r="J2" i="2"/>
  <c r="J1" i="2"/>
  <c r="AC287" i="1"/>
  <c r="X287" i="1"/>
  <c r="AC246" i="1"/>
  <c r="X246" i="1"/>
  <c r="AC261" i="1"/>
  <c r="X261" i="1"/>
  <c r="AC256" i="1"/>
  <c r="X256" i="1"/>
  <c r="AC255" i="1"/>
  <c r="X255" i="1"/>
  <c r="AC253" i="1"/>
  <c r="X253" i="1"/>
  <c r="AC265" i="1"/>
  <c r="X265" i="1"/>
  <c r="AC239" i="1"/>
  <c r="X239" i="1"/>
  <c r="AC240" i="1"/>
  <c r="X240" i="1"/>
  <c r="AC54" i="1"/>
  <c r="X54" i="1"/>
  <c r="AC198" i="1"/>
  <c r="X198" i="1"/>
  <c r="AC197" i="1"/>
  <c r="X197" i="1"/>
  <c r="AC341" i="1"/>
  <c r="X341" i="1"/>
  <c r="AC342" i="1"/>
  <c r="X342" i="1"/>
  <c r="AC340" i="1"/>
  <c r="X340" i="1"/>
  <c r="AC330" i="1"/>
  <c r="X330" i="1"/>
  <c r="AC337" i="1"/>
  <c r="X337" i="1"/>
  <c r="AC338" i="1"/>
  <c r="X338" i="1"/>
  <c r="AC336" i="1"/>
  <c r="X336" i="1"/>
  <c r="AC339" i="1"/>
  <c r="X339" i="1"/>
  <c r="AC335" i="1"/>
  <c r="X335" i="1"/>
  <c r="AC258" i="1"/>
  <c r="X258" i="1"/>
  <c r="AC135" i="1"/>
  <c r="X135" i="1"/>
  <c r="AC281" i="1"/>
  <c r="X281" i="1"/>
  <c r="AC280" i="1"/>
  <c r="X280" i="1"/>
  <c r="AC279" i="1"/>
  <c r="X279" i="1"/>
  <c r="AC95" i="1"/>
  <c r="X95" i="1"/>
  <c r="AC94" i="1"/>
  <c r="X94" i="1"/>
  <c r="H2" i="2"/>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41" i="1"/>
  <c r="AC242" i="1"/>
  <c r="AC243" i="1"/>
  <c r="AC244" i="1"/>
  <c r="AC245" i="1"/>
  <c r="AC247" i="1"/>
  <c r="AC248" i="1"/>
  <c r="AC249" i="1"/>
  <c r="AC254" i="1"/>
  <c r="AC257" i="1"/>
  <c r="AC259" i="1"/>
  <c r="AC260" i="1"/>
  <c r="AC262" i="1"/>
  <c r="AC263" i="1"/>
  <c r="AC264" i="1"/>
  <c r="AC250" i="1"/>
  <c r="AC266" i="1"/>
  <c r="AC267" i="1"/>
  <c r="AC251" i="1"/>
  <c r="AC252" i="1"/>
  <c r="AC268" i="1"/>
  <c r="AC269" i="1"/>
  <c r="AC270" i="1"/>
  <c r="AC271" i="1"/>
  <c r="AC272" i="1"/>
  <c r="AC273" i="1"/>
  <c r="AC274" i="1"/>
  <c r="AC275" i="1"/>
  <c r="AC276" i="1"/>
  <c r="AC277" i="1"/>
  <c r="AC278" i="1"/>
  <c r="AC282" i="1"/>
  <c r="AC283" i="1"/>
  <c r="AC284" i="1"/>
  <c r="AC285" i="1"/>
  <c r="AC286"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1" i="1"/>
  <c r="AC332" i="1"/>
  <c r="AC333" i="1"/>
  <c r="AC334" i="1"/>
  <c r="AC34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6" i="1"/>
  <c r="AC97" i="1"/>
  <c r="AC2" i="1"/>
  <c r="X310" i="1"/>
  <c r="V2" i="2"/>
  <c r="B2" i="2"/>
  <c r="C2" i="2"/>
  <c r="D2" i="2"/>
  <c r="E2" i="2"/>
  <c r="F2" i="2"/>
  <c r="G2" i="2"/>
  <c r="I2" i="2"/>
  <c r="K2" i="2"/>
  <c r="L2" i="2"/>
  <c r="M2" i="2"/>
  <c r="N2" i="2"/>
  <c r="O2" i="2"/>
  <c r="P2" i="2"/>
  <c r="Q2" i="2"/>
  <c r="R2" i="2"/>
  <c r="S2" i="2"/>
  <c r="T2" i="2"/>
  <c r="U2" i="2"/>
  <c r="A2" i="2"/>
  <c r="B1" i="2"/>
  <c r="C1" i="2"/>
  <c r="D1" i="2"/>
  <c r="E1" i="2"/>
  <c r="F1" i="2"/>
  <c r="G1" i="2"/>
  <c r="H1" i="2"/>
  <c r="I1" i="2"/>
  <c r="K1" i="2"/>
  <c r="L1" i="2"/>
  <c r="M1" i="2"/>
  <c r="N1" i="2"/>
  <c r="O1" i="2"/>
  <c r="P1" i="2"/>
  <c r="Q1" i="2"/>
  <c r="R1" i="2"/>
  <c r="S1" i="2"/>
  <c r="T1" i="2"/>
  <c r="U1" i="2"/>
  <c r="V1" i="2"/>
  <c r="A1" i="2"/>
  <c r="X262" i="1" l="1"/>
  <c r="X312" i="1"/>
  <c r="X311" i="1"/>
  <c r="X268" i="1"/>
  <c r="X269" i="1"/>
  <c r="X272" i="1"/>
  <c r="X204" i="1"/>
  <c r="X260" i="1"/>
  <c r="X241" i="1"/>
  <c r="X316" i="1"/>
  <c r="X270" i="1"/>
  <c r="X244" i="1"/>
  <c r="X257" i="1"/>
  <c r="X134" i="1"/>
  <c r="X1"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9" i="1"/>
  <c r="X200" i="1"/>
  <c r="X201" i="1"/>
  <c r="X202" i="1"/>
  <c r="X203"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42" i="1"/>
  <c r="X243" i="1"/>
  <c r="X245" i="1"/>
  <c r="X247" i="1"/>
  <c r="X248" i="1"/>
  <c r="X249" i="1"/>
  <c r="X254" i="1"/>
  <c r="X259" i="1"/>
  <c r="X263" i="1"/>
  <c r="X264" i="1"/>
  <c r="X250" i="1"/>
  <c r="X266" i="1"/>
  <c r="X267" i="1"/>
  <c r="X251" i="1"/>
  <c r="X252" i="1"/>
  <c r="X271" i="1"/>
  <c r="X273" i="1"/>
  <c r="X274" i="1"/>
  <c r="X275" i="1"/>
  <c r="X276" i="1"/>
  <c r="X277" i="1"/>
  <c r="X278" i="1"/>
  <c r="X282" i="1"/>
  <c r="X283" i="1"/>
  <c r="X284" i="1"/>
  <c r="X285" i="1"/>
  <c r="X286" i="1"/>
  <c r="X288" i="1"/>
  <c r="X289" i="1"/>
  <c r="X290" i="1"/>
  <c r="X291" i="1"/>
  <c r="X292" i="1"/>
  <c r="X293" i="1"/>
  <c r="X294" i="1"/>
  <c r="X295" i="1"/>
  <c r="X296" i="1"/>
  <c r="X297" i="1"/>
  <c r="X298" i="1"/>
  <c r="X299" i="1"/>
  <c r="X300" i="1"/>
  <c r="X301" i="1"/>
  <c r="X302" i="1"/>
  <c r="X303" i="1"/>
  <c r="X304" i="1"/>
  <c r="X305" i="1"/>
  <c r="X306" i="1"/>
  <c r="X307" i="1"/>
  <c r="X308" i="1"/>
  <c r="X309" i="1"/>
  <c r="X313" i="1"/>
  <c r="X314" i="1"/>
  <c r="X315" i="1"/>
  <c r="X317" i="1"/>
  <c r="X318" i="1"/>
  <c r="X319" i="1"/>
  <c r="X320" i="1"/>
  <c r="X321" i="1"/>
  <c r="X322" i="1"/>
  <c r="X323" i="1"/>
  <c r="X324" i="1"/>
  <c r="X325" i="1"/>
  <c r="X326" i="1"/>
  <c r="X327" i="1"/>
  <c r="X328" i="1"/>
  <c r="X329" i="1"/>
  <c r="X331" i="1"/>
  <c r="X332" i="1"/>
  <c r="X333" i="1"/>
  <c r="X334" i="1"/>
  <c r="X343" i="1"/>
</calcChain>
</file>

<file path=xl/sharedStrings.xml><?xml version="1.0" encoding="utf-8"?>
<sst xmlns="http://schemas.openxmlformats.org/spreadsheetml/2006/main" count="8367" uniqueCount="1444">
  <si>
    <t>设施过滤:T</t>
  </si>
  <si>
    <t>设施必要性:0</t>
  </si>
  <si>
    <t>设施代码:GF0201</t>
  </si>
  <si>
    <t>设施类型:教育</t>
  </si>
  <si>
    <t>应配建筑公式:0</t>
  </si>
  <si>
    <t>应配用地公式:0</t>
  </si>
  <si>
    <t>应配其他一公式:0</t>
  </si>
  <si>
    <t>应配其他二公式:0</t>
  </si>
  <si>
    <t>一般建筑规模:-</t>
  </si>
  <si>
    <t>一般用地规模:-</t>
  </si>
  <si>
    <t>一般其他一规模:60班</t>
  </si>
  <si>
    <t>一般其他二规模:-</t>
  </si>
  <si>
    <t>设施代码:GF0202</t>
  </si>
  <si>
    <t>备注:-</t>
  </si>
  <si>
    <t>设施代码:GF0203</t>
  </si>
  <si>
    <t>一般其他一规模:-</t>
  </si>
  <si>
    <t>设施代码:GF0204</t>
  </si>
  <si>
    <t>设施名称:初加九</t>
  </si>
  <si>
    <t>设施必要性:1</t>
  </si>
  <si>
    <t>设施代码:GF0205</t>
  </si>
  <si>
    <t>应配其他一公式:总居住户数规划/100*G规划地块教育百户指标/50+总居住户数现状/100*G现状地块教育百户指标/50</t>
  </si>
  <si>
    <t>一般其他一规模:42班</t>
  </si>
  <si>
    <t>规模一量纲:班</t>
  </si>
  <si>
    <t>设施名称:小加九</t>
  </si>
  <si>
    <t>设施代码:GF0207</t>
  </si>
  <si>
    <t>应配其他一公式:总居住户数规划/100*2*G规划地块教育百户指标/45+总居住户数现状/100*2*G现状地块教育百户指标/45</t>
  </si>
  <si>
    <t>一般其他一规模:36班</t>
  </si>
  <si>
    <t>设施名称:九年一贯制学校</t>
  </si>
  <si>
    <t>设施代码:GF0206</t>
  </si>
  <si>
    <t>应配其他一公式:总居住户数规划/100*3*G规划地块教育百户指标/45+总居住户数现状/100*3*G现状地块教育百户指标/45</t>
  </si>
  <si>
    <t>一般其他一规模:36+18班</t>
  </si>
  <si>
    <t>设施名称:幼初一贯制学校</t>
  </si>
  <si>
    <t>应配其他一公式:总居住户数规划/100*G规划地块教育百户指标/30+总居住户数规划/100*3*G规划地块教育百户指标/45+总居住户数现状/100*G现状地块教育百户指标/30+总居住户数现状/100*3*G现状地块教育百户指标/45</t>
  </si>
  <si>
    <t>一般其他一规模:18+36+18班</t>
  </si>
  <si>
    <t>设施名称:小高一贯制学校</t>
  </si>
  <si>
    <t>应配其他一公式:总居住户数规划/100*3*G规划地块教育百户指标/45+总居住户数规划/100*G规划地块教育百户指标/50+总居住户数现状/100*3*G现状地块教育百户指标/45+总居住户数现状/100*G现状地块教育百户指标/50</t>
  </si>
  <si>
    <t>一般其他一规模:36+18+18班</t>
  </si>
  <si>
    <t>设施名称:幼高一贯制学校</t>
  </si>
  <si>
    <t>应配其他一公式:总居住户数规划/100*G规划地块教育百户指标/30+总居住户数规划/100*3*G规划地块教育百户指标/45+总居住户数规划/100*G规划地块教育百户指标/50+总居住户数现状/100*G现状地块教育百户指标/30+总居住户数现状/100*3*G现状地块教育百户指标/45+总居住户数现状/100*G现状地块教育百户指标/50</t>
  </si>
  <si>
    <t>一般其他一规模:18+36+18+18班</t>
  </si>
  <si>
    <t>设施名称:小学</t>
  </si>
  <si>
    <t>设施名称:幼儿园</t>
  </si>
  <si>
    <t>设施代码:GF0208</t>
  </si>
  <si>
    <t>一般其他一规模:12班</t>
  </si>
  <si>
    <t>设施代码:GF0301</t>
  </si>
  <si>
    <t>设施类型:医疗</t>
  </si>
  <si>
    <t>设施代码:GF0302</t>
  </si>
  <si>
    <t>设施代码:GF0303</t>
  </si>
  <si>
    <t>设施代码:GF0304</t>
  </si>
  <si>
    <t>设施代码:GF0305</t>
  </si>
  <si>
    <t>设施名称:血液中心</t>
  </si>
  <si>
    <t>设施代码:GF0306</t>
  </si>
  <si>
    <t>设施代码:GF0307</t>
  </si>
  <si>
    <t>设施代码:GF0308</t>
  </si>
  <si>
    <t>设施名称:社区卫生服务中心</t>
  </si>
  <si>
    <t>设施代码:GF0310</t>
  </si>
  <si>
    <t>设施代码:GF0312</t>
  </si>
  <si>
    <t>设施名称:社区卫生站</t>
  </si>
  <si>
    <t>设施代码:GF0401</t>
  </si>
  <si>
    <t>设施类型:文化</t>
  </si>
  <si>
    <t>设施代码:GF0402</t>
  </si>
  <si>
    <t>设施代码:GF0406</t>
  </si>
  <si>
    <t>设施名称:文化活动室</t>
  </si>
  <si>
    <t>应配用地公式:总居住户数/100*5</t>
  </si>
  <si>
    <t>一般用地规模:1000㎡</t>
  </si>
  <si>
    <t>设施类型:体育</t>
  </si>
  <si>
    <t>应配建筑公式:总居住户数/100*25</t>
  </si>
  <si>
    <t>应配用地公式:总居住户数/100*55</t>
  </si>
  <si>
    <t>备注:市级人均建筑面积0.6平方米，区级人均建筑面积1.4平方米</t>
  </si>
  <si>
    <t>设施名称:小区商业设施</t>
  </si>
  <si>
    <t>应配建筑公式:总居住户数/100*5</t>
  </si>
  <si>
    <t>一般建筑规模:100㎡</t>
  </si>
  <si>
    <t>应配建筑公式:总居住户数/100*1.5</t>
  </si>
  <si>
    <t>设施类型:社会福利</t>
  </si>
  <si>
    <t>设施名称:残疾人社区康复站</t>
  </si>
  <si>
    <t>一般建筑规模:30㎡</t>
  </si>
  <si>
    <t>设施代码:GF0103</t>
  </si>
  <si>
    <t>应配建筑公式:总居住户数/100*6</t>
  </si>
  <si>
    <t>一般建筑规模:1200㎡</t>
  </si>
  <si>
    <t>设施名称:派出所</t>
  </si>
  <si>
    <t>设施代码:GF0104</t>
  </si>
  <si>
    <t>应配用地公式:总居住户数/100*3.5</t>
  </si>
  <si>
    <t>一般建筑规模:1000㎡</t>
  </si>
  <si>
    <t>一般用地规模:700㎡</t>
  </si>
  <si>
    <t>应配用地公式:总居住户数/100*3</t>
  </si>
  <si>
    <t>一般用地规模:600㎡</t>
  </si>
  <si>
    <t>设施类型:生态环境</t>
  </si>
  <si>
    <t>应配用地公式:总居住人数*2</t>
  </si>
  <si>
    <t>应配用地公式:总居住人数*1</t>
  </si>
  <si>
    <t>设施名称:给水加压泵站</t>
  </si>
  <si>
    <t>设施类型:市政公用</t>
  </si>
  <si>
    <t>设施名称:污水泵站</t>
  </si>
  <si>
    <t>设施名称:雨水泵站</t>
  </si>
  <si>
    <t>设施名称:燃气调压站</t>
  </si>
  <si>
    <t>设施名称:变电所</t>
  </si>
  <si>
    <t>一般其他一规模:110kV</t>
  </si>
  <si>
    <t>备注:110kV尺寸为90*45，220kV尺寸为95*81，10米防护绿带</t>
  </si>
  <si>
    <t>设施名称:开闭所</t>
  </si>
  <si>
    <t>应配用地公式:总居住户数/100*0.2</t>
  </si>
  <si>
    <t>备注:尺寸为10*6</t>
  </si>
  <si>
    <t>设施名称:移动通信基站</t>
  </si>
  <si>
    <t>备注:站间距为核心区350，市区500，郊区800，农村1000</t>
  </si>
  <si>
    <t>设施名称:变电室</t>
  </si>
  <si>
    <t>一般建筑规模:30-50㎡</t>
  </si>
  <si>
    <t>设施名称:电信交接间</t>
  </si>
  <si>
    <t>一般建筑规模:10㎡</t>
  </si>
  <si>
    <t>设施名称:社会停车场</t>
  </si>
  <si>
    <t>设施类型:市政交通</t>
  </si>
  <si>
    <t>应配用地公式:总居住户数/100*10*30</t>
  </si>
  <si>
    <t>应配其他一公式:总居住人数*1*0.9/35+总就业人数*1*0.9/35</t>
  </si>
  <si>
    <t>应配其他二公式:总机动车位量/8</t>
  </si>
  <si>
    <t>应配其他三公式:总就业人数*0.85*0.3/1.3*0.15</t>
  </si>
  <si>
    <t>一般其他一规模:100泊位</t>
  </si>
  <si>
    <t>规模一量纲:泊位</t>
  </si>
  <si>
    <t>设施名称:公交首末站</t>
  </si>
  <si>
    <t>应配用地公式:总居住户数/100*30</t>
  </si>
  <si>
    <t>应配其他一公式:总居住户数/100*0.03</t>
  </si>
  <si>
    <t>一般用地规模:3000㎡</t>
  </si>
  <si>
    <t>一般其他一规模:3线</t>
  </si>
  <si>
    <t>规模一量纲:线路</t>
  </si>
  <si>
    <t>设施名称:公交中心站</t>
  </si>
  <si>
    <t>设施名称:公共交通停靠站</t>
  </si>
  <si>
    <t>设施名称:水上巴士停靠站</t>
  </si>
  <si>
    <t>设施名称:出租车汽车站</t>
  </si>
  <si>
    <t>设施名称:加油站</t>
  </si>
  <si>
    <t>设施名称:公共自行车停放场</t>
  </si>
  <si>
    <t>设施名称:公共自行车租赁点</t>
  </si>
  <si>
    <t>应配用地公式:总居住户数/100*0.27</t>
  </si>
  <si>
    <t>一般用地规模:54㎡</t>
  </si>
  <si>
    <t>设施名称:公共自行车服务点</t>
  </si>
  <si>
    <t>一般建筑规模:2700-4000㎡</t>
  </si>
  <si>
    <t>一般用地规模:3900-5600㎡</t>
  </si>
  <si>
    <t>备注:4~7平方公里责任区</t>
  </si>
  <si>
    <t>设施类型:市政环卫</t>
  </si>
  <si>
    <t>应配建筑公式:总居住户数/100*1.9</t>
  </si>
  <si>
    <t>应配用地公式:总居住户数/100*3.8</t>
  </si>
  <si>
    <t>应配其他一公式:总居住人数*1.1*1.3/1000</t>
  </si>
  <si>
    <t>规模一量纲:吨</t>
  </si>
  <si>
    <t>备注:2~3平方公里1座，10米防护绿带，150T以下为小型</t>
  </si>
  <si>
    <t>设施名称:环卫市政用房</t>
  </si>
  <si>
    <t>应配建筑公式:总居住户数/100*1.0</t>
  </si>
  <si>
    <t>应配用地公式:总居住户数/100*1.8</t>
  </si>
  <si>
    <t>一般建筑规模:50-100㎡</t>
  </si>
  <si>
    <t>设施名称:公共厕所</t>
  </si>
  <si>
    <t>一般建筑规模:75㎡</t>
  </si>
  <si>
    <t>设施名称:河道、绿化养护用房</t>
  </si>
  <si>
    <t>设施类型:市政城管</t>
  </si>
  <si>
    <t>一般建筑规模:100-245㎡</t>
  </si>
  <si>
    <t>设施名称:道路、桥梁隧道养护用房</t>
  </si>
  <si>
    <t>一般建筑规模:500㎡</t>
  </si>
  <si>
    <t>一般用地规模:300-500㎡</t>
  </si>
  <si>
    <t>设施名称:道路养护用房</t>
  </si>
  <si>
    <t>设施名称:桥梁、隧道养护用房</t>
  </si>
  <si>
    <t>设施名称:亮灯养护用房</t>
  </si>
  <si>
    <t>一般建筑规模:100-150㎡</t>
  </si>
  <si>
    <t>应配建筑公式:总居住人数*0.025</t>
  </si>
  <si>
    <t>设施名称:战时救护站</t>
  </si>
  <si>
    <t>应配建筑公式:总居住人数*0.08</t>
  </si>
  <si>
    <t>设施名称:人防警报器</t>
  </si>
  <si>
    <t>设施名称:防空专业队工程</t>
  </si>
  <si>
    <t>应配建筑公式:总居住人数/1000*13*4.25</t>
  </si>
  <si>
    <t>一般建筑规模:2000-5000㎡</t>
  </si>
  <si>
    <t>应配建筑公式:总居住人数*0.2</t>
  </si>
  <si>
    <t>应配用地公式:0</t>
    <phoneticPr fontId="1" type="noConversion"/>
  </si>
  <si>
    <t>设施别称:社区医疗服务站</t>
    <phoneticPr fontId="1" type="noConversion"/>
  </si>
  <si>
    <t>一般建筑规模:400㎡</t>
    <phoneticPr fontId="1" type="noConversion"/>
  </si>
  <si>
    <t>一般建筑规模:600㎡</t>
    <phoneticPr fontId="1" type="noConversion"/>
  </si>
  <si>
    <t>控制方式:实位控制</t>
    <phoneticPr fontId="1" type="noConversion"/>
  </si>
  <si>
    <t>控制方式:点位控制</t>
    <phoneticPr fontId="1" type="noConversion"/>
  </si>
  <si>
    <t>设施必要性:1</t>
    <phoneticPr fontId="1" type="noConversion"/>
  </si>
  <si>
    <t>设施名称:综合接入局</t>
    <phoneticPr fontId="1" type="noConversion"/>
  </si>
  <si>
    <t>设施名称:电信模块局</t>
    <phoneticPr fontId="1" type="noConversion"/>
  </si>
  <si>
    <t>设施名称:通信机房</t>
    <phoneticPr fontId="1" type="noConversion"/>
  </si>
  <si>
    <t>设施名称:有线电视分前端中心</t>
    <phoneticPr fontId="1" type="noConversion"/>
  </si>
  <si>
    <t>设施类型:体育</t>
    <phoneticPr fontId="1" type="noConversion"/>
  </si>
  <si>
    <t>应配其他三公式:0</t>
  </si>
  <si>
    <t>应配其他三公式:0</t>
    <phoneticPr fontId="1" type="noConversion"/>
  </si>
  <si>
    <t>设施名称:普通高中</t>
    <phoneticPr fontId="1" type="noConversion"/>
  </si>
  <si>
    <t>设施名称:中等职业学校</t>
    <phoneticPr fontId="1" type="noConversion"/>
  </si>
  <si>
    <t>配置要求:必配</t>
  </si>
  <si>
    <t>配置要求:必配</t>
    <phoneticPr fontId="1" type="noConversion"/>
  </si>
  <si>
    <t>备注:市级，（1）为全市服务（2）可独立设置，也可结合大专院校设置。区级，（1）原则上按区设置 1-2 所；（2）可独立设置，也可结合闲置的中、小学校校舍及其他文化活动设施等兼容设置。沿用《杭州市城市规划公共服务设施基本配套规定（修订）》</t>
    <phoneticPr fontId="1" type="noConversion"/>
  </si>
  <si>
    <t>设施名称:社区学校</t>
    <phoneticPr fontId="1" type="noConversion"/>
  </si>
  <si>
    <t>级别:城市级</t>
    <phoneticPr fontId="1" type="noConversion"/>
  </si>
  <si>
    <t>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t>
    <phoneticPr fontId="1" type="noConversion"/>
  </si>
  <si>
    <t>备注:(1)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t>
    <phoneticPr fontId="1" type="noConversion"/>
  </si>
  <si>
    <t>一般建筑规模:1000㎡</t>
    <phoneticPr fontId="1" type="noConversion"/>
  </si>
  <si>
    <t>备注:(1)具体规模根据人员编制确定，人均建筑面积应在40m以上；(2)各区、县（市）设置一所卫生监督所：(3)可与疾病预防控制中心、急救中心等合设。参照卫生部“关于印发《卫生监督机构建设指导意见》的通知”(卫监督发[2005]76号)</t>
    <phoneticPr fontId="1" type="noConversion"/>
  </si>
  <si>
    <t>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t>
    <phoneticPr fontId="1" type="noConversion"/>
  </si>
  <si>
    <t>备注:各区、县（市）配置一处疾病预防控制中心 。参照《疾病预防控制中心建设标准》(建标127-2009)</t>
    <phoneticPr fontId="1" type="noConversion"/>
  </si>
  <si>
    <t>配置要求:选配</t>
    <phoneticPr fontId="1" type="noConversion"/>
  </si>
  <si>
    <t>配置要求:区级</t>
    <phoneticPr fontId="1" type="noConversion"/>
  </si>
  <si>
    <t>一般建筑规模:5000㎡</t>
    <phoneticPr fontId="1" type="noConversion"/>
  </si>
  <si>
    <t>一般建筑规模:1600㎡</t>
    <phoneticPr fontId="1" type="noConversion"/>
  </si>
  <si>
    <t>一般用地规模:-</t>
    <phoneticPr fontId="1" type="noConversion"/>
  </si>
  <si>
    <t>一般建筑规模:6300㎡</t>
    <phoneticPr fontId="1" type="noConversion"/>
  </si>
  <si>
    <t>一般建筑规模:4875㎡</t>
    <phoneticPr fontId="1" type="noConversion"/>
  </si>
  <si>
    <t>一般建筑规模:2400㎡</t>
    <phoneticPr fontId="1" type="noConversion"/>
  </si>
  <si>
    <t>一般建筑规模:1200㎡</t>
    <phoneticPr fontId="1" type="noConversion"/>
  </si>
  <si>
    <t>一般建筑规模:5800㎡</t>
    <phoneticPr fontId="1" type="noConversion"/>
  </si>
  <si>
    <t>一般建筑规模:2450㎡</t>
    <phoneticPr fontId="1" type="noConversion"/>
  </si>
  <si>
    <t>一般建筑规模:90000㎡</t>
    <phoneticPr fontId="1" type="noConversion"/>
  </si>
  <si>
    <t>一般建筑规模:6660㎡</t>
    <phoneticPr fontId="1" type="noConversion"/>
  </si>
  <si>
    <t>一般建筑规模:50000㎡</t>
    <phoneticPr fontId="1" type="noConversion"/>
  </si>
  <si>
    <t>备注:(1)保障使用者安全，并应符合现行国家标准《无障碍设计规范》GB50763的要求：(2)配置一定规模的集散场地，按高峰时段建筑内向该出入口疏散的观众量的1.2倍计算确定，且不应少于0.4m/人。参照《博物馆建筑设计规范》(JGJ66-2015)</t>
    <phoneticPr fontId="1" type="noConversion"/>
  </si>
  <si>
    <t>一般建筑规模:1500㎡</t>
    <phoneticPr fontId="1" type="noConversion"/>
  </si>
  <si>
    <t>一般建筑规模:30000㎡</t>
    <phoneticPr fontId="1" type="noConversion"/>
  </si>
  <si>
    <t>备注:按7.5m/千人建筑面积指标控制规模。参照《科学技术馆建设标准》（建标101-2007）</t>
    <phoneticPr fontId="1" type="noConversion"/>
  </si>
  <si>
    <t>设施名称:科技馆（区）</t>
    <phoneticPr fontId="1" type="noConversion"/>
  </si>
  <si>
    <t>备注:(1)400万人以上设置特大型馆，不低于30000m,50-100万人设小型馆，控制在5000-8000m:(2)按7.5-10m/的千人建筑面积指标控制规模：(3)户籍人口规模超过50万的区宜配建。参照《科学技术馆建设标准》（建标101-2007）</t>
    <phoneticPr fontId="1" type="noConversion"/>
  </si>
  <si>
    <t>设施名称:公共美术馆（市）</t>
    <phoneticPr fontId="1" type="noConversion"/>
  </si>
  <si>
    <t>一般建筑规模:35000㎡</t>
    <phoneticPr fontId="1" type="noConversion"/>
  </si>
  <si>
    <t>备注:服务人口大于1000万人时，建筑面积取值35000m2。参照《公共美术馆建设标准》（建标193一2018）</t>
    <phoneticPr fontId="1" type="noConversion"/>
  </si>
  <si>
    <t>设施名称:公共美术馆（区）</t>
    <phoneticPr fontId="1" type="noConversion"/>
  </si>
  <si>
    <t>一般建筑规模:2800㎡</t>
    <phoneticPr fontId="1" type="noConversion"/>
  </si>
  <si>
    <t>备注:各区、县（市）根据本地特色，充分利用人文民俗资源并结合非物质文化遗产保护等设立。参照《公共美术馆建设标准》（建标193一2018）</t>
    <phoneticPr fontId="1" type="noConversion"/>
  </si>
  <si>
    <t>设施名称:文化馆（市）</t>
    <phoneticPr fontId="1" type="noConversion"/>
  </si>
  <si>
    <t>一般建筑规模:13000㎡</t>
    <phoneticPr fontId="1" type="noConversion"/>
  </si>
  <si>
    <t>备注:同时应设不小于2000m的室外活动空间。参照《文化馆建设标准》（建标[2014]41号)与《杭州市文化设施近期建设规划》</t>
    <phoneticPr fontId="1" type="noConversion"/>
  </si>
  <si>
    <t>设施名称:文化馆（区）</t>
    <phoneticPr fontId="1" type="noConversion"/>
  </si>
  <si>
    <t>备注:引导其与同级别的其他文化设施相对集中设置，以形成功能综合的文化活动中心。参照《文化馆建设标准》（建标[2014]41号)与《杭州市文化设施近期建设规划》</t>
    <phoneticPr fontId="1" type="noConversion"/>
  </si>
  <si>
    <t>一般建筑规模:4000㎡</t>
    <phoneticPr fontId="1" type="noConversion"/>
  </si>
  <si>
    <t>设施名称:档案馆（市）</t>
    <phoneticPr fontId="1" type="noConversion"/>
  </si>
  <si>
    <t>设施名称:档案馆（区）</t>
    <phoneticPr fontId="1" type="noConversion"/>
  </si>
  <si>
    <t>一般建筑规模:48400㎡</t>
    <phoneticPr fontId="1" type="noConversion"/>
  </si>
  <si>
    <t>一般建筑规模:2600㎡</t>
    <phoneticPr fontId="1" type="noConversion"/>
  </si>
  <si>
    <t>备注:区级档案馆应达到县级二类标准，建筑面积2600-4600平方米。参照《档案馆建设标准》（建标103一2008)</t>
    <phoneticPr fontId="1" type="noConversion"/>
  </si>
  <si>
    <t>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t>
    <phoneticPr fontId="1" type="noConversion"/>
  </si>
  <si>
    <t>一般建筑规模:-</t>
    <phoneticPr fontId="1" type="noConversion"/>
  </si>
  <si>
    <t>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t>
    <phoneticPr fontId="1" type="noConversion"/>
  </si>
  <si>
    <t>备注:市级必须设置，各区、县（市）按需设置。参照《杭州市公共文化服务现代化标准(2022一2025年)》</t>
    <phoneticPr fontId="1" type="noConversion"/>
  </si>
  <si>
    <t>一般建筑规模:8000㎡</t>
    <phoneticPr fontId="1" type="noConversion"/>
  </si>
  <si>
    <t>一般建筑规模:6000㎡</t>
    <phoneticPr fontId="1" type="noConversion"/>
  </si>
  <si>
    <t>一般用地规模:26700㎡</t>
    <phoneticPr fontId="1" type="noConversion"/>
  </si>
  <si>
    <t>备注:(1)同时应设不小于2000m的室外活动空间：(2)绿化面积大于35%。参考《浙江省青少年宫等级评估标准（试行）》</t>
    <phoneticPr fontId="1" type="noConversion"/>
  </si>
  <si>
    <t>备注:(1)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t>
    <phoneticPr fontId="1" type="noConversion"/>
  </si>
  <si>
    <t>备注:区级活动中心建筑面积不小于1000m。借鉴《文化馆建筑设计规范》(JGJ41一2014)，参照《杭州市文化设施专项规划评估与修编》</t>
    <phoneticPr fontId="1" type="noConversion"/>
  </si>
  <si>
    <t>借鉴《文化馆建筑设计规范》(JGJ41一2014)，参照《杭州市文化设施专项规划评估与修编》</t>
  </si>
  <si>
    <t>一般建筑规模:10000㎡</t>
    <phoneticPr fontId="1" type="noConversion"/>
  </si>
  <si>
    <t>一般建筑规模:2000㎡</t>
    <phoneticPr fontId="1" type="noConversion"/>
  </si>
  <si>
    <t>备注:至少设置1处市级老年活动中心。参照《浙江省养老服务设施专项规划编制导则（施行）》</t>
    <phoneticPr fontId="1" type="noConversion"/>
  </si>
  <si>
    <t>备注:(1)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t>
    <phoneticPr fontId="1" type="noConversion"/>
  </si>
  <si>
    <t>设施名称:文化广场</t>
    <phoneticPr fontId="1" type="noConversion"/>
  </si>
  <si>
    <t>设施过滤:T</t>
    <phoneticPr fontId="1" type="noConversion"/>
  </si>
  <si>
    <t>应配建筑公式:0</t>
    <phoneticPr fontId="1" type="noConversion"/>
  </si>
  <si>
    <t>一般用地规模:20000㎡</t>
    <phoneticPr fontId="1" type="noConversion"/>
  </si>
  <si>
    <t>一般用地规模:10000㎡</t>
    <phoneticPr fontId="1" type="noConversion"/>
  </si>
  <si>
    <t>备注:中心城区建设不少于3个文化广场。沿用《杭州市城市规划公共服务设施基本配套规定（修订)》</t>
    <phoneticPr fontId="1" type="noConversion"/>
  </si>
  <si>
    <t>备注:各区、县（市）建设1~2个文化广场，且其中至少应有一个能够设置室外露天舞台，方便开展群众室外活动。沿用《杭州市城市规划公共服务设施基本配套规定（修订)》</t>
    <phoneticPr fontId="1" type="noConversion"/>
  </si>
  <si>
    <t>一般用地规模:11000-20000㎡</t>
    <phoneticPr fontId="1" type="noConversion"/>
  </si>
  <si>
    <t>一般用地规模:11000-14000㎡</t>
    <phoneticPr fontId="1" type="noConversion"/>
  </si>
  <si>
    <t>备注: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t>
    <phoneticPr fontId="1" type="noConversion"/>
  </si>
  <si>
    <t>备注: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t>
    <phoneticPr fontId="1" type="noConversion"/>
  </si>
  <si>
    <t>一般用地规模:86000-122000㎡</t>
    <phoneticPr fontId="1" type="noConversion"/>
  </si>
  <si>
    <t>一般用地规模:50000-75000㎡</t>
    <phoneticPr fontId="1" type="noConversion"/>
  </si>
  <si>
    <t>备注: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t>
    <phoneticPr fontId="1" type="noConversion"/>
  </si>
  <si>
    <t>备注: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t>
    <phoneticPr fontId="1" type="noConversion"/>
  </si>
  <si>
    <t>一般用地规模:13000-17000㎡</t>
    <phoneticPr fontId="1" type="noConversion"/>
  </si>
  <si>
    <t>一般用地规模:12500㎡</t>
    <phoneticPr fontId="1" type="noConversion"/>
  </si>
  <si>
    <t>备注: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t>
    <phoneticPr fontId="1" type="noConversion"/>
  </si>
  <si>
    <t>备注: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t>
    <phoneticPr fontId="1" type="noConversion"/>
  </si>
  <si>
    <t>备注:(1)全市至少设置一处：(2)适宜用地规模15000-20000m':(3)可不设置固定看台，室内体育场地面积不小于3500m:(4)配置游泳馆、篮球场地、羽毛球场地、乒乓球房、台球厅、室内器械健身房、健身操房以及其他各类体育活动的室内外活动场地。</t>
    <phoneticPr fontId="1" type="noConversion"/>
  </si>
  <si>
    <t>一般用地规模:3000㎡</t>
    <phoneticPr fontId="1" type="noConversion"/>
  </si>
  <si>
    <t>备注:(1)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t>
    <phoneticPr fontId="1" type="noConversion"/>
  </si>
  <si>
    <t>一般建筑规模:3000㎡</t>
    <phoneticPr fontId="1" type="noConversion"/>
  </si>
  <si>
    <t>一般建筑规模:10500㎡</t>
    <phoneticPr fontId="1" type="noConversion"/>
  </si>
  <si>
    <t>一般建筑规模:5250㎡</t>
    <phoneticPr fontId="1" type="noConversion"/>
  </si>
  <si>
    <t>一般用地规模:12000㎡</t>
    <phoneticPr fontId="1" type="noConversion"/>
  </si>
  <si>
    <t>一般用地规模:6000㎡</t>
    <phoneticPr fontId="1" type="noConversion"/>
  </si>
  <si>
    <t>备注:(1)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phoneticPr fontId="1" type="noConversion"/>
  </si>
  <si>
    <t>一般建筑规模:9300㎡</t>
    <phoneticPr fontId="1" type="noConversion"/>
  </si>
  <si>
    <t>一般用地规模:8000㎡</t>
    <phoneticPr fontId="1" type="noConversion"/>
  </si>
  <si>
    <t>一般用地规模:4000㎡</t>
    <phoneticPr fontId="1" type="noConversion"/>
  </si>
  <si>
    <t>备注:(1)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t>
    <phoneticPr fontId="1" type="noConversion"/>
  </si>
  <si>
    <t>备注:(1)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t>
    <phoneticPr fontId="1" type="noConversion"/>
  </si>
  <si>
    <t>备注:应为5班以上。市级应具有独立的场地、校舍。参照《浙江省养老服务设施专项规划编制导则（施行）》</t>
    <phoneticPr fontId="1" type="noConversion"/>
  </si>
  <si>
    <t>备注:可结合行政服务以及养老院、养老院设置，参照《浙江省养老服务设施专项规划编制导则（施行）》</t>
    <phoneticPr fontId="1" type="noConversion"/>
  </si>
  <si>
    <t>一般建筑规模:38340㎡</t>
    <phoneticPr fontId="1" type="noConversion"/>
  </si>
  <si>
    <t>一般建筑规模:8210㎡</t>
    <phoneticPr fontId="1" type="noConversion"/>
  </si>
  <si>
    <t>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t>
    <phoneticPr fontId="1" type="noConversion"/>
  </si>
  <si>
    <t>一般建筑规模:11280㎡</t>
    <phoneticPr fontId="1" type="noConversion"/>
  </si>
  <si>
    <t>一般建筑规模:1880㎡</t>
    <phoneticPr fontId="1" type="noConversion"/>
  </si>
  <si>
    <t>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t>
    <phoneticPr fontId="1" type="noConversion"/>
  </si>
  <si>
    <t>一般建筑规模:2500㎡</t>
    <phoneticPr fontId="1" type="noConversion"/>
  </si>
  <si>
    <t>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t>
    <phoneticPr fontId="1" type="noConversion"/>
  </si>
  <si>
    <t>备注:按6m/千人建筑面积指标控制规模。参照《公共图书馆建设标准》（建标108-2008）。一般规模为总规模。</t>
    <phoneticPr fontId="1" type="noConversion"/>
  </si>
  <si>
    <t>备注:(1)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t>
    <phoneticPr fontId="1" type="noConversion"/>
  </si>
  <si>
    <t>一般建筑规模:15750㎡</t>
    <phoneticPr fontId="1" type="noConversion"/>
  </si>
  <si>
    <t>一般建筑规模:4100㎡</t>
    <phoneticPr fontId="1" type="noConversion"/>
  </si>
  <si>
    <t>备注:(1)常住人口超过100万的区、县（市）可另行设置；。参照《儿童福利院建设标准》（建标145一2010）。</t>
    <phoneticPr fontId="1" type="noConversion"/>
  </si>
  <si>
    <t>备注:(1)合计规模宜为450床以上，房屋综合建筑面积应按35-37m/床计算（一类标准）：(2)建筑密度宜为25%~30%。容积率宜为0.6~1.0。室外活动场地面积应按4~5m/床核定：(3)设置1所（或分设）。参照《儿童福利院建设标准》（建标145一2010）。一般规模为总规模。</t>
    <phoneticPr fontId="1" type="noConversion"/>
  </si>
  <si>
    <t>备注:(1)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t>
    <phoneticPr fontId="1" type="noConversion"/>
  </si>
  <si>
    <t>备注:(1)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t>
    <phoneticPr fontId="1" type="noConversion"/>
  </si>
  <si>
    <t>一般建筑规模:100000㎡</t>
    <phoneticPr fontId="1" type="noConversion"/>
  </si>
  <si>
    <t>备注:(1)服务半径10km以上：(2)结合市级商业中心、交通枢纽交汇点设置。沿用《杭州市城市规划公共服务设施基本配套规定（修订)》</t>
    <phoneticPr fontId="1" type="noConversion"/>
  </si>
  <si>
    <t>设施名称:百货商场</t>
    <phoneticPr fontId="1" type="noConversion"/>
  </si>
  <si>
    <t>备注:(1)服务半径3km以内；(2)可与市、区级商业中心结合设置；(3)在大型商业设施内部或附近，应配置方便社会使用的金融服务机构或配套设施。沿用《杭州市城市规划公共服务设施基本配套规定（修订)》</t>
    <phoneticPr fontId="1" type="noConversion"/>
  </si>
  <si>
    <t>设施名称:大型综合超市</t>
    <phoneticPr fontId="1" type="noConversion"/>
  </si>
  <si>
    <t>备注:(1)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t>
    <phoneticPr fontId="1" type="noConversion"/>
  </si>
  <si>
    <t>设施名称:大型专业店</t>
    <phoneticPr fontId="1" type="noConversion"/>
  </si>
  <si>
    <t>备注:(1)同类产品服务半径5km以上：(2)可与市、区级商业中心结合设置：(3)在大型商业设施内部或附近，应配置方便社会使用的金融服务机构或配套设施。沿用《杭州市城市规划公共服务设施基本配套规定（修订)》</t>
    <phoneticPr fontId="1" type="noConversion"/>
  </si>
  <si>
    <t>一般建筑规模:20000㎡</t>
    <phoneticPr fontId="1" type="noConversion"/>
  </si>
  <si>
    <t>备注:(1)服务半径5km以上，(2)宜在城郊结合部的交通要道附近设置。沿用《杭州市城市规划公共服务设施基本配套规定（修订)》</t>
    <phoneticPr fontId="1" type="noConversion"/>
  </si>
  <si>
    <t>应配其他一公式:0</t>
    <phoneticPr fontId="1" type="noConversion"/>
  </si>
  <si>
    <t>备注:(1)以区、县（市）为单位设立：(2)禁止在饮用水源一、二级保护区、铁路、机场、港口、军事等禁区1000mm内（含1000m)设置。参照杭州市地方标准《综合型再生资源分拣中心建设管理规范》(DB3301/T0288-2019)</t>
    <phoneticPr fontId="1" type="noConversion"/>
  </si>
  <si>
    <t>设施别称:初级中学</t>
    <phoneticPr fontId="1" type="noConversion"/>
  </si>
  <si>
    <t>设施名称:初中</t>
    <phoneticPr fontId="1" type="noConversion"/>
  </si>
  <si>
    <t>应配其他一公式:总居住户数/100*5</t>
    <phoneticPr fontId="1" type="noConversion"/>
  </si>
  <si>
    <t>一般其他一规模:-</t>
    <phoneticPr fontId="1" type="noConversion"/>
  </si>
  <si>
    <t>备注:(1)可独立设置，也可结合闲置的中小学校校舍及其他文化养老设施等兼容设置：(2)社区学校应包含老年大学教学点，面积不小于100m2。借鉴《上海城市居住地区和居住区公共服务设施设置标准》</t>
    <phoneticPr fontId="1" type="noConversion"/>
  </si>
  <si>
    <t>设施过滤:(&lt; 总居住人数 5000)</t>
    <phoneticPr fontId="1" type="noConversion"/>
  </si>
  <si>
    <t>级别:街道级</t>
    <phoneticPr fontId="1" type="noConversion"/>
  </si>
  <si>
    <t>设施过滤:(and(&lt;= 5000 总居住人数)(&lt; 总居住人数 10000))</t>
    <phoneticPr fontId="1" type="noConversion"/>
  </si>
  <si>
    <t>设施过滤:(and(&lt;= 10000 总居住人数)(&lt; 总居住人数 15000))</t>
    <phoneticPr fontId="1" type="noConversion"/>
  </si>
  <si>
    <t>设施过滤:(and(&lt;= 15000 总居住人数)(&lt; 总居住人数 25000))</t>
    <phoneticPr fontId="1" type="noConversion"/>
  </si>
  <si>
    <t>设施过滤:(and(&lt;= 25000 总居住人数)(&lt; 总居住人数 35000))</t>
    <phoneticPr fontId="1" type="noConversion"/>
  </si>
  <si>
    <t>设施过滤:(and(&lt;= 35000 总居住人数)(&lt; 总居住人数 50000))</t>
    <phoneticPr fontId="1" type="noConversion"/>
  </si>
  <si>
    <t>设施过滤:(and(&lt;= 50000 总居住人数)(&lt; 总居住人数 70000))</t>
    <phoneticPr fontId="1" type="noConversion"/>
  </si>
  <si>
    <t>设施过滤:(and(&lt;= 70000 总居住人数)(&lt; 总居住人数 100000))</t>
    <phoneticPr fontId="1" type="noConversion"/>
  </si>
  <si>
    <t>设施过滤:(&lt;= 100000 总居住人数)</t>
    <phoneticPr fontId="1" type="noConversion"/>
  </si>
  <si>
    <t>应配建筑公式:500+100</t>
    <phoneticPr fontId="1" type="noConversion"/>
  </si>
  <si>
    <t>应配建筑公式:700+100</t>
    <phoneticPr fontId="1" type="noConversion"/>
  </si>
  <si>
    <t>应配建筑公式:总居住人数/1000*0.98*55+900+100</t>
    <phoneticPr fontId="1" type="noConversion"/>
  </si>
  <si>
    <t>应配建筑公式:总居住人数/1000*0.98*55+1200+100</t>
    <phoneticPr fontId="1" type="noConversion"/>
  </si>
  <si>
    <t>应配建筑公式:总居住人数/1000*0.98*55+1500+100</t>
    <phoneticPr fontId="1" type="noConversion"/>
  </si>
  <si>
    <t>应配建筑公式:总居住人数/1000*0.98*55+2000+100</t>
    <phoneticPr fontId="1" type="noConversion"/>
  </si>
  <si>
    <t>应配建筑公式:总居住人数/1000*0.98*55+2500+100</t>
    <phoneticPr fontId="1" type="noConversion"/>
  </si>
  <si>
    <t>应配建筑公式:总居住人数/1000*0.98*55+3500+100</t>
    <phoneticPr fontId="1" type="noConversion"/>
  </si>
  <si>
    <t>应配建筑公式:总居住人数/1000*0.98*55+5000+100</t>
    <phoneticPr fontId="1" type="noConversion"/>
  </si>
  <si>
    <t>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t>
    <phoneticPr fontId="1" type="noConversion"/>
  </si>
  <si>
    <t>应配建筑公式:总居住户数/100*33</t>
    <phoneticPr fontId="1" type="noConversion"/>
  </si>
  <si>
    <t>一般建筑规模:5500㎡</t>
    <phoneticPr fontId="1" type="noConversion"/>
  </si>
  <si>
    <t>备注:(1)宜结合或靠近同级中心绿地、体育设施等设置；(2)设置内容上，图书室不小于500m2、青少年活动场所面积不小于1500m,老年活动室不小于300m2。参照《杭州市文化设施近期建设规划》</t>
    <phoneticPr fontId="1" type="noConversion"/>
  </si>
  <si>
    <t>设施类型:文化</t>
    <phoneticPr fontId="1" type="noConversion"/>
  </si>
  <si>
    <t>应配其他二公式:0</t>
    <phoneticPr fontId="1" type="noConversion"/>
  </si>
  <si>
    <t>一般用地规模:1000㎡</t>
    <phoneticPr fontId="1" type="noConversion"/>
  </si>
  <si>
    <t>一般其他二规模:-</t>
    <phoneticPr fontId="1" type="noConversion"/>
  </si>
  <si>
    <t>应配用地公式:总居住户数/100*5.5</t>
    <phoneticPr fontId="1" type="noConversion"/>
  </si>
  <si>
    <t>备注:(1)宜结合文化中心、公共绿地设置：(2)用地落实困难的地区可采取分设的形式，但每处不宜小于300m:(3)配置园林、小品和小型相关设施等。参照《杭州市文化设施近期建设规划》</t>
    <phoneticPr fontId="1" type="noConversion"/>
  </si>
  <si>
    <t>应配建筑公式:总居住户数/100*1.1</t>
    <phoneticPr fontId="1" type="noConversion"/>
  </si>
  <si>
    <t>一般建筑规模:200㎡</t>
    <phoneticPr fontId="1" type="noConversion"/>
  </si>
  <si>
    <t>备注:(1)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t>
    <phoneticPr fontId="1" type="noConversion"/>
  </si>
  <si>
    <t>备注:(1)建议结合文化活动中心设置；(2)应具备打孔机球类活动、乒乓球、体能训练和体质检测等用房。参照《城市居住区规划设计标准》(GB50180-2018)</t>
    <phoneticPr fontId="1" type="noConversion"/>
  </si>
  <si>
    <t>设施名称:大型多功能运动场</t>
    <phoneticPr fontId="1" type="noConversion"/>
  </si>
  <si>
    <t>应配用地公式:总居住户数/100*20</t>
    <phoneticPr fontId="1" type="noConversion"/>
  </si>
  <si>
    <t>一般用地规模:3150㎡</t>
    <phoneticPr fontId="1" type="noConversion"/>
  </si>
  <si>
    <t>备注:(1)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t>
    <phoneticPr fontId="1" type="noConversion"/>
  </si>
  <si>
    <t>设施名称:中型多功能运动场</t>
    <phoneticPr fontId="1" type="noConversion"/>
  </si>
  <si>
    <t>应配用地公式:总居住户数/100*30</t>
    <phoneticPr fontId="1" type="noConversion"/>
  </si>
  <si>
    <t>一般用地规模:1310㎡</t>
    <phoneticPr fontId="1" type="noConversion"/>
  </si>
  <si>
    <t>备注:(1)应分设多处，每处服务半径不宜超过500m,规模不宜小于1310m:(2)宜独立占地，宜结合公共绿地设置；(3)宜集中设置篮球、排球、5人足球场地；(4)单处规模应适应运动场地要求。参照《城市居住区规划设计标准》(GB50180-2018)</t>
    <phoneticPr fontId="1" type="noConversion"/>
  </si>
  <si>
    <t>备注:(1)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t>
    <phoneticPr fontId="1" type="noConversion"/>
  </si>
  <si>
    <t>设施名称:街道级养老院</t>
    <phoneticPr fontId="1" type="noConversion"/>
  </si>
  <si>
    <t>应配建筑公式:总居住户数/100*53</t>
    <phoneticPr fontId="1" type="noConversion"/>
  </si>
  <si>
    <t>应配用地公式:总居住户数/100*60</t>
    <phoneticPr fontId="1" type="noConversion"/>
  </si>
  <si>
    <t>一般建筑规模:1050㎡</t>
    <phoneticPr fontId="1" type="noConversion"/>
  </si>
  <si>
    <t>一般用地规模:1200㎡</t>
    <phoneticPr fontId="1" type="noConversion"/>
  </si>
  <si>
    <t>备注: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t>
    <phoneticPr fontId="1" type="noConversion"/>
  </si>
  <si>
    <t>设施名称:区域性居家养老服务中心</t>
    <phoneticPr fontId="1" type="noConversion"/>
  </si>
  <si>
    <t>应配建筑公式:总居住户数/100*36</t>
    <phoneticPr fontId="1" type="noConversion"/>
  </si>
  <si>
    <t>设施别称:残疾人日间托养机构 残疾人日间照料托养服务机构 工疗站</t>
    <phoneticPr fontId="1" type="noConversion"/>
  </si>
  <si>
    <t>设施代码:GF1001</t>
    <phoneticPr fontId="1" type="noConversion"/>
  </si>
  <si>
    <t>设施类型:社会福利</t>
    <phoneticPr fontId="1" type="noConversion"/>
  </si>
  <si>
    <t>应配建筑公式:总居住户数/100*5</t>
    <phoneticPr fontId="1" type="noConversion"/>
  </si>
  <si>
    <t>设施名称:生活服务站</t>
    <phoneticPr fontId="1" type="noConversion"/>
  </si>
  <si>
    <t>应配建筑公式:总居住户数/100*0.7</t>
    <phoneticPr fontId="1" type="noConversion"/>
  </si>
  <si>
    <t>一般建筑规模:120㎡</t>
    <phoneticPr fontId="1" type="noConversion"/>
  </si>
  <si>
    <t>备注:(1)一般规模不超过200m;(2)选址在交通便利处：(3)结合社区商业建筑复合设置。参照《社区生活圈规划技术指南》(TD/T1062-2021)</t>
    <phoneticPr fontId="1" type="noConversion"/>
  </si>
  <si>
    <t>设施名称:城管驿站</t>
    <phoneticPr fontId="1" type="noConversion"/>
  </si>
  <si>
    <t>一般建筑规模:20㎡</t>
    <phoneticPr fontId="1" type="noConversion"/>
  </si>
  <si>
    <t>备注:(1)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t>
    <phoneticPr fontId="1" type="noConversion"/>
  </si>
  <si>
    <t>设施必要性:0</t>
    <phoneticPr fontId="1" type="noConversion"/>
  </si>
  <si>
    <t>备注:(1)按行政区划设置：(2)应兼顾作为防灾指挥设施。沿用《杭州市城市规划公共服务设施基本配套规定（修订)》</t>
    <phoneticPr fontId="1" type="noConversion"/>
  </si>
  <si>
    <t>备注:(1)一般按照街道办事处辖区配置一处，大于10万人的街道宜增设。沿用《杭州市城市规划公共服务设施基本配套规定（修订)》</t>
    <phoneticPr fontId="1" type="noConversion"/>
  </si>
  <si>
    <t>一般建筑规模:500㎡</t>
    <phoneticPr fontId="1" type="noConversion"/>
  </si>
  <si>
    <t>备注:(1)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t>
    <phoneticPr fontId="1" type="noConversion"/>
  </si>
  <si>
    <t>设施名称:司法所</t>
    <phoneticPr fontId="1" type="noConversion"/>
  </si>
  <si>
    <t>应配建筑公式:总居住户数/100*0.6</t>
    <phoneticPr fontId="1" type="noConversion"/>
  </si>
  <si>
    <t>一般建筑规模:80㎡</t>
    <phoneticPr fontId="1" type="noConversion"/>
  </si>
  <si>
    <t>备注:(1)一般按照街道办事处辖区配置一处，大于10万人的街道应增设：(2)宜与街道办事处或其他行政管理单位结合建设，应设置单独出入口：(3)单处建筑规模一般为80-240m。参照《城市居住区规划设计标准》(GB50180-2018)</t>
    <phoneticPr fontId="1" type="noConversion"/>
  </si>
  <si>
    <t>应配建筑公式:总居住户数/100*25</t>
    <phoneticPr fontId="1" type="noConversion"/>
  </si>
  <si>
    <t>备注:(1)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t>
    <phoneticPr fontId="1" type="noConversion"/>
  </si>
  <si>
    <t>设施别称:十五分钟生活圈公园</t>
    <phoneticPr fontId="1" type="noConversion"/>
  </si>
  <si>
    <t>设施名称:街道大型公园</t>
    <phoneticPr fontId="1" type="noConversion"/>
  </si>
  <si>
    <t>一般用地规模:50000-100000㎡</t>
    <phoneticPr fontId="1" type="noConversion"/>
  </si>
  <si>
    <t>一般用地规模:10000-50000㎡</t>
    <phoneticPr fontId="1" type="noConversion"/>
  </si>
  <si>
    <t>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t>
    <phoneticPr fontId="1" type="noConversion"/>
  </si>
  <si>
    <t>设施别称:十分钟生活圈公园</t>
    <phoneticPr fontId="1" type="noConversion"/>
  </si>
  <si>
    <t>设施名称:街道中型公园</t>
    <phoneticPr fontId="1" type="noConversion"/>
  </si>
  <si>
    <t>设施名称:消防站</t>
    <phoneticPr fontId="1" type="noConversion"/>
  </si>
  <si>
    <t>一般建筑规模:650-1000㎡</t>
    <phoneticPr fontId="1" type="noConversion"/>
  </si>
  <si>
    <t>一般用地规模:590-1250㎡</t>
    <phoneticPr fontId="1" type="noConversion"/>
  </si>
  <si>
    <t>设施名称:人防物资库</t>
    <phoneticPr fontId="1" type="noConversion"/>
  </si>
  <si>
    <t>设施名称:应急物资储备仓库</t>
    <phoneticPr fontId="1" type="noConversion"/>
  </si>
  <si>
    <t>应配建筑公式:总居住户数/100*34</t>
    <phoneticPr fontId="1" type="noConversion"/>
  </si>
  <si>
    <t>备注:(1)可根据用地情况分设多处：(2)选址应遵循交通便利、调运快捷、储存安全、保障高效的原则。参照《社区生活圈规划技术指南》(TD/T1062-2021)</t>
    <phoneticPr fontId="1" type="noConversion"/>
  </si>
  <si>
    <t>备注:(1)以10-15分钟生活圈为单位进行配置，留白空间的用地面积与建筑面积不低于配套总量的10%。(2)人口超过10万人的街道，每10万预留一套行政适应型设施的留白空间。借鉴《上海城市居住地区和居住区公共服务设施设置标准》</t>
    <phoneticPr fontId="1" type="noConversion"/>
  </si>
  <si>
    <t>设施代码:GF0501</t>
    <phoneticPr fontId="1" type="noConversion"/>
  </si>
  <si>
    <t>应配建筑公式:总居住户数/100*35</t>
    <phoneticPr fontId="1" type="noConversion"/>
  </si>
  <si>
    <t>设施名称:农贸市场</t>
    <phoneticPr fontId="1" type="noConversion"/>
  </si>
  <si>
    <t>设施代码:GF0603</t>
    <phoneticPr fontId="1" type="noConversion"/>
  </si>
  <si>
    <t>一般建筑规模:300㎡</t>
    <phoneticPr fontId="1" type="noConversion"/>
  </si>
  <si>
    <t>设施代码:GF0801</t>
    <phoneticPr fontId="1" type="noConversion"/>
  </si>
  <si>
    <t>应配其他一公式:总居住户数规划/100*G规划地块教育百户指标/30+总居住户数现状/100*G现状地块教育百户指标/30</t>
    <phoneticPr fontId="1" type="noConversion"/>
  </si>
  <si>
    <t>备注:(1)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t>
    <phoneticPr fontId="1" type="noConversion"/>
  </si>
  <si>
    <t>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t>
    <phoneticPr fontId="1" type="noConversion"/>
  </si>
  <si>
    <t>一般建筑规模:150-220㎡</t>
    <phoneticPr fontId="1" type="noConversion"/>
  </si>
  <si>
    <t>备注:(1)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t>
    <phoneticPr fontId="1" type="noConversion"/>
  </si>
  <si>
    <t>设施别称:文化活动站</t>
    <phoneticPr fontId="1" type="noConversion"/>
  </si>
  <si>
    <t>备注:(1)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t>
    <phoneticPr fontId="1" type="noConversion"/>
  </si>
  <si>
    <t>设施名称:体育活动室</t>
    <phoneticPr fontId="1" type="noConversion"/>
  </si>
  <si>
    <t>备注:(1)单处建筑规模一般不超过800m';(2)服务半径不宜大于300m;(3)宜与文化活动站等设施结合设置。沿用《杭州市城市规划公共服务设施基本配套规定（修订)》</t>
    <phoneticPr fontId="1" type="noConversion"/>
  </si>
  <si>
    <t>一般用地规模:950㎡</t>
    <phoneticPr fontId="1" type="noConversion"/>
  </si>
  <si>
    <t>备注:(1)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t>
    <phoneticPr fontId="1" type="noConversion"/>
  </si>
  <si>
    <t>设施名称:健身步道</t>
    <phoneticPr fontId="1" type="noConversion"/>
  </si>
  <si>
    <t>备注:(1)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t>
    <phoneticPr fontId="1" type="noConversion"/>
  </si>
  <si>
    <t>设施名称:社区党群服务中心</t>
    <phoneticPr fontId="1" type="noConversion"/>
  </si>
  <si>
    <t>一般建筑规模:100㎡</t>
    <phoneticPr fontId="1" type="noConversion"/>
  </si>
  <si>
    <t>备注:(1)一般按照社区行政辖区配置一处：(2)宜结合社区居委会等设施设置。参照《浙江省社会组织党群服务中心建设标准（试行）》</t>
    <phoneticPr fontId="1" type="noConversion"/>
  </si>
  <si>
    <t>应配建筑公式:总居住户数/100*45</t>
    <phoneticPr fontId="1" type="noConversion"/>
  </si>
  <si>
    <t>备注:(1)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t>
    <phoneticPr fontId="1" type="noConversion"/>
  </si>
  <si>
    <t>应配建筑公式:总居住户数现状/100*30+总居住户数规划/100*30</t>
    <phoneticPr fontId="1" type="noConversion"/>
  </si>
  <si>
    <t>备注:(1)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t>
    <phoneticPr fontId="1" type="noConversion"/>
  </si>
  <si>
    <t>备注:可依托社区内现有机构和设施，安排固定的活动场所。参照“关于开展残疾人‘康复之家’建设试点工作的通知(残联康复函〔2021)7号)</t>
    <phoneticPr fontId="1" type="noConversion"/>
  </si>
  <si>
    <t>设施名称:托育机构</t>
    <phoneticPr fontId="1" type="noConversion"/>
  </si>
  <si>
    <t>应配建筑公式:总居住户数/100*15</t>
    <phoneticPr fontId="1" type="noConversion"/>
  </si>
  <si>
    <t>备注:(1)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t>
    <phoneticPr fontId="1" type="noConversion"/>
  </si>
  <si>
    <t>备注:(1)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t>
    <phoneticPr fontId="1" type="noConversion"/>
  </si>
  <si>
    <t>应配建筑公式:总居住户数/100*4.5</t>
    <phoneticPr fontId="1" type="noConversion"/>
  </si>
  <si>
    <t>备注:(1)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t>
    <phoneticPr fontId="1" type="noConversion"/>
  </si>
  <si>
    <t>备注:(1)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t>
    <phoneticPr fontId="1" type="noConversion"/>
  </si>
  <si>
    <t>设施别称:五分钟生活圈公园</t>
    <phoneticPr fontId="1" type="noConversion"/>
  </si>
  <si>
    <t>设施名称:社区公园</t>
    <phoneticPr fontId="1" type="noConversion"/>
  </si>
  <si>
    <t>一般用地规模:4000-10000㎡</t>
    <phoneticPr fontId="1" type="noConversion"/>
  </si>
  <si>
    <t>备注:(1)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t>
    <phoneticPr fontId="1" type="noConversion"/>
  </si>
  <si>
    <t>设施类型:市政消防</t>
    <phoneticPr fontId="1" type="noConversion"/>
  </si>
  <si>
    <t>设施类型:市政人防</t>
    <phoneticPr fontId="1" type="noConversion"/>
  </si>
  <si>
    <t>一般建筑规模:350㎡</t>
    <phoneticPr fontId="1" type="noConversion"/>
  </si>
  <si>
    <t>备注:(1)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t>
    <phoneticPr fontId="1" type="noConversion"/>
  </si>
  <si>
    <t>备注:以5分钟生活圈为单位进行配置，留白空间的建筑面积不低于配套总量的10%。借鉴《上海城市居住地区和居住区公共服务设施设置标准》</t>
    <phoneticPr fontId="1" type="noConversion"/>
  </si>
  <si>
    <t>级别:地块级</t>
    <phoneticPr fontId="1" type="noConversion"/>
  </si>
  <si>
    <t>应配用地公式:总居住户数/100*42</t>
    <phoneticPr fontId="1" type="noConversion"/>
  </si>
  <si>
    <t>一般用地规模:170㎡</t>
    <phoneticPr fontId="1" type="noConversion"/>
  </si>
  <si>
    <t>备注:(1)单处用地规模一般不超过450m:(2)宜结合集中绿地设置，并宜设置休憩设施。参照《城市居住区规划设计标准》(GB50180-2018)</t>
    <phoneticPr fontId="1" type="noConversion"/>
  </si>
  <si>
    <t>备注:(1)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t>
    <phoneticPr fontId="1" type="noConversion"/>
  </si>
  <si>
    <t>设施名称:再生资源回收点</t>
    <phoneticPr fontId="1" type="noConversion"/>
  </si>
  <si>
    <t>应配用地公式:总居住户数/100*2.5</t>
    <phoneticPr fontId="1" type="noConversion"/>
  </si>
  <si>
    <t>一般建筑规模:10㎡</t>
    <phoneticPr fontId="1" type="noConversion"/>
  </si>
  <si>
    <t>备注:(1)选址应满足卫生、防疫及居住环境等要求；(2)宜与垃圾收集房、大件垃圾等存放点集中设置。参照中共杭州市委办公厅、杭州市人民政府办公厅“关于推进再生资源回收实施意见”(市委办发[2018]46号)、《城市居住区规设计标准》(GB50180-2018)</t>
    <phoneticPr fontId="1" type="noConversion"/>
  </si>
  <si>
    <t>设施名称:垃圾收集房</t>
    <phoneticPr fontId="1" type="noConversion"/>
  </si>
  <si>
    <t>设施别称:垃圾收集点</t>
    <phoneticPr fontId="1" type="noConversion"/>
  </si>
  <si>
    <t>设施过滤:(&gt;= 2000 总居住人数)</t>
    <phoneticPr fontId="1" type="noConversion"/>
  </si>
  <si>
    <t>应配建筑公式:总居住户数/100*7.5</t>
    <phoneticPr fontId="1" type="noConversion"/>
  </si>
  <si>
    <t>一般建筑规模:60㎡</t>
    <phoneticPr fontId="1" type="noConversion"/>
  </si>
  <si>
    <t>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t>
    <phoneticPr fontId="1" type="noConversion"/>
  </si>
  <si>
    <t>设施过滤:(and(&lt; 2000 总居住人数)(&lt;= 总居住人数 3000))</t>
    <phoneticPr fontId="1" type="noConversion"/>
  </si>
  <si>
    <t>应配建筑公式:总居住户数/100*6.7</t>
    <phoneticPr fontId="1" type="noConversion"/>
  </si>
  <si>
    <t>设施过滤:(and(&lt; 3000 总居住人数)(&lt;= 总居住人数 4000))</t>
    <phoneticPr fontId="1" type="noConversion"/>
  </si>
  <si>
    <t>应配建筑公式:总居住户数/100*6.3</t>
    <phoneticPr fontId="1" type="noConversion"/>
  </si>
  <si>
    <t>设施过滤:(&lt; 4000 总居住人数)</t>
    <phoneticPr fontId="1" type="noConversion"/>
  </si>
  <si>
    <t>应配建筑公式:总居住户数/100*6.0</t>
    <phoneticPr fontId="1" type="noConversion"/>
  </si>
  <si>
    <t>设施名称:大件垃圾等存放点</t>
    <phoneticPr fontId="1" type="noConversion"/>
  </si>
  <si>
    <t>设施过滤:(&gt;= 2500 总居住人数)</t>
    <phoneticPr fontId="1" type="noConversion"/>
  </si>
  <si>
    <t>应配建筑公式:总居住户数/100*3</t>
    <phoneticPr fontId="1" type="noConversion"/>
  </si>
  <si>
    <t>一般建筑规模:30㎡</t>
    <phoneticPr fontId="1" type="noConversion"/>
  </si>
  <si>
    <t>备注:新建住宅小区应至少设置一处大件垃圾等存放点。参照浙江省工程建设标准《新建小区生活垃圾分类设施设置标准》(DB33/T1222-2020)</t>
    <phoneticPr fontId="1" type="noConversion"/>
  </si>
  <si>
    <t>设施过滤:(&lt; 2500 总居住人数)</t>
    <phoneticPr fontId="1" type="noConversion"/>
  </si>
  <si>
    <t>一般建筑规模:50㎡</t>
    <phoneticPr fontId="1" type="noConversion"/>
  </si>
  <si>
    <t>设施名称:社区固定避难场所</t>
    <phoneticPr fontId="1" type="noConversion"/>
  </si>
  <si>
    <t>备注:(1)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t>
    <phoneticPr fontId="1" type="noConversion"/>
  </si>
  <si>
    <t>设施名称:防灾指挥设施</t>
    <phoneticPr fontId="1" type="noConversion"/>
  </si>
  <si>
    <t>设施名称:社区应急避难场所</t>
    <phoneticPr fontId="1" type="noConversion"/>
  </si>
  <si>
    <t>备注:(1)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t>
    <phoneticPr fontId="1" type="noConversion"/>
  </si>
  <si>
    <t>级别:乡镇级</t>
    <phoneticPr fontId="1" type="noConversion"/>
  </si>
  <si>
    <t>备注:(1)各乡镇原则上至少配置1处：(2)一般1.2万常住人口配置1处，结合乡镇人口结构明确数量和规模；(3)若生源确实较少，可设置教学点。参照“杭州市人民政府关于杭州市基础教育专项规划的批复”(杭政函〔2021)23号)</t>
    <phoneticPr fontId="1" type="noConversion"/>
  </si>
  <si>
    <t>备注:结合地区常住人口结构明确数量和规模。参照“杭州市人民政府关于杭州市基础教育专项规划的批复”(杭政函〔2021)23号)</t>
    <phoneticPr fontId="1" type="noConversion"/>
  </si>
  <si>
    <t>备注:中心镇鼓励配置。借鉴《上海城市居住地区和居住区公共服务设施设置标准》</t>
    <phoneticPr fontId="1" type="noConversion"/>
  </si>
  <si>
    <t>备注:(1)中心镇必配；(2)一般每2.5万常住人口配置1处，结合乡镇人口结构明确数量和规模。参照“杭州市人民政府关于杭州市基础教育专项规划的批复”(杭政函〔2021)23号)。一般镇选配。</t>
    <phoneticPr fontId="1" type="noConversion"/>
  </si>
  <si>
    <t>备注:(1)各乡镇至少配置1处：(2)一般乡镇驻地每0.5万常住人口配置1处，结合乡镇人口结构明确数量和规模：(3)根据乡镇需求设置托班。参照“关于发布浙江省工程建设标准《普通幼儿园建设标准》的通知”（建设发[2007]293号)</t>
    <phoneticPr fontId="1" type="noConversion"/>
  </si>
  <si>
    <t>设施名称:乡镇综合文化站</t>
    <phoneticPr fontId="1" type="noConversion"/>
  </si>
  <si>
    <t>设施名称:乡镇卫生院</t>
    <phoneticPr fontId="1" type="noConversion"/>
  </si>
  <si>
    <t>备注:(1)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t>
    <phoneticPr fontId="1" type="noConversion"/>
  </si>
  <si>
    <t>应配建筑公式:总居住人数/1000*120</t>
    <phoneticPr fontId="1" type="noConversion"/>
  </si>
  <si>
    <t>备注:(1)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t>
    <phoneticPr fontId="1" type="noConversion"/>
  </si>
  <si>
    <t>应配用地公式:总居住人数/1000*20</t>
    <phoneticPr fontId="1" type="noConversion"/>
  </si>
  <si>
    <t>备注:(1)各乡镇应至少配置1处：(2)用地落实困难的地区可采取分设的形式，但每处不宜小于300m。参照《杭州市文化设施近期建设规划(2019-2025年)》</t>
    <phoneticPr fontId="1" type="noConversion"/>
  </si>
  <si>
    <t>一般建筑规模:2000-5000㎡</t>
    <phoneticPr fontId="1" type="noConversion"/>
  </si>
  <si>
    <t>备注:乡镇域规划人口达到5万的乡镇鼓励配置。参照《城市居住区规划设计标准》(GB50180-2018)、《浙江省美丽城镇生活圈配置导则(试行)》。一般镇选配。</t>
    <phoneticPr fontId="1" type="noConversion"/>
  </si>
  <si>
    <t>应配用地公式:总居住人数/1000*200</t>
    <phoneticPr fontId="1" type="noConversion"/>
  </si>
  <si>
    <t>一般用地规模:1310-5620㎡</t>
    <phoneticPr fontId="1" type="noConversion"/>
  </si>
  <si>
    <t>备注:(1)各乡镇应至少配置1处，乡镇域规划人口达到10万的乡镇宜增设：(2)中心镇服务的片区人口达到20万，可设置公共体育馆等高能级设施。参照《城市居住区规划设计标准》(GB50180-2018)。</t>
    <phoneticPr fontId="1" type="noConversion"/>
  </si>
  <si>
    <t>备注:(1)一般按照社区行政辖区配置一处：(2)宜结合社区居委会等设施设置。参照《浙江省社会组织党群服务中心建设标准（试行）》。各乡镇应配置1处。参照“关于进一步推进和谐社区建设的若干意见”（市委(2008)20号)。</t>
    <phoneticPr fontId="1" type="noConversion"/>
  </si>
  <si>
    <t>应配建筑公式:总居住人数/1000*140</t>
    <phoneticPr fontId="1" type="noConversion"/>
  </si>
  <si>
    <t>一般建筑规模:2000-3000㎡</t>
    <phoneticPr fontId="1" type="noConversion"/>
  </si>
  <si>
    <t>备注:(1)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t>
    <phoneticPr fontId="1" type="noConversion"/>
  </si>
  <si>
    <t>设施名称:乡镇级养老院</t>
    <phoneticPr fontId="1" type="noConversion"/>
  </si>
  <si>
    <t>备注:(1)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t>
    <phoneticPr fontId="1" type="noConversion"/>
  </si>
  <si>
    <t>备注:各乡镇应至少配置1处。参照杭州市残联“关于加快推进残疾人之家’建设的通知”(杭残联〔2020)1号)、《浙江省残疾人之家星级评定标准(2021年)</t>
    <phoneticPr fontId="1" type="noConversion"/>
  </si>
  <si>
    <t>设施名称:农业服务中心</t>
    <phoneticPr fontId="1" type="noConversion"/>
  </si>
  <si>
    <t>备注:各多镇应至少配置1处。参照《社区生活圈规划技术指南》(TD/T1062-2021)</t>
    <phoneticPr fontId="1" type="noConversion"/>
  </si>
  <si>
    <t>备注:结合地区常住人口结构明确数量和规模。参照杭州市卫健委等4部门关于印发杭州市要幼儿照护服务设施配建办法的通知(杭卫发[2022]61号)</t>
    <phoneticPr fontId="1" type="noConversion"/>
  </si>
  <si>
    <t>一般建筑规模:1000-1600㎡</t>
    <phoneticPr fontId="1" type="noConversion"/>
  </si>
  <si>
    <t>备注:各乡镇应配置1处。参照《城市居住区规划设计标准》(GB50180-2018)</t>
    <phoneticPr fontId="1" type="noConversion"/>
  </si>
  <si>
    <t>一般建筑规模:80-240㎡</t>
    <phoneticPr fontId="1" type="noConversion"/>
  </si>
  <si>
    <t>备注:(1)各乡镇应配置1处；(2)宜与其他行政管理单位或乡镇党群服务中心结合设置。参照《城市居住区规划设计标准》(GB50180-2018)</t>
    <phoneticPr fontId="1" type="noConversion"/>
  </si>
  <si>
    <t>设施名称:乡镇城管执法中队用房</t>
    <phoneticPr fontId="1" type="noConversion"/>
  </si>
  <si>
    <t>备注:(1)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t>
    <phoneticPr fontId="1" type="noConversion"/>
  </si>
  <si>
    <t>设施名称:乡镇商贸服务中心</t>
    <phoneticPr fontId="1" type="noConversion"/>
  </si>
  <si>
    <t>备注:各乡镇应至少配置1处。参照《浙江省加强县域商业体系建设促进农村消费实施方案(2021-2025年)》</t>
    <phoneticPr fontId="1" type="noConversion"/>
  </si>
  <si>
    <t>设施名称:乡镇农贸市场</t>
    <phoneticPr fontId="1" type="noConversion"/>
  </si>
  <si>
    <t>备注:(1)各乡镇应至少配置1处；(2)可结合乡镇商贸服务中心设置。参照《杭州市城乡商业网点发展导向性规划纲要(2021-2025)》</t>
    <phoneticPr fontId="1" type="noConversion"/>
  </si>
  <si>
    <t>设施名称:乡镇集贸市场</t>
    <phoneticPr fontId="1" type="noConversion"/>
  </si>
  <si>
    <t>备注:(1)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t>
    <phoneticPr fontId="1" type="noConversion"/>
  </si>
  <si>
    <t>备注:各乡镇应至少配置1处，乡镇域规划人口达到10万的乡镇宜增设，结合地区常住人口明确数量与规模；</t>
    <phoneticPr fontId="1" type="noConversion"/>
  </si>
  <si>
    <t>设施名称:生活垃圾收集站</t>
    <phoneticPr fontId="1" type="noConversion"/>
  </si>
  <si>
    <t>备注:(1)各乡镇至少配置1处；(2)服务范围内垃圾运输平均距离超过5公里，宜设垃圾中转站。参照杭州市地方标准《生活垃圾分类管理规范》(DB3301/T0190-2016)、《社区生活圈规划技术指南》(TD/T1062-2021)</t>
    <phoneticPr fontId="1" type="noConversion"/>
  </si>
  <si>
    <t>设施名称:乡镇公园</t>
    <phoneticPr fontId="1" type="noConversion"/>
  </si>
  <si>
    <t>一般用地规模:5000㎡</t>
    <phoneticPr fontId="1" type="noConversion"/>
  </si>
  <si>
    <t>备注:(1)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t>
    <phoneticPr fontId="1" type="noConversion"/>
  </si>
  <si>
    <t>备注:(1)各乡镇可根据用地情况分设多处：(2)选址应遵循交通便利、调运快捷、储存安全、保障高效的原则；参照《社区生活圈规划技术指南》(TD/T1062-2021)</t>
    <phoneticPr fontId="1" type="noConversion"/>
  </si>
  <si>
    <t>设施名称:乡镇专职消防队</t>
    <phoneticPr fontId="1" type="noConversion"/>
  </si>
  <si>
    <t>一般建筑规模:200-700㎡</t>
    <phoneticPr fontId="1" type="noConversion"/>
  </si>
  <si>
    <t>备注:(1)各乡镇应配置1处；(2)鼓励中心镇有条件情沉下升级为城市消防站：(3)根据《乡镇消防队(GB/T35547-2017)建队要求配置一级乡镇专职消防队、二级乡镇专职消防队或乡镇志愿消防队。参照《乡镇消防队(GB/T35547-2017)</t>
    <phoneticPr fontId="1" type="noConversion"/>
  </si>
  <si>
    <t>级别:村级</t>
    <phoneticPr fontId="1" type="noConversion"/>
  </si>
  <si>
    <t>备注:应考虑多个邻近村庄共同设置、共享使用，通过加强镇村联系的公交系统服务，实现农村地区基础教育的服务覆盖</t>
    <phoneticPr fontId="1" type="noConversion"/>
  </si>
  <si>
    <t>设施名称:卫生室</t>
    <phoneticPr fontId="1" type="noConversion"/>
  </si>
  <si>
    <t>一般建筑规模:70㎡</t>
    <phoneticPr fontId="1" type="noConversion"/>
  </si>
  <si>
    <t>备注:(1)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t>
    <phoneticPr fontId="1" type="noConversion"/>
  </si>
  <si>
    <t>备注:(1)每个行政村设置1处：(2)鼓励与其他村级设施结合设置；(3)应急状态下可作为村级临时隔离观察点、应急救灾物资储备场所等。《杭州市文化设施近期建设规划(2019-2025年)》、《杭州市基本公共文化服务标准(2016一2020年)》</t>
    <phoneticPr fontId="1" type="noConversion"/>
  </si>
  <si>
    <t>一般建筑规模:400-800㎡</t>
    <phoneticPr fontId="1" type="noConversion"/>
  </si>
  <si>
    <t>备注:(1)每个行政村设置1处：(2)鼓励与其他村级设施结合设置：(3)应急状态下可作为村级临时隔离观察点、应急救灾物资储备场所等。《杭州市文化设施近期建设规划(2019-2025年)》</t>
    <phoneticPr fontId="1" type="noConversion"/>
  </si>
  <si>
    <t>设施名称:全民室外健身点</t>
    <phoneticPr fontId="1" type="noConversion"/>
  </si>
  <si>
    <t>一般用地规模:170-1310㎡</t>
    <phoneticPr fontId="1" type="noConversion"/>
  </si>
  <si>
    <t>备注:(1)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t>
    <phoneticPr fontId="1" type="noConversion"/>
  </si>
  <si>
    <t>一般建筑规模:50-600㎡</t>
    <phoneticPr fontId="1" type="noConversion"/>
  </si>
  <si>
    <t>备注:(1)每个行政村设置1处：(2)鼓励与其他村级设施结合设置，可综合考虑应急避难场所及应急救灾物资储备场所空间需求。参照《杭州市乡村地区国土空间规划导则（试行）》</t>
    <phoneticPr fontId="1" type="noConversion"/>
  </si>
  <si>
    <t>一般建筑规模:40㎡</t>
    <phoneticPr fontId="1" type="noConversion"/>
  </si>
  <si>
    <t>备注:每个行政村设置1处。</t>
    <phoneticPr fontId="1" type="noConversion"/>
  </si>
  <si>
    <t>设施名称:村居家养老服务照料中心</t>
    <phoneticPr fontId="1" type="noConversion"/>
  </si>
  <si>
    <t>备注:(1)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t>
    <phoneticPr fontId="1" type="noConversion"/>
  </si>
  <si>
    <t>备注:(1)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t>
    <phoneticPr fontId="1" type="noConversion"/>
  </si>
  <si>
    <t>设施名称:村残疾人康复站</t>
    <phoneticPr fontId="1" type="noConversion"/>
  </si>
  <si>
    <t>备注:(1)每处不宜小于30m:(2)鼓励与其他村级设施结合设置。参照“关于开展残疾人‘康复之家’建设试点工作的通知(残联康复函〔2021)7号)</t>
    <phoneticPr fontId="1" type="noConversion"/>
  </si>
  <si>
    <t>备注:(1)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t>
    <phoneticPr fontId="1" type="noConversion"/>
  </si>
  <si>
    <t>设施名称:红白事中心</t>
    <phoneticPr fontId="1" type="noConversion"/>
  </si>
  <si>
    <t>一般建筑规模:300㎡</t>
  </si>
  <si>
    <t>备注:(1)应考虑多个邻近村庄共同设置、共享使用，鼓励与其他村级设施结合设置：(2)有旅游功能的村庄可兼容餐饮服务。借鉴《上海乡村社区生活圈规划导则》</t>
    <phoneticPr fontId="1" type="noConversion"/>
  </si>
  <si>
    <t>设施名称:农业综合信息服务平台</t>
    <phoneticPr fontId="1" type="noConversion"/>
  </si>
  <si>
    <t>备注:农业综合信息服务平台应接入乡村数字平台（数字驾驶舱)，可不设置实体服务空间。参照“农业部关于全面推进信息进村入户工程的实施意见(农市发〔2016)7号)</t>
    <phoneticPr fontId="1" type="noConversion"/>
  </si>
  <si>
    <t>设施名称:村庄集贸市场</t>
    <phoneticPr fontId="1" type="noConversion"/>
  </si>
  <si>
    <t>备注:(1)应考虑邻近村庄共同设置；(2)交通便捷、人口密集或旅游资源丰富、特色农产品丰富的村庄优先设置。参照《乡镇集贸市场规划设计标准》(CJJ/T87-2020)</t>
    <phoneticPr fontId="1" type="noConversion"/>
  </si>
  <si>
    <t>设施名称:农村电商服务点</t>
    <phoneticPr fontId="1" type="noConversion"/>
  </si>
  <si>
    <t>一般建筑规模:50-250㎡</t>
    <phoneticPr fontId="1" type="noConversion"/>
  </si>
  <si>
    <t>备注:优先利用现有建筑，鼓励与邮政、电信、储蓄等代办点等设施综合设置。</t>
    <phoneticPr fontId="1" type="noConversion"/>
  </si>
  <si>
    <t>备注:(1)每个行政村设置1处；(2)优先选择村主干道路、超市商店、人员居住密集区等周边：鼓励与其他设施综合设置。</t>
    <phoneticPr fontId="1" type="noConversion"/>
  </si>
  <si>
    <t>备注:(1)各行政村与常住人口不小于500人的自然村至少设置1处；(2)一般每100户设置1处，可与其他村级公共设施邻近设置。参照《社区生活圈规划技术指南》(TD/T1062-2021),借鉴《上海乡村社区生活圈规划导则》</t>
    <phoneticPr fontId="1" type="noConversion"/>
  </si>
  <si>
    <t>备注:(1)每个行政村设置1处：(2)选址应满足居民投放、收运车辆接驳、卫生、防疫等要素。参照中共杭州市委办公厅、杭州市人民政府办公厅“关于推进再生资源回收实施意见”(市委办发[2018]46号)</t>
    <phoneticPr fontId="1" type="noConversion"/>
  </si>
  <si>
    <t>备注:(1)每个行政村至少设置1处：(2)宜结合村庄活动中心设置，与市场设施、公交站配套设置；(3)人、畜粪便应在无害化处理后进行农业应用，减少对水体和环境的污染。参照杭州市地方标准《城市公共厕所设置标准》(DB3301/T0235-2018)</t>
    <phoneticPr fontId="1" type="noConversion"/>
  </si>
  <si>
    <t>设施名称:小游园</t>
    <phoneticPr fontId="1" type="noConversion"/>
  </si>
  <si>
    <t>一般用地规模:2000㎡</t>
    <phoneticPr fontId="1" type="noConversion"/>
  </si>
  <si>
    <t>备注:(1)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t>
    <phoneticPr fontId="1" type="noConversion"/>
  </si>
  <si>
    <t>备注:应充分利用村党群服务中心等现有的场地、设施，设置在便于人员出动、器材取用的位置。参照《社区生活圈规划技术指南》(TD/T1062-2021)</t>
    <phoneticPr fontId="1" type="noConversion"/>
  </si>
  <si>
    <t>设施名称:应急避难场所</t>
    <phoneticPr fontId="1" type="noConversion"/>
  </si>
  <si>
    <t>备注:(1)各乡镇至少配置1处，以中小学操场、乡镇大中型广场为空间载体设置：(2)选址避免位于各类灾害风险区，与主要应急通道相连，预留停车场地。参照《社区生活圈规划技术指南》(TD/T1062-2021)</t>
    <phoneticPr fontId="1" type="noConversion"/>
  </si>
  <si>
    <t>备注:各乡镇至少配置1处，以卫生院等医疗卫生设施为空间载体设置。参照《社区生活圈规划技术指南》(TD/T1062-2021)</t>
    <phoneticPr fontId="1" type="noConversion"/>
  </si>
  <si>
    <t>备注:各乡镇至少配置1处，以镇政府、乡驻地政府为空间载体设置。参照《社区生活圈规划技术指南》(TD/T1062-2021)</t>
    <phoneticPr fontId="1" type="noConversion"/>
  </si>
  <si>
    <t>备注: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t>
    <phoneticPr fontId="1" type="noConversion"/>
  </si>
  <si>
    <t>备注:以行政村的村卫生室为空间载体设置。参照《社区生活圈规划技术指南》(TD/T1062-2021)</t>
    <phoneticPr fontId="1" type="noConversion"/>
  </si>
  <si>
    <t>设施名称:固定避难场所</t>
    <phoneticPr fontId="1" type="noConversion"/>
  </si>
  <si>
    <t>设施名称:会展中心</t>
    <phoneticPr fontId="1" type="noConversion"/>
  </si>
  <si>
    <t>配置要求:品质提升</t>
    <phoneticPr fontId="1" type="noConversion"/>
  </si>
  <si>
    <t>备注:-</t>
    <phoneticPr fontId="1" type="noConversion"/>
  </si>
  <si>
    <t>设施名称:儿童博物馆</t>
    <phoneticPr fontId="1" type="noConversion"/>
  </si>
  <si>
    <t>设施名称:儿童图书馆</t>
    <phoneticPr fontId="1" type="noConversion"/>
  </si>
  <si>
    <t>设施名称:小型影剧院</t>
    <phoneticPr fontId="1" type="noConversion"/>
  </si>
  <si>
    <t>设施名称:文化展示馆</t>
    <phoneticPr fontId="1" type="noConversion"/>
  </si>
  <si>
    <t>设施名称:儿童体能发展中心</t>
    <phoneticPr fontId="1" type="noConversion"/>
  </si>
  <si>
    <t>设施名称:青少年活动场地</t>
    <phoneticPr fontId="1" type="noConversion"/>
  </si>
  <si>
    <t>设施名称:足球场</t>
    <phoneticPr fontId="1" type="noConversion"/>
  </si>
  <si>
    <t>设施名称:骑行绿道</t>
    <phoneticPr fontId="1" type="noConversion"/>
  </si>
  <si>
    <t>设施名称:小型体育公园</t>
    <phoneticPr fontId="1" type="noConversion"/>
  </si>
  <si>
    <t>级别:社区级</t>
  </si>
  <si>
    <t>设施名称:儿童活动场地</t>
    <phoneticPr fontId="1" type="noConversion"/>
  </si>
  <si>
    <t>设施名称:家庭教育指导站</t>
    <phoneticPr fontId="1" type="noConversion"/>
  </si>
  <si>
    <t>设施名称:儿童寒暑假兴趣培训班</t>
    <phoneticPr fontId="1" type="noConversion"/>
  </si>
  <si>
    <t>设施名称:智慧健康站</t>
    <phoneticPr fontId="1" type="noConversion"/>
  </si>
  <si>
    <t>设施名称:社区议事厅</t>
    <phoneticPr fontId="1" type="noConversion"/>
  </si>
  <si>
    <t>设施类型:社区治理</t>
  </si>
  <si>
    <t>设施名称:心理咨询室</t>
    <phoneticPr fontId="1" type="noConversion"/>
  </si>
  <si>
    <t>设施名称:社区双创空间</t>
    <phoneticPr fontId="1" type="noConversion"/>
  </si>
  <si>
    <t>设施名称:社区创客空间</t>
    <phoneticPr fontId="1" type="noConversion"/>
  </si>
  <si>
    <t>设施名称:社区候鸟关怀室</t>
    <phoneticPr fontId="1" type="noConversion"/>
  </si>
  <si>
    <t>级别:社区级</t>
    <phoneticPr fontId="1" type="noConversion"/>
  </si>
  <si>
    <t>设施名称:SOS儿童村</t>
    <phoneticPr fontId="1" type="noConversion"/>
  </si>
  <si>
    <t>设施名称:未成年救助保护中心</t>
    <phoneticPr fontId="1" type="noConversion"/>
  </si>
  <si>
    <t>设施名称:智能照护设施</t>
    <phoneticPr fontId="1" type="noConversion"/>
  </si>
  <si>
    <t>设施名称:老年社团活动室</t>
    <phoneticPr fontId="1" type="noConversion"/>
  </si>
  <si>
    <t>设施名称:老年舞蹈室</t>
    <phoneticPr fontId="1" type="noConversion"/>
  </si>
  <si>
    <t>设施名称:儿童公园</t>
    <phoneticPr fontId="1" type="noConversion"/>
  </si>
  <si>
    <t>设施类型:生态环境</t>
    <phoneticPr fontId="1" type="noConversion"/>
  </si>
  <si>
    <t>设施名称:社区劳动实践基地</t>
    <phoneticPr fontId="1" type="noConversion"/>
  </si>
  <si>
    <t>设施名称:星级宾馆</t>
    <phoneticPr fontId="1" type="noConversion"/>
  </si>
  <si>
    <t>设施名称:快捷酒店</t>
    <phoneticPr fontId="1" type="noConversion"/>
  </si>
  <si>
    <t>设施名称:专业市场</t>
    <phoneticPr fontId="1" type="noConversion"/>
  </si>
  <si>
    <t>设施名称:仓储物流中心</t>
    <phoneticPr fontId="1" type="noConversion"/>
  </si>
  <si>
    <t>设施名称:农产品展销中心</t>
    <phoneticPr fontId="1" type="noConversion"/>
  </si>
  <si>
    <t>设施名称:商贸集市</t>
    <phoneticPr fontId="1" type="noConversion"/>
  </si>
  <si>
    <t>设施名称:餐饮</t>
    <phoneticPr fontId="1" type="noConversion"/>
  </si>
  <si>
    <t>设施名称:展览馆</t>
    <phoneticPr fontId="1" type="noConversion"/>
  </si>
  <si>
    <t>设施名称:民宿</t>
    <phoneticPr fontId="1" type="noConversion"/>
  </si>
  <si>
    <t>设施名称:旅馆</t>
    <phoneticPr fontId="1" type="noConversion"/>
  </si>
  <si>
    <t>设施名称:小型展示馆</t>
    <phoneticPr fontId="1" type="noConversion"/>
  </si>
  <si>
    <t>设施名称:创新创业中心</t>
    <phoneticPr fontId="1" type="noConversion"/>
  </si>
  <si>
    <t>设施名称:乡创中心</t>
    <phoneticPr fontId="1" type="noConversion"/>
  </si>
  <si>
    <t>设施名称:园区物业管理用房</t>
    <phoneticPr fontId="1" type="noConversion"/>
  </si>
  <si>
    <t>设施名称:有机废弃物综合处置利用设施</t>
    <phoneticPr fontId="1" type="noConversion"/>
  </si>
  <si>
    <t>设施别称:</t>
  </si>
  <si>
    <t>设施别称:</t>
    <phoneticPr fontId="1" type="noConversion"/>
  </si>
  <si>
    <t>设施类型:商服</t>
  </si>
  <si>
    <t>设施名称:邮政所</t>
  </si>
  <si>
    <t>设施别称:邮电所</t>
  </si>
  <si>
    <t>备注:可兼容，但需严格出入口、装卸空间和保密安全要求，与住宅一定距离避免干扰。沿用《杭州市城市规划公共服务设施基本配套规定（修订)》</t>
  </si>
  <si>
    <t>配置要求:规范外</t>
    <phoneticPr fontId="1" type="noConversion"/>
  </si>
  <si>
    <t>设施别称:养老服务中心</t>
    <phoneticPr fontId="1" type="noConversion"/>
  </si>
  <si>
    <t>设施别称:婴幼儿用房</t>
    <phoneticPr fontId="1" type="noConversion"/>
  </si>
  <si>
    <t>设施别称:社区食堂</t>
    <phoneticPr fontId="1" type="noConversion"/>
  </si>
  <si>
    <t>设施别称:养老院 居住区养老院 居住区级养老院 街道级养老院</t>
    <phoneticPr fontId="1" type="noConversion"/>
  </si>
  <si>
    <t>设施别称:文化活动中心 居住区级文化活动中心 居住区文化活动中心 街道级文化活动中心</t>
    <phoneticPr fontId="1" type="noConversion"/>
  </si>
  <si>
    <t>设施别称:职业高中 职高</t>
    <phoneticPr fontId="1" type="noConversion"/>
  </si>
  <si>
    <t>设施别称:高中 寄宿制普通高中</t>
    <phoneticPr fontId="1" type="noConversion"/>
  </si>
  <si>
    <t>设施名称:幼儿园（村）</t>
  </si>
  <si>
    <t>设施名称:清洁直运接驳站</t>
    <phoneticPr fontId="1" type="noConversion"/>
  </si>
  <si>
    <t>设施别称:垃圾转运站</t>
    <phoneticPr fontId="1" type="noConversion"/>
  </si>
  <si>
    <t>设施别称:环卫工人休息场所</t>
    <phoneticPr fontId="1" type="noConversion"/>
  </si>
  <si>
    <t>设施名称:防灾医疗设施</t>
    <phoneticPr fontId="1" type="noConversion"/>
  </si>
  <si>
    <t>备注: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t>
    <phoneticPr fontId="1" type="noConversion"/>
  </si>
  <si>
    <t>备注:（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t>
    <phoneticPr fontId="1" type="noConversion"/>
  </si>
  <si>
    <t>备注:（1）12人/班；（2）生均用地面积9班不少于122m2，18班不少于87m2，27班不少于86m2。参照《特殊教育学校建设标准》（建标1562011）{9班:4782㎡,18班:7822㎡,27班:13708㎡}{9班:13104㎡,18班:18767㎡,27班:27896㎡}</t>
    <phoneticPr fontId="1" type="noConversion"/>
  </si>
  <si>
    <t>一般其他一规模:60班</t>
    <phoneticPr fontId="1" type="noConversion"/>
  </si>
  <si>
    <t>一般其他一规模:27班</t>
    <phoneticPr fontId="1" type="noConversion"/>
  </si>
  <si>
    <t>备注:（1）12人/班；（2）生均用地面积9班不少于125m2，18班不少于88m2，27班不少于91m2。参照《特殊教育学校建设标准》（建标1562011）{9班:4150㎡,18班:6558㎡,27班:12357㎡}:{9班:13542㎡,18班:18966㎡,27班:29379㎡}</t>
    <phoneticPr fontId="1" type="noConversion"/>
  </si>
  <si>
    <t>备注:（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t>
    <phoneticPr fontId="1" type="noConversion"/>
  </si>
  <si>
    <t>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t>
    <phoneticPr fontId="1" type="noConversion"/>
  </si>
  <si>
    <t>一般其他一规模:1500床</t>
    <phoneticPr fontId="1" type="noConversion"/>
  </si>
  <si>
    <t>规模一量纲:班</t>
    <phoneticPr fontId="1" type="noConversion"/>
  </si>
  <si>
    <t>规模一量纲:床</t>
    <phoneticPr fontId="1" type="noConversion"/>
  </si>
  <si>
    <t>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t>
    <phoneticPr fontId="1" type="noConversion"/>
  </si>
  <si>
    <t>一般其他一规模:1000床</t>
    <phoneticPr fontId="1" type="noConversion"/>
  </si>
  <si>
    <t>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t>
    <phoneticPr fontId="1" type="noConversion"/>
  </si>
  <si>
    <t>一般其他一规模:500床</t>
    <phoneticPr fontId="1" type="noConversion"/>
  </si>
  <si>
    <t>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phoneticPr fontId="1" type="noConversion"/>
  </si>
  <si>
    <t>一般其他一规模:400床</t>
    <phoneticPr fontId="1" type="noConversion"/>
  </si>
  <si>
    <t>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t>
    <phoneticPr fontId="1" type="noConversion"/>
  </si>
  <si>
    <t>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phoneticPr fontId="1" type="noConversion"/>
  </si>
  <si>
    <t>一般其他一规模:800床</t>
    <phoneticPr fontId="1" type="noConversion"/>
  </si>
  <si>
    <t>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t>
    <phoneticPr fontId="1" type="noConversion"/>
  </si>
  <si>
    <t>设施名称:快递服务场所</t>
    <phoneticPr fontId="1" type="noConversion"/>
  </si>
  <si>
    <t>备注:(1)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t>
    <phoneticPr fontId="1" type="noConversion"/>
  </si>
  <si>
    <t>备注:(1)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t>
    <phoneticPr fontId="1" type="noConversion"/>
  </si>
  <si>
    <t>备注:(1)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t>
    <phoneticPr fontId="1" type="noConversion"/>
  </si>
  <si>
    <t>备注:(1)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t>
    <phoneticPr fontId="1" type="noConversion"/>
  </si>
  <si>
    <t>设施名称:居住区商业中心</t>
    <phoneticPr fontId="1" type="noConversion"/>
  </si>
  <si>
    <t>设施名称:特殊教育学校（盲校）</t>
  </si>
  <si>
    <t>设施名称:特殊教育学校（聋校）</t>
  </si>
  <si>
    <t>设施名称:特殊教育学校（培智学校）</t>
  </si>
  <si>
    <t>设施名称:社区学校（市）</t>
  </si>
  <si>
    <t>设施名称:社区学校（区）</t>
  </si>
  <si>
    <t>设施名称:小学（乡镇）</t>
  </si>
  <si>
    <t>设施名称:初中（乡镇）</t>
  </si>
  <si>
    <t>设施名称:九年一贯制学校（乡镇）</t>
  </si>
  <si>
    <t>设施名称:社区学校（乡镇）</t>
  </si>
  <si>
    <t>设施名称:综合医院（市）</t>
  </si>
  <si>
    <t>设施名称:综合医院（区）</t>
  </si>
  <si>
    <t>设施名称:中医医院（市）</t>
  </si>
  <si>
    <t>设施名称:中医医院（区）</t>
  </si>
  <si>
    <t>设施名称:专科医院（精神专科医院）（市）</t>
  </si>
  <si>
    <t>设施名称:专科医院（精神专科医院）（区）</t>
  </si>
  <si>
    <t>设施名称:专科医院（传染病医院）（市）</t>
  </si>
  <si>
    <t>设施名称:专科医院（传染病医院）（区）</t>
  </si>
  <si>
    <t>设施名称:专科医院（儿童医院）（市）</t>
  </si>
  <si>
    <t>设施名称:专科医院（儿童医院）（区）</t>
  </si>
  <si>
    <t>设施名称:急救中心（市）</t>
  </si>
  <si>
    <t>设施名称:急救中心（区）</t>
  </si>
  <si>
    <t>设施名称:妇幼保健院（市）</t>
  </si>
  <si>
    <t>设施名称:妇幼保健院（区）</t>
  </si>
  <si>
    <t>设施名称:卫生监督机构（市）</t>
  </si>
  <si>
    <t>设施名称:卫生监督机构（区）</t>
  </si>
  <si>
    <t>设施名称:疾病预防控制中心（市）</t>
  </si>
  <si>
    <t>设施名称:疾病预防控制中心（区）</t>
  </si>
  <si>
    <t>设施名称:图书馆（市）</t>
  </si>
  <si>
    <t>设施名称:图书馆（区）</t>
  </si>
  <si>
    <t>设施名称:博物馆（市）</t>
  </si>
  <si>
    <t>设施名称:博物馆（区）</t>
  </si>
  <si>
    <t>设施名称:科技馆（市）</t>
  </si>
  <si>
    <t>设施名称:非物质文化遗产馆（市）</t>
  </si>
  <si>
    <t>设施名称:非物质文化遗产馆（区）</t>
  </si>
  <si>
    <t>设施名称:大剧院（市）</t>
  </si>
  <si>
    <t>设施名称:大剧院（区）</t>
  </si>
  <si>
    <t>设施名称:音乐厅（市）</t>
  </si>
  <si>
    <t>设施名称:音乐厅（区）</t>
  </si>
  <si>
    <t>设施名称:青少年活动中心（市）</t>
  </si>
  <si>
    <t>设施名称:青少年活动中心（区）</t>
  </si>
  <si>
    <t>设施名称:妇女儿童活动中心（市）</t>
  </si>
  <si>
    <t>设施名称:妇女儿童活动中心（区）</t>
  </si>
  <si>
    <t>设施名称:老年活动中心（市）</t>
  </si>
  <si>
    <t>设施名称:老年活动中心（区）</t>
  </si>
  <si>
    <t>设施名称:文化广场（市）</t>
  </si>
  <si>
    <t>设施名称:文化广场（区）</t>
  </si>
  <si>
    <t>设施名称:文化活动中心（综合文化站）</t>
  </si>
  <si>
    <t>设施名称:杭州书房（实体书店）</t>
  </si>
  <si>
    <t>设施名称:文化广场（乡镇）</t>
  </si>
  <si>
    <t>设施名称:综合性文化服务中心（文化礼堂）</t>
  </si>
  <si>
    <t>设施名称:多功能活动室（文体活动室）</t>
  </si>
  <si>
    <t>设施名称:公共体育馆（市）</t>
  </si>
  <si>
    <t>设施名称:公共体育馆（区）</t>
  </si>
  <si>
    <t>设施名称:公共体育场（市）</t>
  </si>
  <si>
    <t>设施名称:公共体育场（区）</t>
  </si>
  <si>
    <t>设施名称:公共游泳场（市）</t>
  </si>
  <si>
    <t>设施名称:公共游泳场（区）</t>
  </si>
  <si>
    <t>设施名称:全民健身活动中心（市）</t>
  </si>
  <si>
    <t>设施名称:全民健身活动中心（区）</t>
  </si>
  <si>
    <t>设施名称:体育场（馆）或全民健身中心</t>
  </si>
  <si>
    <t>设施名称:室外综合运动健身场地（含综合健身场地与小型多功能运动场地）</t>
  </si>
  <si>
    <t>设施名称:儿童老年人活动场地（健身器材）</t>
  </si>
  <si>
    <t>设施名称:体育场（馆）或全民健身中心（乡镇）</t>
  </si>
  <si>
    <t>设施名称:多功能运动场（乡镇）</t>
  </si>
  <si>
    <t>设施名称:商业综合体（大型购物中心）</t>
  </si>
  <si>
    <t>设施名称:折扣店（仓储式会员店）</t>
  </si>
  <si>
    <t>设施名称:邮政所（乡镇级）</t>
  </si>
  <si>
    <t>设施名称:农产品展销中心（乡镇级）</t>
  </si>
  <si>
    <t>设施名称:邮政、电信、储蓄等代办点（快递服务站）</t>
  </si>
  <si>
    <t>设施名称:旅游集散中心（小镇客厅）</t>
  </si>
  <si>
    <t>设施名称:游客服务中心（接待大厅）</t>
  </si>
  <si>
    <t>设施名称:养老养护院（市）</t>
  </si>
  <si>
    <t>设施名称:养老养护院（区）</t>
  </si>
  <si>
    <t>设施名称:老年大学（市）</t>
  </si>
  <si>
    <t>设施名称:社区儿童成长驿站（含婴幼儿成长驿站与儿童之家）</t>
  </si>
  <si>
    <t>设施名称:社区食堂（助餐服务点）</t>
  </si>
  <si>
    <t>设施名称:村儿童成长驿站（含婴幼儿成长驿站与村级儿童之家）</t>
  </si>
  <si>
    <t>设施名称:村党群服务中心（便民服务中心、村委会）</t>
  </si>
  <si>
    <t>设施名称:综合治理中心（警务室、治安联防站）</t>
  </si>
  <si>
    <t>设施名称:幼儿园（乡镇）</t>
  </si>
  <si>
    <t>设施名称:养老院（敬老院）（市）</t>
    <phoneticPr fontId="1" type="noConversion"/>
  </si>
  <si>
    <t>设施名称:养老院（敬老院）（区）</t>
    <phoneticPr fontId="1" type="noConversion"/>
  </si>
  <si>
    <t>设施名称:老年大学（区）</t>
    <phoneticPr fontId="1" type="noConversion"/>
  </si>
  <si>
    <t>设施名称:智慧养老信息服务平台（市）</t>
    <phoneticPr fontId="1" type="noConversion"/>
  </si>
  <si>
    <t>设施名称:智慧养老信息服务平台（区）</t>
    <phoneticPr fontId="1" type="noConversion"/>
  </si>
  <si>
    <t>设施名称:残疾人康复机构（市）</t>
    <phoneticPr fontId="1" type="noConversion"/>
  </si>
  <si>
    <t>设施名称:残疾人康复机构（区）</t>
    <phoneticPr fontId="1" type="noConversion"/>
  </si>
  <si>
    <t>设施名称:残疾人托养服务机构（市）</t>
    <phoneticPr fontId="1" type="noConversion"/>
  </si>
  <si>
    <t>设施名称:残疾人综合服务设施（区）</t>
    <phoneticPr fontId="1" type="noConversion"/>
  </si>
  <si>
    <t>设施名称:残疾人托养服务机构（区）</t>
    <phoneticPr fontId="1" type="noConversion"/>
  </si>
  <si>
    <t>设施名称:残疾人综合服务设施（市）</t>
    <phoneticPr fontId="1" type="noConversion"/>
  </si>
  <si>
    <t>设施名称:儿童福利院（市）</t>
    <phoneticPr fontId="1" type="noConversion"/>
  </si>
  <si>
    <t>设施名称:儿童福利院（区）</t>
    <phoneticPr fontId="1" type="noConversion"/>
  </si>
  <si>
    <t>设施名称:救助管理站（市）</t>
    <phoneticPr fontId="1" type="noConversion"/>
  </si>
  <si>
    <t>设施名称:救助管理站（区）</t>
    <phoneticPr fontId="1" type="noConversion"/>
  </si>
  <si>
    <t>设施名称:残疾人之家（残疾人日间照料服务机构）</t>
    <phoneticPr fontId="1" type="noConversion"/>
  </si>
  <si>
    <t>设施名称:居家养老服务照料中心</t>
    <phoneticPr fontId="1" type="noConversion"/>
  </si>
  <si>
    <t>设施名称:区域性居家养老服务中心（乡镇）</t>
    <phoneticPr fontId="1" type="noConversion"/>
  </si>
  <si>
    <t>设施名称:残疾人之家（残疾人日间照料服务机构）（乡镇级）</t>
    <phoneticPr fontId="1" type="noConversion"/>
  </si>
  <si>
    <t>设施名称:社区食堂（助餐服务点）（村）</t>
    <phoneticPr fontId="1" type="noConversion"/>
  </si>
  <si>
    <t>设施名称:社区服务中心</t>
    <phoneticPr fontId="1" type="noConversion"/>
  </si>
  <si>
    <t>设施名称:街道办事处</t>
    <phoneticPr fontId="1" type="noConversion"/>
  </si>
  <si>
    <t>设施名称:城管执法中队用房</t>
    <phoneticPr fontId="1" type="noConversion"/>
  </si>
  <si>
    <t>设施名称:留白设施（街道）</t>
    <phoneticPr fontId="1" type="noConversion"/>
  </si>
  <si>
    <t>设施名称:社区居委会</t>
    <phoneticPr fontId="1" type="noConversion"/>
  </si>
  <si>
    <t>设施名称:留白设施（社区）</t>
    <phoneticPr fontId="1" type="noConversion"/>
  </si>
  <si>
    <t>设施名称:物业管理用房</t>
    <phoneticPr fontId="1" type="noConversion"/>
  </si>
  <si>
    <t>设施名称:乡镇党群服务中心（乡镇便民服务中心）</t>
    <phoneticPr fontId="1" type="noConversion"/>
  </si>
  <si>
    <t>设施名称:派出所（乡镇级）</t>
    <phoneticPr fontId="1" type="noConversion"/>
  </si>
  <si>
    <t>设施名称:司法所（乡镇级）</t>
    <phoneticPr fontId="1" type="noConversion"/>
  </si>
  <si>
    <t>设施名称:综合型再生资源分拣中心（区）</t>
    <phoneticPr fontId="1" type="noConversion"/>
  </si>
  <si>
    <t>设施名称:垃圾收集点（村）</t>
    <phoneticPr fontId="1" type="noConversion"/>
  </si>
  <si>
    <t>设施名称:再生资源回收点（村）</t>
    <phoneticPr fontId="1" type="noConversion"/>
  </si>
  <si>
    <t>设施名称:公共厕所（村）</t>
    <phoneticPr fontId="1" type="noConversion"/>
  </si>
  <si>
    <t>设施名称:战时急救医院</t>
    <phoneticPr fontId="1" type="noConversion"/>
  </si>
  <si>
    <t>设施名称:防灾医疗设施（街坊级）</t>
    <phoneticPr fontId="1" type="noConversion"/>
  </si>
  <si>
    <t>设施名称:应急物资储备仓库（乡镇级）</t>
    <phoneticPr fontId="1" type="noConversion"/>
  </si>
  <si>
    <t>设施名称:防灾医疗设施（乡镇级）</t>
    <phoneticPr fontId="1" type="noConversion"/>
  </si>
  <si>
    <t>设施名称:防灾指挥设施（乡镇级）</t>
    <phoneticPr fontId="1" type="noConversion"/>
  </si>
  <si>
    <t>设施名称:防灾医疗设施（村）</t>
    <phoneticPr fontId="1" type="noConversion"/>
  </si>
  <si>
    <t xml:space="preserve"> </t>
  </si>
  <si>
    <t>唯一标识:普通高中</t>
  </si>
  <si>
    <t>唯一标识:中等职业学校</t>
  </si>
  <si>
    <t>唯一标识:特殊教育学校（盲校）</t>
  </si>
  <si>
    <t>唯一标识:特殊教育学校（聋校）</t>
  </si>
  <si>
    <t>唯一标识:特殊教育学校（培智学校）</t>
  </si>
  <si>
    <t>唯一标识:社区学校（市）</t>
  </si>
  <si>
    <t>唯一标识:社区学校（区）</t>
  </si>
  <si>
    <t>唯一标识:初加九</t>
  </si>
  <si>
    <t>唯一标识:小加九</t>
  </si>
  <si>
    <t>唯一标识:九年一贯制学校</t>
  </si>
  <si>
    <t>唯一标识:幼初一贯制学校</t>
  </si>
  <si>
    <t>唯一标识:小高一贯制学校</t>
  </si>
  <si>
    <t>唯一标识:幼高一贯制学校</t>
  </si>
  <si>
    <t>唯一标识:初中</t>
  </si>
  <si>
    <t>唯一标识:小学</t>
  </si>
  <si>
    <t>唯一标识:社区学校</t>
  </si>
  <si>
    <t>唯一标识:幼儿园</t>
  </si>
  <si>
    <t>唯一标识:家庭教育指导站</t>
  </si>
  <si>
    <t>唯一标识:儿童寒暑假兴趣培训班</t>
  </si>
  <si>
    <t>唯一标识:小学（乡镇）</t>
  </si>
  <si>
    <t>唯一标识:初中（乡镇）</t>
  </si>
  <si>
    <t>唯一标识:九年一贯制学校（乡镇）</t>
  </si>
  <si>
    <t>唯一标识:社区学校（乡镇）</t>
  </si>
  <si>
    <t>唯一标识:幼儿园（乡镇）</t>
  </si>
  <si>
    <t>唯一标识:幼儿园（村）</t>
  </si>
  <si>
    <t>唯一标识:综合医院（市）</t>
  </si>
  <si>
    <t>唯一标识:综合医院（区）</t>
  </si>
  <si>
    <t>唯一标识:中医医院（市）</t>
  </si>
  <si>
    <t>唯一标识:中医医院（区）</t>
  </si>
  <si>
    <t>唯一标识:专科医院（精神专科医院）（市）</t>
  </si>
  <si>
    <t>唯一标识:专科医院（精神专科医院）（区）</t>
  </si>
  <si>
    <t>唯一标识:专科医院（传染病医院）（市）</t>
  </si>
  <si>
    <t>唯一标识:专科医院（传染病医院）（区）</t>
  </si>
  <si>
    <t>唯一标识:专科医院（儿童医院）（市）</t>
  </si>
  <si>
    <t>唯一标识:专科医院（儿童医院）（区）</t>
  </si>
  <si>
    <t>唯一标识:急救中心（市）</t>
  </si>
  <si>
    <t>唯一标识:急救中心（区）</t>
  </si>
  <si>
    <t>唯一标识:血液中心</t>
  </si>
  <si>
    <t>唯一标识:妇幼保健院（市）</t>
  </si>
  <si>
    <t>唯一标识:妇幼保健院（区）</t>
  </si>
  <si>
    <t>唯一标识:卫生监督机构（市）</t>
  </si>
  <si>
    <t>唯一标识:卫生监督机构（区）</t>
  </si>
  <si>
    <t>唯一标识:疾病预防控制中心（市）</t>
  </si>
  <si>
    <t>唯一标识:疾病预防控制中心（区）</t>
  </si>
  <si>
    <t>唯一标识:社区卫生站</t>
  </si>
  <si>
    <t>唯一标识:智慧健康站</t>
  </si>
  <si>
    <t>唯一标识:乡镇卫生院</t>
  </si>
  <si>
    <t>唯一标识:卫生室</t>
  </si>
  <si>
    <t>唯一标识:图书馆（市）</t>
  </si>
  <si>
    <t>唯一标识:图书馆（区）</t>
  </si>
  <si>
    <t>唯一标识:博物馆（市）</t>
  </si>
  <si>
    <t>唯一标识:博物馆（区）</t>
  </si>
  <si>
    <t>唯一标识:科技馆（市）</t>
  </si>
  <si>
    <t>唯一标识:科技馆（区）</t>
  </si>
  <si>
    <t>唯一标识:公共美术馆（市）</t>
  </si>
  <si>
    <t>唯一标识:公共美术馆（区）</t>
  </si>
  <si>
    <t>唯一标识:文化馆（市）</t>
  </si>
  <si>
    <t>唯一标识:文化馆（区）</t>
  </si>
  <si>
    <t>唯一标识:档案馆（市）</t>
  </si>
  <si>
    <t>唯一标识:档案馆（区）</t>
  </si>
  <si>
    <t>唯一标识:非物质文化遗产馆（市）</t>
  </si>
  <si>
    <t>唯一标识:非物质文化遗产馆（区）</t>
  </si>
  <si>
    <t>唯一标识:大剧院（市）</t>
  </si>
  <si>
    <t>唯一标识:大剧院（区）</t>
  </si>
  <si>
    <t>唯一标识:音乐厅（市）</t>
  </si>
  <si>
    <t>唯一标识:音乐厅（区）</t>
  </si>
  <si>
    <t>唯一标识:青少年活动中心（市）</t>
  </si>
  <si>
    <t>唯一标识:青少年活动中心（区）</t>
  </si>
  <si>
    <t>唯一标识:妇女儿童活动中心（市）</t>
  </si>
  <si>
    <t>唯一标识:妇女儿童活动中心（区）</t>
  </si>
  <si>
    <t>唯一标识:老年活动中心（市）</t>
  </si>
  <si>
    <t>唯一标识:老年活动中心（区）</t>
  </si>
  <si>
    <t>唯一标识:文化广场（市）</t>
  </si>
  <si>
    <t>唯一标识:文化广场（区）</t>
  </si>
  <si>
    <t>唯一标识:会展中心</t>
  </si>
  <si>
    <t>唯一标识:儿童博物馆</t>
  </si>
  <si>
    <t>唯一标识:儿童图书馆</t>
  </si>
  <si>
    <t>唯一标识:文化活动中心（综合文化站）</t>
  </si>
  <si>
    <t>唯一标识:文化广场</t>
  </si>
  <si>
    <t>唯一标识:杭州书房（实体书店）</t>
  </si>
  <si>
    <t>唯一标识:小型影剧院</t>
  </si>
  <si>
    <t>唯一标识:文化展示馆</t>
  </si>
  <si>
    <t>唯一标识:文化活动室</t>
  </si>
  <si>
    <t>唯一标识:乡镇综合文化站</t>
  </si>
  <si>
    <t>唯一标识:文化广场（乡镇）</t>
  </si>
  <si>
    <t>唯一标识:展览馆</t>
  </si>
  <si>
    <t>唯一标识:综合性文化服务中心（文化礼堂）</t>
  </si>
  <si>
    <t>唯一标识:多功能活动室（文体活动室）</t>
  </si>
  <si>
    <t>唯一标识:小型展示馆</t>
  </si>
  <si>
    <t>唯一标识:公共体育馆（市）</t>
  </si>
  <si>
    <t>唯一标识:公共体育馆（区）</t>
  </si>
  <si>
    <t>唯一标识:公共体育场（市）</t>
  </si>
  <si>
    <t>唯一标识:公共体育场（区）</t>
  </si>
  <si>
    <t>唯一标识:公共游泳场（市）</t>
  </si>
  <si>
    <t>唯一标识:公共游泳场（区）</t>
  </si>
  <si>
    <t>唯一标识:全民健身活动中心（市）</t>
  </si>
  <si>
    <t>唯一标识:全民健身活动中心（区）</t>
  </si>
  <si>
    <t>唯一标识:儿童体能发展中心</t>
  </si>
  <si>
    <t>唯一标识:体育场（馆）或全民健身中心</t>
  </si>
  <si>
    <t>唯一标识:大型多功能运动场</t>
  </si>
  <si>
    <t>唯一标识:中型多功能运动场</t>
  </si>
  <si>
    <t>唯一标识:青少年活动场地</t>
  </si>
  <si>
    <t>唯一标识:足球场</t>
  </si>
  <si>
    <t>唯一标识:骑行绿道</t>
  </si>
  <si>
    <t>唯一标识:小型体育公园</t>
  </si>
  <si>
    <t>唯一标识:体育活动室</t>
  </si>
  <si>
    <t>唯一标识:室外综合运动健身场地（含综合健身场地与小型多功能运动场地）</t>
  </si>
  <si>
    <t>唯一标识:健身步道</t>
  </si>
  <si>
    <t>唯一标识:儿童活动场地</t>
  </si>
  <si>
    <t>唯一标识:儿童老年人活动场地（健身器材）</t>
  </si>
  <si>
    <t>唯一标识:体育场（馆）或全民健身中心（乡镇）</t>
  </si>
  <si>
    <t>唯一标识:多功能运动场（乡镇）</t>
  </si>
  <si>
    <t>唯一标识:全民室外健身点</t>
  </si>
  <si>
    <t>唯一标识:商业综合体（大型购物中心）</t>
  </si>
  <si>
    <t>唯一标识:百货商场</t>
  </si>
  <si>
    <t>唯一标识:大型综合超市</t>
  </si>
  <si>
    <t>唯一标识:大型专业店</t>
  </si>
  <si>
    <t>唯一标识:折扣店（仓储式会员店）</t>
  </si>
  <si>
    <t>唯一标识:农贸市场</t>
  </si>
  <si>
    <t>唯一标识:邮政所</t>
  </si>
  <si>
    <t>唯一标识:居住区商业中心</t>
  </si>
  <si>
    <t>唯一标识:小区商业设施</t>
  </si>
  <si>
    <t>唯一标识:快递服务场所</t>
  </si>
  <si>
    <t>唯一标识:乡镇商贸服务中心</t>
  </si>
  <si>
    <t>唯一标识:乡镇农贸市场</t>
  </si>
  <si>
    <t>唯一标识:乡镇集贸市场</t>
  </si>
  <si>
    <t>唯一标识:邮政所（乡镇级）</t>
  </si>
  <si>
    <t>唯一标识:星级宾馆</t>
  </si>
  <si>
    <t>唯一标识:快捷酒店</t>
  </si>
  <si>
    <t>唯一标识:专业市场</t>
  </si>
  <si>
    <t>唯一标识:仓储物流中心</t>
  </si>
  <si>
    <t>唯一标识:农产品展销中心（乡镇级）</t>
  </si>
  <si>
    <t>唯一标识:村庄集贸市场</t>
  </si>
  <si>
    <t>唯一标识:农村电商服务点</t>
  </si>
  <si>
    <t>唯一标识:邮政、电信、储蓄等代办点（快递服务站）</t>
  </si>
  <si>
    <t>唯一标识:农产品展销中心</t>
  </si>
  <si>
    <t>唯一标识:商贸集市</t>
  </si>
  <si>
    <t>唯一标识:餐饮</t>
  </si>
  <si>
    <t>唯一标识:旅游集散中心（小镇客厅）</t>
  </si>
  <si>
    <t>唯一标识:游客服务中心（接待大厅）</t>
  </si>
  <si>
    <t>唯一标识:民宿</t>
  </si>
  <si>
    <t>唯一标识:旅馆</t>
  </si>
  <si>
    <t>唯一标识:养老院（敬老院）（市）</t>
  </si>
  <si>
    <t>唯一标识:养老院（敬老院）（区）</t>
  </si>
  <si>
    <t>唯一标识:养老养护院（市）</t>
  </si>
  <si>
    <t>唯一标识:养老养护院（区）</t>
  </si>
  <si>
    <t>唯一标识:老年大学（市）</t>
  </si>
  <si>
    <t>唯一标识:老年大学（区）</t>
  </si>
  <si>
    <t>唯一标识:智慧养老信息服务平台（市）</t>
  </si>
  <si>
    <t>唯一标识:智慧养老信息服务平台（区）</t>
  </si>
  <si>
    <t>唯一标识:残疾人康复机构（市）</t>
  </si>
  <si>
    <t>唯一标识:残疾人康复机构（区）</t>
  </si>
  <si>
    <t>唯一标识:残疾人托养服务机构（市）</t>
  </si>
  <si>
    <t>唯一标识:残疾人托养服务机构（区）</t>
  </si>
  <si>
    <t>唯一标识:残疾人综合服务设施（市）</t>
  </si>
  <si>
    <t>唯一标识:残疾人综合服务设施（区）</t>
  </si>
  <si>
    <t>唯一标识:儿童福利院（市）</t>
  </si>
  <si>
    <t>唯一标识:儿童福利院（区）</t>
  </si>
  <si>
    <t>唯一标识:救助管理站（市）</t>
  </si>
  <si>
    <t>唯一标识:救助管理站（区）</t>
  </si>
  <si>
    <t>唯一标识:SOS儿童村</t>
  </si>
  <si>
    <t>唯一标识:未成年救助保护中心</t>
  </si>
  <si>
    <t>唯一标识:街道级养老院</t>
  </si>
  <si>
    <t>唯一标识:区域性居家养老服务中心</t>
  </si>
  <si>
    <t>唯一标识:残疾人之家（残疾人日间照料服务机构）</t>
  </si>
  <si>
    <t>唯一标识:智能照护设施</t>
  </si>
  <si>
    <t>唯一标识:居家养老服务照料中心</t>
  </si>
  <si>
    <t>唯一标识:残疾人社区康复站</t>
  </si>
  <si>
    <t>唯一标识:托育机构</t>
  </si>
  <si>
    <t>唯一标识:社区儿童成长驿站（含婴幼儿成长驿站与儿童之家）</t>
  </si>
  <si>
    <t>唯一标识:社区食堂（助餐服务点）</t>
  </si>
  <si>
    <t>唯一标识:老年社团活动室</t>
  </si>
  <si>
    <t>唯一标识:老年舞蹈室</t>
  </si>
  <si>
    <t>唯一标识:区域性居家养老服务中心（乡镇）</t>
  </si>
  <si>
    <t>唯一标识:乡镇级养老院</t>
  </si>
  <si>
    <t>唯一标识:残疾人之家（残疾人日间照料服务机构）（乡镇级）</t>
  </si>
  <si>
    <t>唯一标识:村居家养老服务照料中心</t>
  </si>
  <si>
    <t>唯一标识:社区食堂（助餐服务点）（村）</t>
  </si>
  <si>
    <t>唯一标识:村残疾人康复站</t>
  </si>
  <si>
    <t>唯一标识:村儿童成长驿站（含婴幼儿成长驿站与村级儿童之家）</t>
  </si>
  <si>
    <t>唯一标识:社区服务中心</t>
  </si>
  <si>
    <t>唯一标识:生活服务站</t>
  </si>
  <si>
    <t>唯一标识:城管驿站</t>
  </si>
  <si>
    <t>唯一标识:街道办事处</t>
  </si>
  <si>
    <t>唯一标识:派出所</t>
  </si>
  <si>
    <t>唯一标识:城管执法中队用房</t>
  </si>
  <si>
    <t>唯一标识:司法所</t>
  </si>
  <si>
    <t>唯一标识:留白设施（街道）</t>
  </si>
  <si>
    <t>唯一标识:社区党群服务中心</t>
  </si>
  <si>
    <t>唯一标识:社区居委会</t>
  </si>
  <si>
    <t>唯一标识:留白设施（社区）</t>
  </si>
  <si>
    <t>唯一标识:社区议事厅</t>
  </si>
  <si>
    <t>唯一标识:心理咨询室</t>
  </si>
  <si>
    <t>唯一标识:社区双创空间</t>
  </si>
  <si>
    <t>唯一标识:社区创客空间</t>
  </si>
  <si>
    <t>唯一标识:社区候鸟关怀室</t>
  </si>
  <si>
    <t>唯一标识:物业管理用房</t>
  </si>
  <si>
    <t>唯一标识:乡镇党群服务中心（乡镇便民服务中心）</t>
  </si>
  <si>
    <t>唯一标识:农业服务中心</t>
  </si>
  <si>
    <t>唯一标识:派出所（乡镇级）</t>
  </si>
  <si>
    <t>唯一标识:司法所（乡镇级）</t>
  </si>
  <si>
    <t>唯一标识:乡镇城管执法中队用房</t>
  </si>
  <si>
    <t>唯一标识:创新创业中心</t>
  </si>
  <si>
    <t>唯一标识:村党群服务中心（便民服务中心、村委会）</t>
  </si>
  <si>
    <t>唯一标识:综合治理中心（警务室、治安联防站）</t>
  </si>
  <si>
    <t>唯一标识:红白事中心</t>
  </si>
  <si>
    <t>唯一标识:农业综合信息服务平台</t>
  </si>
  <si>
    <t>唯一标识:乡创中心</t>
  </si>
  <si>
    <t>唯一标识:园区物业管理用房</t>
  </si>
  <si>
    <t>唯一标识:儿童公园</t>
  </si>
  <si>
    <t>唯一标识:街道大型公园</t>
  </si>
  <si>
    <t>唯一标识:街道中型公园</t>
  </si>
  <si>
    <t>唯一标识:社区劳动实践基地</t>
  </si>
  <si>
    <t>唯一标识:社区公园</t>
  </si>
  <si>
    <t>唯一标识:乡镇公园</t>
  </si>
  <si>
    <t>唯一标识:小游园</t>
  </si>
  <si>
    <t>唯一标识:给水加压泵站</t>
  </si>
  <si>
    <t>唯一标识:污水泵站</t>
  </si>
  <si>
    <t>唯一标识:雨水泵站</t>
  </si>
  <si>
    <t>唯一标识:通信机房</t>
  </si>
  <si>
    <t>唯一标识:电信模块局</t>
  </si>
  <si>
    <t>唯一标识:综合接入局</t>
  </si>
  <si>
    <t>唯一标识:燃气调压站</t>
  </si>
  <si>
    <t>唯一标识:变电所</t>
  </si>
  <si>
    <t>唯一标识:开闭所</t>
  </si>
  <si>
    <t>唯一标识:移动通信基站</t>
  </si>
  <si>
    <t>唯一标识:变电室</t>
  </si>
  <si>
    <t>唯一标识:有线电视分前端中心</t>
  </si>
  <si>
    <t>唯一标识:电信交接间</t>
  </si>
  <si>
    <t>唯一标识:社会停车场</t>
  </si>
  <si>
    <t>唯一标识:公交首末站</t>
  </si>
  <si>
    <t>唯一标识:公交中心站</t>
  </si>
  <si>
    <t>唯一标识:公共交通停靠站</t>
  </si>
  <si>
    <t>唯一标识:水上巴士停靠站</t>
  </si>
  <si>
    <t>唯一标识:出租车汽车站</t>
  </si>
  <si>
    <t>唯一标识:加油站</t>
  </si>
  <si>
    <t>唯一标识:公共自行车停放场</t>
  </si>
  <si>
    <t>唯一标识:公共自行车租赁点</t>
  </si>
  <si>
    <t>唯一标识:公共自行车服务点</t>
  </si>
  <si>
    <t>唯一标识:综合型再生资源分拣中心（区）</t>
  </si>
  <si>
    <t>唯一标识:清洁直运接驳站</t>
  </si>
  <si>
    <t>唯一标识:环卫市政用房</t>
  </si>
  <si>
    <t>唯一标识:公共厕所</t>
  </si>
  <si>
    <t>唯一标识:再生资源回收点</t>
  </si>
  <si>
    <t>唯一标识:生活垃圾收集站</t>
  </si>
  <si>
    <t>唯一标识:垃圾收集点（村）</t>
  </si>
  <si>
    <t>唯一标识:再生资源回收点（村）</t>
  </si>
  <si>
    <t>唯一标识:公共厕所（村）</t>
  </si>
  <si>
    <t>唯一标识:有机废弃物综合处置利用设施</t>
  </si>
  <si>
    <t>唯一标识:河道、绿化养护用房</t>
  </si>
  <si>
    <t>唯一标识:道路、桥梁隧道养护用房</t>
  </si>
  <si>
    <t>唯一标识:道路养护用房</t>
  </si>
  <si>
    <t>唯一标识:桥梁、隧道养护用房</t>
  </si>
  <si>
    <t>唯一标识:亮灯养护用房</t>
  </si>
  <si>
    <t>唯一标识:消防站</t>
  </si>
  <si>
    <t>唯一标识:乡镇专职消防队</t>
  </si>
  <si>
    <t>唯一标识:应急物资储备仓库</t>
  </si>
  <si>
    <t>唯一标识:社区固定避难场所</t>
  </si>
  <si>
    <t>唯一标识:防灾医疗设施</t>
  </si>
  <si>
    <t>唯一标识:防灾指挥设施</t>
  </si>
  <si>
    <t>唯一标识:人防物资库</t>
  </si>
  <si>
    <t>唯一标识:战时急救医院</t>
  </si>
  <si>
    <t>唯一标识:人防警报器</t>
  </si>
  <si>
    <t>唯一标识:防空专业队工程</t>
  </si>
  <si>
    <t>唯一标识:社区应急避难场所</t>
  </si>
  <si>
    <t>唯一标识:防灾医疗设施（街坊级）</t>
  </si>
  <si>
    <t>唯一标识:应急物资储备仓库（乡镇级）</t>
  </si>
  <si>
    <t>唯一标识:防灾指挥设施（乡镇级）</t>
  </si>
  <si>
    <t>唯一标识:应急避难场所</t>
  </si>
  <si>
    <t>唯一标识:防灾医疗设施（村）</t>
  </si>
  <si>
    <t>唯一标识:社区卫生服务中心&amp;人数100k+</t>
    <phoneticPr fontId="1" type="noConversion"/>
  </si>
  <si>
    <t>唯一标识:社区卫生服务中心&amp;人数5-10k</t>
    <phoneticPr fontId="1" type="noConversion"/>
  </si>
  <si>
    <t>唯一标识:社区卫生服务中心&amp;人数10-15k</t>
    <phoneticPr fontId="1" type="noConversion"/>
  </si>
  <si>
    <t>唯一标识:社区卫生服务中心&amp;人数15-25k</t>
    <phoneticPr fontId="1" type="noConversion"/>
  </si>
  <si>
    <t>唯一标识:社区卫生服务中心&amp;人数25-35k</t>
    <phoneticPr fontId="1" type="noConversion"/>
  </si>
  <si>
    <t>唯一标识:社区卫生服务中心&amp;人数35-50k</t>
    <phoneticPr fontId="1" type="noConversion"/>
  </si>
  <si>
    <t>唯一标识:社区卫生服务中心&amp;人数50-70k</t>
    <phoneticPr fontId="1" type="noConversion"/>
  </si>
  <si>
    <t>唯一标识:社区卫生服务中心&amp;人数70-100k</t>
    <phoneticPr fontId="1" type="noConversion"/>
  </si>
  <si>
    <t>唯一标识:社区卫生服务中心&amp;人数5k-</t>
    <phoneticPr fontId="1" type="noConversion"/>
  </si>
  <si>
    <t>唯一标识:垃圾收集房&amp;人数2k-</t>
    <phoneticPr fontId="1" type="noConversion"/>
  </si>
  <si>
    <t>唯一标识:垃圾收集房&amp;人数2-3k</t>
    <phoneticPr fontId="1" type="noConversion"/>
  </si>
  <si>
    <t>唯一标识:垃圾收集房&amp;人数3-4k</t>
    <phoneticPr fontId="1" type="noConversion"/>
  </si>
  <si>
    <t>唯一标识:垃圾收集房&amp;人数4k+</t>
    <phoneticPr fontId="1" type="noConversion"/>
  </si>
  <si>
    <t>唯一标识:大件垃圾等存放点&amp;人数2.5k+</t>
    <phoneticPr fontId="1" type="noConversion"/>
  </si>
  <si>
    <t>唯一标识:大件垃圾等存放点&amp;人数2.5k-</t>
    <phoneticPr fontId="1" type="noConversion"/>
  </si>
  <si>
    <t>唯一标识:专科医院（市）</t>
    <phoneticPr fontId="1" type="noConversion"/>
  </si>
  <si>
    <t>设施名称:专科医院（市）</t>
    <phoneticPr fontId="1" type="noConversion"/>
  </si>
  <si>
    <t>一般其他一规模:200床</t>
    <phoneticPr fontId="1" type="noConversion"/>
  </si>
  <si>
    <t>备注:</t>
    <phoneticPr fontId="1" type="noConversion"/>
  </si>
  <si>
    <t>唯一标识:污水处理厂</t>
    <phoneticPr fontId="1" type="noConversion"/>
  </si>
  <si>
    <t>设施名称:污水处理厂</t>
    <phoneticPr fontId="1" type="noConversion"/>
  </si>
  <si>
    <t>唯一标识:燃气阀室</t>
    <phoneticPr fontId="1" type="noConversion"/>
  </si>
  <si>
    <t>设施名称:燃气阀室</t>
    <phoneticPr fontId="1" type="noConversion"/>
  </si>
  <si>
    <t>唯一标识:气象站</t>
    <phoneticPr fontId="1" type="noConversion"/>
  </si>
  <si>
    <t>设施名称:气象站</t>
    <phoneticPr fontId="1" type="noConversion"/>
  </si>
  <si>
    <t>唯一标识:街道党群服务中心</t>
    <phoneticPr fontId="1" type="noConversion"/>
  </si>
  <si>
    <t>设施名称:街道党群服务中心</t>
    <phoneticPr fontId="1" type="noConversion"/>
  </si>
  <si>
    <t>备注:(1)一般按照街道办事处辖区配置一处：(2)宜结合街道办事处等设施设置。参照《浙江省社会组织党服务中心建设标准（试行）》</t>
    <phoneticPr fontId="1" type="noConversion"/>
  </si>
  <si>
    <t>唯一标识:小型消防站</t>
    <phoneticPr fontId="1" type="noConversion"/>
  </si>
  <si>
    <t>设施名称:小型消防站</t>
    <phoneticPr fontId="1" type="noConversion"/>
  </si>
  <si>
    <t>设施名称:微型消防站</t>
    <phoneticPr fontId="1" type="noConversion"/>
  </si>
  <si>
    <t>唯一标识:微型消防站</t>
    <phoneticPr fontId="1" type="noConversion"/>
  </si>
  <si>
    <t>设施名称:微型消防站（村）</t>
    <phoneticPr fontId="1" type="noConversion"/>
  </si>
  <si>
    <t>唯一标识:微型消防站（村）</t>
    <phoneticPr fontId="1" type="noConversion"/>
  </si>
  <si>
    <t>唯一标识:二级消防站</t>
    <phoneticPr fontId="1" type="noConversion"/>
  </si>
  <si>
    <t>设施名称:二级消防站</t>
    <phoneticPr fontId="1" type="noConversion"/>
  </si>
  <si>
    <t>唯一标识:一级消防站</t>
    <phoneticPr fontId="1" type="noConversion"/>
  </si>
  <si>
    <t>设施名称:一级消防站</t>
    <phoneticPr fontId="1" type="noConversion"/>
  </si>
  <si>
    <t>一般用地规模:4500-8000㎡</t>
    <phoneticPr fontId="1" type="noConversion"/>
  </si>
  <si>
    <t>一般建筑规模:1800-2700㎡</t>
    <phoneticPr fontId="1" type="noConversion"/>
  </si>
  <si>
    <t>一般用地规模:3000-5400㎡</t>
    <phoneticPr fontId="1" type="noConversion"/>
  </si>
  <si>
    <t>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t>
    <phoneticPr fontId="1" type="noConversion"/>
  </si>
  <si>
    <t>设施类型:市政防灾</t>
    <phoneticPr fontId="1" type="noConversion"/>
  </si>
  <si>
    <t>唯一标识:固定避难场所</t>
    <phoneticPr fontId="1" type="noConversion"/>
  </si>
  <si>
    <t>唯一标识:防灾医疗设施（乡镇级）</t>
    <phoneticPr fontId="1" type="noConversion"/>
  </si>
  <si>
    <t>应配建筑公式:总居住人数*0.08</t>
    <phoneticPr fontId="1" type="noConversion"/>
  </si>
  <si>
    <t>一般建筑规模:1200-2000㎡</t>
    <phoneticPr fontId="1" type="noConversion"/>
  </si>
  <si>
    <t>应配建筑公式:总居住人数*0.005</t>
    <phoneticPr fontId="1" type="noConversion"/>
  </si>
  <si>
    <t>备注: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t>
    <phoneticPr fontId="1" type="noConversion"/>
  </si>
  <si>
    <t>备注:规范里没有面积要求，参考了人防指挥设施，因为平站结合，是不是不用在控规注明面积？(1)每个街道设置一处；(2)以街道办事处等为空间载体设置。参照《社区生活圈规划技术指南》(TD/T1062-2021)</t>
    <phoneticPr fontId="1" type="noConversion"/>
  </si>
  <si>
    <t>备注:因为平站结合，是不是不用在控规注明面积？(1)平战结合、平疫结合，以卫生服务站为空间载体设置：(2)服务半径不宜大于300m:(3)配置监测哨点的医疗设施应注重与普通诊室的有效隔离，根据相关文件要求布局空间、配置设备。</t>
    <phoneticPr fontId="1" type="noConversion"/>
  </si>
  <si>
    <t>应配建筑公式:总居住人数*0.135</t>
    <phoneticPr fontId="1" type="noConversion"/>
  </si>
  <si>
    <t>唯一标识:人防指挥设施</t>
    <phoneticPr fontId="1" type="noConversion"/>
  </si>
  <si>
    <t>设施名称:人防指挥设施</t>
    <phoneticPr fontId="1" type="noConversion"/>
  </si>
  <si>
    <t>备注:一般结合街道办事处设施，没有办事处，可以不设</t>
    <phoneticPr fontId="1" type="noConversion"/>
  </si>
  <si>
    <t>应配用地公式:总居住人数*1</t>
    <phoneticPr fontId="1" type="noConversion"/>
  </si>
  <si>
    <t>应配用地公式:总居住人数*0.15*3</t>
    <phoneticPr fontId="1" type="noConversion"/>
  </si>
  <si>
    <t>唯一标识:街道社会工作站</t>
    <phoneticPr fontId="1" type="noConversion"/>
  </si>
  <si>
    <t>设施名称:街道社会工作站</t>
    <phoneticPr fontId="1" type="noConversion"/>
  </si>
  <si>
    <t>备注:依托街道党群服务中心而建，浙江省对社工站的验收依据为80方，今年发布的五星社工站评选征求意见稿规定社工站面积不少于200方</t>
    <phoneticPr fontId="1" type="noConversion"/>
  </si>
  <si>
    <t xml:space="preserve"> </t>
    <phoneticPr fontId="1" type="noConversion"/>
  </si>
  <si>
    <t>设施别称:工疗站 残疾人日间托养机构 残疾人日间照料托养服务机构 残疾人之家</t>
    <phoneticPr fontId="1" type="noConversion"/>
  </si>
  <si>
    <t>设施别称:成长驿站 社区儿童成长驿站</t>
    <phoneticPr fontId="1" type="noConversion"/>
  </si>
  <si>
    <t>设施别称:体育中心 居住区级体育中心 居住区体育中心 街道级体育中心 全民健身中心</t>
    <phoneticPr fontId="1" type="noConversion"/>
  </si>
  <si>
    <t>唯一标识:电信营业厅</t>
    <phoneticPr fontId="1" type="noConversion"/>
  </si>
  <si>
    <t>设施名称:电信营业厅</t>
    <phoneticPr fontId="1" type="noConversion"/>
  </si>
  <si>
    <t>设施别称:</t>
    <phoneticPr fontId="1" type="noConversion"/>
  </si>
  <si>
    <t>设施必要性:0</t>
    <phoneticPr fontId="1" type="noConversion"/>
  </si>
  <si>
    <t>应配建筑公式:0</t>
    <phoneticPr fontId="1" type="noConversion"/>
  </si>
  <si>
    <t>一般建筑规模:-</t>
    <phoneticPr fontId="1" type="noConversion"/>
  </si>
  <si>
    <t>备注:-</t>
    <phoneticPr fontId="1" type="noConversion"/>
  </si>
  <si>
    <t>设施别称:体育健身点 室外综合运动健身场地</t>
    <phoneticPr fontId="1" type="noConversion"/>
  </si>
  <si>
    <t>唯一标识:瓶装燃气供应站</t>
    <phoneticPr fontId="1" type="noConversion"/>
  </si>
  <si>
    <t>设施名称:瓶装燃气供应站</t>
    <phoneticPr fontId="1" type="noConversion"/>
  </si>
  <si>
    <t>设施别称:杭州书房</t>
    <phoneticPr fontId="1" type="noConversion"/>
  </si>
  <si>
    <t>唯一标识:污水处理设施</t>
    <phoneticPr fontId="1" type="noConversion"/>
  </si>
  <si>
    <t>设施名称:污水处理设施</t>
    <phoneticPr fontId="1" type="noConversion"/>
  </si>
  <si>
    <t>唯一标识:市政备用地</t>
    <phoneticPr fontId="1" type="noConversion"/>
  </si>
  <si>
    <t>设施名称:市政备用地</t>
    <phoneticPr fontId="1" type="noConversion"/>
  </si>
  <si>
    <t>设施名称:特勤消防站</t>
    <phoneticPr fontId="1" type="noConversion"/>
  </si>
  <si>
    <t>唯一标识:特勤消防站</t>
    <phoneticPr fontId="1" type="noConversion"/>
  </si>
  <si>
    <t>唯一标识:工业水厂</t>
    <phoneticPr fontId="1" type="noConversion"/>
  </si>
  <si>
    <t>设施名称:工业水厂</t>
    <phoneticPr fontId="1" type="noConversion"/>
  </si>
  <si>
    <t>唯一标识:热电厂</t>
    <phoneticPr fontId="1" type="noConversion"/>
  </si>
  <si>
    <t>设施名称:热电厂</t>
    <phoneticPr fontId="1" type="noConversion"/>
  </si>
  <si>
    <t>唯一标识:边防派出所</t>
    <phoneticPr fontId="1" type="noConversion"/>
  </si>
  <si>
    <t>设施名称:边防派出所</t>
    <phoneticPr fontId="1" type="noConversion"/>
  </si>
  <si>
    <t>唯一标识:公交停保场</t>
    <phoneticPr fontId="1" type="noConversion"/>
  </si>
  <si>
    <t>设施名称:公交停保场</t>
    <phoneticPr fontId="1" type="noConversion"/>
  </si>
  <si>
    <t>唯一标识:供排水抢修与养护基地</t>
    <phoneticPr fontId="1" type="noConversion"/>
  </si>
  <si>
    <t>设施名称:供排水抢修与养护基地</t>
    <phoneticPr fontId="1" type="noConversion"/>
  </si>
  <si>
    <t>一般用地规模:0.5ha</t>
    <phoneticPr fontId="1" type="noConversion"/>
  </si>
  <si>
    <t>唯一标识:污泥处置设施</t>
    <phoneticPr fontId="1" type="noConversion"/>
  </si>
  <si>
    <t>设施名称:污泥处置设施</t>
    <phoneticPr fontId="1" type="noConversion"/>
  </si>
  <si>
    <t>一般用地规模:0.15ha</t>
    <phoneticPr fontId="1" type="noConversion"/>
  </si>
  <si>
    <t>唯一标识:专职小型消防救援站</t>
    <phoneticPr fontId="1" type="noConversion"/>
  </si>
  <si>
    <t>设施名称:专职小型消防救援站</t>
    <phoneticPr fontId="1" type="noConversion"/>
  </si>
  <si>
    <t>一般建筑规模:650㎡</t>
    <phoneticPr fontId="1" type="noConversion"/>
  </si>
  <si>
    <t>唯一标识:能源站</t>
    <phoneticPr fontId="1" type="noConversion"/>
  </si>
  <si>
    <t>设施名称:能源站</t>
    <phoneticPr fontId="1" type="noConversion"/>
  </si>
  <si>
    <t>规模一量纲:</t>
  </si>
  <si>
    <t>规模一量纲:</t>
    <phoneticPr fontId="1" type="noConversion"/>
  </si>
  <si>
    <t>设施名称:消防应急取水平台</t>
    <phoneticPr fontId="1" type="noConversion"/>
  </si>
  <si>
    <t>唯一标识:消防应急取水平台</t>
    <phoneticPr fontId="1" type="noConversion"/>
  </si>
  <si>
    <t>GF0106</t>
  </si>
  <si>
    <t>GF0105</t>
  </si>
  <si>
    <t>GF0104</t>
  </si>
  <si>
    <t>GF0103</t>
  </si>
  <si>
    <t>GF0107</t>
  </si>
  <si>
    <t>GF0201</t>
  </si>
  <si>
    <t>GF0202</t>
  </si>
  <si>
    <t>GF0203</t>
  </si>
  <si>
    <t>GF0204</t>
  </si>
  <si>
    <t>GF0206</t>
  </si>
  <si>
    <t>GF0210</t>
  </si>
  <si>
    <t>GF0205</t>
  </si>
  <si>
    <t>GF0207</t>
  </si>
  <si>
    <t>GF0208</t>
  </si>
  <si>
    <t>GF0209</t>
  </si>
  <si>
    <t>GF0301</t>
  </si>
  <si>
    <t>GF0302</t>
  </si>
  <si>
    <t>GF0303</t>
  </si>
  <si>
    <t>GF0304</t>
  </si>
  <si>
    <t>GF0306</t>
  </si>
  <si>
    <t>GF0305</t>
  </si>
  <si>
    <t>GF0307</t>
  </si>
  <si>
    <t>GF0308</t>
  </si>
  <si>
    <t>GF0310</t>
  </si>
  <si>
    <t>GF0313</t>
  </si>
  <si>
    <t>GF0311</t>
  </si>
  <si>
    <t>GF0312</t>
  </si>
  <si>
    <t>GF0401</t>
  </si>
  <si>
    <t>GF0402</t>
  </si>
  <si>
    <t>GF0403</t>
  </si>
  <si>
    <t>GF0404</t>
  </si>
  <si>
    <t>GF0405</t>
  </si>
  <si>
    <t>GF0406</t>
  </si>
  <si>
    <t>GF0407</t>
  </si>
  <si>
    <t>GF0408</t>
  </si>
  <si>
    <t>GF0409</t>
  </si>
  <si>
    <t>GF0410</t>
  </si>
  <si>
    <t>GF0411</t>
  </si>
  <si>
    <t>GF0412</t>
  </si>
  <si>
    <t>GF0413</t>
  </si>
  <si>
    <t>GF0414</t>
  </si>
  <si>
    <t>GF0416</t>
  </si>
  <si>
    <t>GF0415</t>
  </si>
  <si>
    <t>GF0417</t>
  </si>
  <si>
    <t>GF0420</t>
  </si>
  <si>
    <t>GF0421</t>
  </si>
  <si>
    <t>GF0422</t>
  </si>
  <si>
    <t>GF0423</t>
  </si>
  <si>
    <t>设施代码</t>
  </si>
  <si>
    <t>设施代码:GF0210</t>
  </si>
  <si>
    <t>设施代码:GF0209</t>
  </si>
  <si>
    <t>设施代码:GF0313</t>
  </si>
  <si>
    <t>设施代码:GF0311</t>
  </si>
  <si>
    <t>设施代码:GF0403</t>
  </si>
  <si>
    <t>设施代码:GF0404</t>
  </si>
  <si>
    <t>设施代码:GF0405</t>
  </si>
  <si>
    <t>设施代码:GF0407</t>
  </si>
  <si>
    <t>设施代码:GF0408</t>
  </si>
  <si>
    <t>设施代码:GF0409</t>
  </si>
  <si>
    <t>设施代码:GF0410</t>
  </si>
  <si>
    <t>设施代码:GF0411</t>
  </si>
  <si>
    <t>设施代码:GF0412</t>
  </si>
  <si>
    <t>设施代码:GF0413</t>
  </si>
  <si>
    <t>设施代码:GF0423</t>
  </si>
  <si>
    <t>设施代码:GF0414</t>
  </si>
  <si>
    <t>设施代码:GF0416</t>
  </si>
  <si>
    <t>设施代码:GF0415</t>
  </si>
  <si>
    <t>设施代码:GF0417</t>
  </si>
  <si>
    <t>设施代码:GF0420</t>
  </si>
  <si>
    <t>设施代码:GF0421</t>
  </si>
  <si>
    <t>设施代码:GF0422</t>
  </si>
  <si>
    <t>设施代码:GF0107</t>
  </si>
  <si>
    <t>设施代码:GF0105</t>
  </si>
  <si>
    <t>设施代码:GF0106</t>
  </si>
  <si>
    <t>设施名称:幸福学堂</t>
    <phoneticPr fontId="1" type="noConversion"/>
  </si>
  <si>
    <t>设施名称:共享书房</t>
    <phoneticPr fontId="1" type="noConversion"/>
  </si>
  <si>
    <t>唯一标识:幸福学堂</t>
    <phoneticPr fontId="1" type="noConversion"/>
  </si>
  <si>
    <t>唯一标识:共享书房</t>
    <phoneticPr fontId="1" type="noConversion"/>
  </si>
  <si>
    <t>设施代码:GF0418</t>
    <phoneticPr fontId="1" type="noConversion"/>
  </si>
  <si>
    <t>设施代码:GF0419</t>
    <phoneticPr fontId="1" type="noConversion"/>
  </si>
  <si>
    <t>设施代码:GF0502</t>
    <phoneticPr fontId="1" type="noConversion"/>
  </si>
  <si>
    <t>设施代码:GF0503</t>
    <phoneticPr fontId="1" type="noConversion"/>
  </si>
  <si>
    <t>设施代码:GF0504</t>
    <phoneticPr fontId="1" type="noConversion"/>
  </si>
  <si>
    <t>设施代码:GF0505</t>
    <phoneticPr fontId="1" type="noConversion"/>
  </si>
  <si>
    <t>设施代码:GF0506</t>
    <phoneticPr fontId="1" type="noConversion"/>
  </si>
  <si>
    <t>设施代码:GF0507</t>
    <phoneticPr fontId="1" type="noConversion"/>
  </si>
  <si>
    <t>设施代码:GF0508</t>
    <phoneticPr fontId="1" type="noConversion"/>
  </si>
  <si>
    <t>设施代码:GF0509</t>
    <phoneticPr fontId="1" type="noConversion"/>
  </si>
  <si>
    <t>设施代码:GF0510</t>
    <phoneticPr fontId="1" type="noConversion"/>
  </si>
  <si>
    <t>设施代码:GF0511</t>
    <phoneticPr fontId="1" type="noConversion"/>
  </si>
  <si>
    <t>设施代码:GF0512</t>
    <phoneticPr fontId="1" type="noConversion"/>
  </si>
  <si>
    <t>设施代码:GF0513</t>
    <phoneticPr fontId="1" type="noConversion"/>
  </si>
  <si>
    <t>设施代码:GF0701</t>
    <phoneticPr fontId="1" type="noConversion"/>
  </si>
  <si>
    <t>设施代码:GF0702</t>
    <phoneticPr fontId="1" type="noConversion"/>
  </si>
  <si>
    <t>设施代码:GF0703</t>
    <phoneticPr fontId="1" type="noConversion"/>
  </si>
  <si>
    <t>设施代码:GF0704</t>
    <phoneticPr fontId="1" type="noConversion"/>
  </si>
  <si>
    <t>设施代码:GF0705</t>
    <phoneticPr fontId="1" type="noConversion"/>
  </si>
  <si>
    <t>设施代码:GF0706</t>
    <phoneticPr fontId="1" type="noConversion"/>
  </si>
  <si>
    <t>设施代码:GF0707</t>
    <phoneticPr fontId="1" type="noConversion"/>
  </si>
  <si>
    <t>设施代码:GF0708</t>
    <phoneticPr fontId="1" type="noConversion"/>
  </si>
  <si>
    <t>设施代码:GF0709</t>
    <phoneticPr fontId="1" type="noConversion"/>
  </si>
  <si>
    <t>设施代码:GF0710</t>
    <phoneticPr fontId="1" type="noConversion"/>
  </si>
  <si>
    <t>设施代码:GF0711</t>
    <phoneticPr fontId="1" type="noConversion"/>
  </si>
  <si>
    <t>设施代码:GF0712</t>
    <phoneticPr fontId="1" type="noConversion"/>
  </si>
  <si>
    <t>设施代码:GF0713</t>
    <phoneticPr fontId="1" type="noConversion"/>
  </si>
  <si>
    <t>设施代码:GF0714</t>
    <phoneticPr fontId="1" type="noConversion"/>
  </si>
  <si>
    <t>设施代码:GF0715</t>
    <phoneticPr fontId="1" type="noConversion"/>
  </si>
  <si>
    <t>设施代码:GF0716</t>
    <phoneticPr fontId="1" type="noConversion"/>
  </si>
  <si>
    <t>设施代码:GF0717</t>
    <phoneticPr fontId="1" type="noConversion"/>
  </si>
  <si>
    <t>设施代码:GF0718</t>
    <phoneticPr fontId="1" type="noConversion"/>
  </si>
  <si>
    <t>设施代码:GF0719</t>
    <phoneticPr fontId="1" type="noConversion"/>
  </si>
  <si>
    <t>设施代码:GF0720</t>
    <phoneticPr fontId="1" type="noConversion"/>
  </si>
  <si>
    <t>设施代码:GF0601</t>
    <phoneticPr fontId="1" type="noConversion"/>
  </si>
  <si>
    <t>设施代码:GF0602</t>
    <phoneticPr fontId="1" type="noConversion"/>
  </si>
  <si>
    <t>设施代码:GF0608</t>
    <phoneticPr fontId="1" type="noConversion"/>
  </si>
  <si>
    <t>设施代码:GF0604</t>
    <phoneticPr fontId="1" type="noConversion"/>
  </si>
  <si>
    <t>设施代码:GF0605</t>
    <phoneticPr fontId="1" type="noConversion"/>
  </si>
  <si>
    <t>设施代码:GF0606</t>
    <phoneticPr fontId="1" type="noConversion"/>
  </si>
  <si>
    <t>设施代码:GF0607</t>
    <phoneticPr fontId="1" type="noConversion"/>
  </si>
  <si>
    <t>设施代码:GF0802</t>
    <phoneticPr fontId="1" type="noConversion"/>
  </si>
  <si>
    <t>设施代码:GF0803</t>
    <phoneticPr fontId="1" type="noConversion"/>
  </si>
  <si>
    <t>设施代码:GF0804</t>
    <phoneticPr fontId="1" type="noConversion"/>
  </si>
  <si>
    <t>设施代码:GF0805</t>
    <phoneticPr fontId="1" type="noConversion"/>
  </si>
  <si>
    <t>设施代码:GF0806</t>
    <phoneticPr fontId="1" type="noConversion"/>
  </si>
  <si>
    <t>设施代码:GF0807</t>
    <phoneticPr fontId="1" type="noConversion"/>
  </si>
  <si>
    <t>设施代码:GF0809</t>
    <phoneticPr fontId="1" type="noConversion"/>
  </si>
  <si>
    <t>设施代码:GF0810</t>
    <phoneticPr fontId="1" type="noConversion"/>
  </si>
  <si>
    <t>设施代码:GF0811</t>
    <phoneticPr fontId="1" type="noConversion"/>
  </si>
  <si>
    <t>设施代码:GF0812</t>
    <phoneticPr fontId="1" type="noConversion"/>
  </si>
  <si>
    <t>设施代码:GF0901</t>
    <phoneticPr fontId="1" type="noConversion"/>
  </si>
  <si>
    <t>设施代码:GF0902</t>
    <phoneticPr fontId="1" type="noConversion"/>
  </si>
  <si>
    <t>设施代码:GF0903</t>
    <phoneticPr fontId="1" type="noConversion"/>
  </si>
  <si>
    <t>设施代码:GF0904</t>
    <phoneticPr fontId="1" type="noConversion"/>
  </si>
  <si>
    <t>设施代码:GF0905</t>
    <phoneticPr fontId="1" type="noConversion"/>
  </si>
  <si>
    <t>设施代码:GF1002</t>
    <phoneticPr fontId="1" type="noConversion"/>
  </si>
  <si>
    <t>设施代码:GF1003</t>
    <phoneticPr fontId="1" type="noConversion"/>
  </si>
  <si>
    <t>设施代码:GF1004</t>
    <phoneticPr fontId="1" type="noConversion"/>
  </si>
  <si>
    <t>设施代码:GF1005</t>
    <phoneticPr fontId="1" type="noConversion"/>
  </si>
  <si>
    <t>设施代码:GF1006</t>
    <phoneticPr fontId="1" type="noConversion"/>
  </si>
  <si>
    <t>设施代码:GF1101</t>
    <phoneticPr fontId="1" type="noConversion"/>
  </si>
  <si>
    <t>设施代码:JT0101</t>
    <phoneticPr fontId="1" type="noConversion"/>
  </si>
  <si>
    <t>设施代码:JT0102</t>
    <phoneticPr fontId="1" type="noConversion"/>
  </si>
  <si>
    <t>设施代码:JT0103</t>
    <phoneticPr fontId="1" type="noConversion"/>
  </si>
  <si>
    <t>设施代码:JT0104</t>
    <phoneticPr fontId="1" type="noConversion"/>
  </si>
  <si>
    <t>设施代码:JT0105</t>
    <phoneticPr fontId="1" type="noConversion"/>
  </si>
  <si>
    <t>设施代码:JT0107</t>
    <phoneticPr fontId="1" type="noConversion"/>
  </si>
  <si>
    <t>设施代码:JT0108</t>
    <phoneticPr fontId="1" type="noConversion"/>
  </si>
  <si>
    <t>设施代码:JT0112</t>
    <phoneticPr fontId="1" type="noConversion"/>
  </si>
  <si>
    <t>设施代码:JT0113</t>
    <phoneticPr fontId="1" type="noConversion"/>
  </si>
  <si>
    <t>唯一标识:专用慢行过街设施（包括天桥和地道）</t>
    <phoneticPr fontId="1" type="noConversion"/>
  </si>
  <si>
    <t>唯一标识:轨道交通站点</t>
    <phoneticPr fontId="1" type="noConversion"/>
  </si>
  <si>
    <t>唯一标识:轨道交通车辆段和停保场</t>
    <phoneticPr fontId="1" type="noConversion"/>
  </si>
  <si>
    <t>设施名称:专用慢行过街设施（包括天桥和地道）</t>
    <phoneticPr fontId="1" type="noConversion"/>
  </si>
  <si>
    <t>设施名称:轨道交通站点</t>
    <phoneticPr fontId="1" type="noConversion"/>
  </si>
  <si>
    <t>设施名称:轨道交通车辆段和停保场</t>
    <phoneticPr fontId="1" type="noConversion"/>
  </si>
  <si>
    <t>设施代码:JT0109</t>
    <phoneticPr fontId="1" type="noConversion"/>
  </si>
  <si>
    <t>设施代码:JT0110</t>
    <phoneticPr fontId="1" type="noConversion"/>
  </si>
  <si>
    <t>设施代码:JT0111</t>
    <phoneticPr fontId="1" type="noConversion"/>
  </si>
  <si>
    <t>唯一标识:药店</t>
    <phoneticPr fontId="1" type="noConversion"/>
  </si>
  <si>
    <t>设施名称:药店</t>
    <phoneticPr fontId="1" type="noConversion"/>
  </si>
  <si>
    <t>设施代码:GF0808</t>
    <phoneticPr fontId="1" type="noConversion"/>
  </si>
  <si>
    <t>设施代码:SZ0101</t>
    <phoneticPr fontId="1" type="noConversion"/>
  </si>
  <si>
    <t>设施代码:SZ0102</t>
    <phoneticPr fontId="1" type="noConversion"/>
  </si>
  <si>
    <t>设施代码:SZ0103</t>
    <phoneticPr fontId="1" type="noConversion"/>
  </si>
  <si>
    <t>设施代码:SZ0105</t>
    <phoneticPr fontId="1" type="noConversion"/>
  </si>
  <si>
    <t>设施代码:SZ0106</t>
    <phoneticPr fontId="1" type="noConversion"/>
  </si>
  <si>
    <t>设施代码:SZ0107</t>
    <phoneticPr fontId="1" type="noConversion"/>
  </si>
  <si>
    <t>设施代码:SZ0108</t>
    <phoneticPr fontId="1" type="noConversion"/>
  </si>
  <si>
    <t>设施代码:SZ0109</t>
    <phoneticPr fontId="1" type="noConversion"/>
  </si>
  <si>
    <t>设施代码:SZ0110</t>
    <phoneticPr fontId="1" type="noConversion"/>
  </si>
  <si>
    <t>设施代码:SZ0111</t>
    <phoneticPr fontId="1" type="noConversion"/>
  </si>
  <si>
    <t>设施代码:SZ0112</t>
    <phoneticPr fontId="1" type="noConversion"/>
  </si>
  <si>
    <t>设施代码:SZ0113</t>
    <phoneticPr fontId="1" type="noConversion"/>
  </si>
  <si>
    <t>设施代码:FZ0101</t>
    <phoneticPr fontId="1" type="noConversion"/>
  </si>
  <si>
    <t>设施代码:FZ0102</t>
    <phoneticPr fontId="1" type="noConversion"/>
  </si>
  <si>
    <t>设施代码:FZ0103</t>
    <phoneticPr fontId="1" type="noConversion"/>
  </si>
  <si>
    <t>设施代码:FZ0104</t>
    <phoneticPr fontId="1" type="noConversion"/>
  </si>
  <si>
    <t>设施代码:FZ0105</t>
    <phoneticPr fontId="1" type="noConversion"/>
  </si>
  <si>
    <t>设施代码:FZ0106</t>
    <phoneticPr fontId="1" type="noConversion"/>
  </si>
  <si>
    <t>唯一标识:瓶装液化石油气供应站</t>
    <phoneticPr fontId="1" type="noConversion"/>
  </si>
  <si>
    <t>设施名称:瓶装液化石油气供应站</t>
    <phoneticPr fontId="1" type="noConversion"/>
  </si>
  <si>
    <t>唯一标识:一等人员掩蔽工程</t>
    <phoneticPr fontId="1" type="noConversion"/>
  </si>
  <si>
    <t>设施名称:一等人员掩蔽工程</t>
    <phoneticPr fontId="1" type="noConversion"/>
  </si>
  <si>
    <t>唯一标识:区域电站</t>
    <phoneticPr fontId="1" type="noConversion"/>
  </si>
  <si>
    <t>设施名称:区域电站</t>
    <phoneticPr fontId="1" type="noConversion"/>
  </si>
  <si>
    <t>唯一标识:食品站</t>
    <phoneticPr fontId="1" type="noConversion"/>
  </si>
  <si>
    <t>设施名称:食品站</t>
    <phoneticPr fontId="1" type="noConversion"/>
  </si>
  <si>
    <t>唯一标识:核生化监测中心</t>
    <phoneticPr fontId="1" type="noConversion"/>
  </si>
  <si>
    <t>设施名称:核生化监测中心</t>
    <phoneticPr fontId="1" type="noConversion"/>
  </si>
  <si>
    <t>备注:指标0.14-0.30，服务范围4-7平方公里，抢险抢修专业队工程服务半径1.5公里，消防专业队工程服务半径2.0公里，医疗救护专业队和治安专业队工程服务半径3.0公里</t>
    <phoneticPr fontId="1" type="noConversion"/>
  </si>
  <si>
    <t>备注:人员掩蔽工程指标2.00-3.20</t>
    <phoneticPr fontId="1" type="noConversion"/>
  </si>
  <si>
    <t>备注:配套工程指标0.36-0.64</t>
    <phoneticPr fontId="1" type="noConversion"/>
  </si>
  <si>
    <t>唯一标识:战时救护站</t>
    <phoneticPr fontId="1" type="noConversion"/>
  </si>
  <si>
    <t>唯一标识:战时中心医院</t>
    <phoneticPr fontId="1" type="noConversion"/>
  </si>
  <si>
    <t>设施名称:战时中心医院</t>
    <phoneticPr fontId="1" type="noConversion"/>
  </si>
  <si>
    <t>一般建筑规模:1200-1500㎡</t>
    <phoneticPr fontId="1" type="noConversion"/>
  </si>
  <si>
    <t>一般建筑规模:3500-4500㎡</t>
    <phoneticPr fontId="1" type="noConversion"/>
  </si>
  <si>
    <t>一般建筑规模:2500-3000㎡</t>
    <phoneticPr fontId="1" type="noConversion"/>
  </si>
  <si>
    <t>唯一标识:人防疏散地域</t>
    <phoneticPr fontId="1" type="noConversion"/>
  </si>
  <si>
    <t>设施名称:人防疏散地域</t>
    <phoneticPr fontId="1" type="noConversion"/>
  </si>
  <si>
    <t>唯一标识:人防疏散基地</t>
    <phoneticPr fontId="1" type="noConversion"/>
  </si>
  <si>
    <t>设施名称:人防疏散基地</t>
    <phoneticPr fontId="1" type="noConversion"/>
  </si>
  <si>
    <t>唯一标识:人防疏散点</t>
    <phoneticPr fontId="1" type="noConversion"/>
  </si>
  <si>
    <t>设施名称:人防疏散点</t>
    <phoneticPr fontId="1" type="noConversion"/>
  </si>
  <si>
    <t>备注:医疗救护工程指标0.10-0.18，服务半径5公里，结合地面医疗机构床位500张以上医院设置</t>
    <phoneticPr fontId="1" type="noConversion"/>
  </si>
  <si>
    <t>备注:医疗救护工程指标0.10-0.18，服务半径3公里，人员规模超过10万人，配建1个急救医院，结合二级以上大型综合医院设置，结合地面医疗机构床位101-500张医院设置</t>
    <phoneticPr fontId="1" type="noConversion"/>
  </si>
  <si>
    <t>备注:医疗救护工程指标0.10-0.18，服务半径1公里，结合社区卫生服务中心设置，结合床位100张以下地面医疗机构设置</t>
    <phoneticPr fontId="1" type="noConversion"/>
  </si>
  <si>
    <t>备注:指标0.27-0.48，配套工程指标0.36-0.64，结合一万方以上人防空间商业设施设置</t>
    <phoneticPr fontId="1" type="noConversion"/>
  </si>
  <si>
    <t>备注:配套工程指标0.36-0.64，服务半径500米</t>
    <phoneticPr fontId="1" type="noConversion"/>
  </si>
  <si>
    <t>唯一标识:区域供水站</t>
    <phoneticPr fontId="1" type="noConversion"/>
  </si>
  <si>
    <t>设施名称:区域供水站</t>
    <phoneticPr fontId="1" type="noConversion"/>
  </si>
  <si>
    <t>备注:服务半径0.5-1.0公里，警报控制室10平方米，覆盖率应达到98%，高度20-60米</t>
    <phoneticPr fontId="1" type="noConversion"/>
  </si>
  <si>
    <t>设施名称:区行政服务中心</t>
    <phoneticPr fontId="1" type="noConversion"/>
  </si>
  <si>
    <t>设施代码:GF0101</t>
    <phoneticPr fontId="1" type="noConversion"/>
  </si>
  <si>
    <t>唯一标识:区行政服务中心</t>
    <phoneticPr fontId="1" type="noConversion"/>
  </si>
  <si>
    <t>唯一标识:区社区服务中心</t>
    <phoneticPr fontId="1" type="noConversion"/>
  </si>
  <si>
    <t>设施名称:区社区服务中心</t>
    <phoneticPr fontId="1" type="noConversion"/>
  </si>
  <si>
    <t>设施代码:GF0102</t>
    <phoneticPr fontId="1" type="noConversion"/>
  </si>
  <si>
    <t>类型代码:0801</t>
    <phoneticPr fontId="1" type="noConversion"/>
  </si>
  <si>
    <t>类型代码:0804</t>
    <phoneticPr fontId="1" type="noConversion"/>
  </si>
  <si>
    <t>设施名称:门诊部</t>
    <phoneticPr fontId="1" type="noConversion"/>
  </si>
  <si>
    <t>唯一标识:门诊部</t>
    <phoneticPr fontId="1" type="noConversion"/>
  </si>
  <si>
    <t>设施代码:GF0309</t>
    <phoneticPr fontId="1" type="noConversion"/>
  </si>
  <si>
    <t>类型代码:0806</t>
    <phoneticPr fontId="1" type="noConversion"/>
  </si>
  <si>
    <t>类型代码:0702</t>
    <phoneticPr fontId="1" type="noConversion"/>
  </si>
  <si>
    <t>类型代码:0704</t>
    <phoneticPr fontId="1" type="noConversion"/>
  </si>
  <si>
    <t>类型代码:0803</t>
    <phoneticPr fontId="1" type="noConversion"/>
  </si>
  <si>
    <t>类型代码:0805</t>
    <phoneticPr fontId="1" type="noConversion"/>
  </si>
  <si>
    <t>类型代码:0807</t>
    <phoneticPr fontId="1" type="noConversion"/>
  </si>
  <si>
    <t>类型代码:0890</t>
    <phoneticPr fontId="1" type="noConversion"/>
  </si>
  <si>
    <t>唯一标识:托育机构（村）</t>
    <phoneticPr fontId="1" type="noConversion"/>
  </si>
  <si>
    <t>设施名称:托育机构（村）</t>
    <phoneticPr fontId="1" type="noConversion"/>
  </si>
  <si>
    <t>类型代码:0901</t>
    <phoneticPr fontId="1" type="noConversion"/>
  </si>
  <si>
    <t>类型代码:0990</t>
    <phoneticPr fontId="1" type="noConversion"/>
  </si>
  <si>
    <t>类型代码:1309</t>
    <phoneticPr fontId="1" type="noConversion"/>
  </si>
  <si>
    <t>类型代码:1401</t>
    <phoneticPr fontId="1" type="noConversion"/>
  </si>
  <si>
    <t>类型代码:1208</t>
    <phoneticPr fontId="1" type="noConversion"/>
  </si>
  <si>
    <t>设施代码:JT0106</t>
    <phoneticPr fontId="1" type="noConversion"/>
  </si>
  <si>
    <t>类型代码:1290</t>
    <phoneticPr fontId="1" type="noConversion"/>
  </si>
  <si>
    <t>类型代码:1206</t>
    <phoneticPr fontId="1" type="noConversion"/>
  </si>
  <si>
    <t>类型代码:1301</t>
    <phoneticPr fontId="1" type="noConversion"/>
  </si>
  <si>
    <t>设施名称:取水设施</t>
    <phoneticPr fontId="1" type="noConversion"/>
  </si>
  <si>
    <t>设施名称:供水厂</t>
    <phoneticPr fontId="1" type="noConversion"/>
  </si>
  <si>
    <t>唯一标识:取水设施</t>
    <phoneticPr fontId="1" type="noConversion"/>
  </si>
  <si>
    <t>唯一标识:供水厂</t>
    <phoneticPr fontId="1" type="noConversion"/>
  </si>
  <si>
    <t>类型代码:1302</t>
    <phoneticPr fontId="1" type="noConversion"/>
  </si>
  <si>
    <t>类型代码:1303</t>
    <phoneticPr fontId="1" type="noConversion"/>
  </si>
  <si>
    <t>唯一标识:分布式能源站</t>
    <phoneticPr fontId="1" type="noConversion"/>
  </si>
  <si>
    <t>设施名称:分布式能源站</t>
    <phoneticPr fontId="1" type="noConversion"/>
  </si>
  <si>
    <t>唯一标识:燃气门站</t>
    <phoneticPr fontId="1" type="noConversion"/>
  </si>
  <si>
    <t>设施名称:燃气门站</t>
    <phoneticPr fontId="1" type="noConversion"/>
  </si>
  <si>
    <t>类型代码:1304</t>
    <phoneticPr fontId="1" type="noConversion"/>
  </si>
  <si>
    <t>设施代码:SZ0114</t>
    <phoneticPr fontId="1" type="noConversion"/>
  </si>
  <si>
    <t>设施名称:应急气源站</t>
    <phoneticPr fontId="1" type="noConversion"/>
  </si>
  <si>
    <t>唯一标识:应急气源站</t>
    <phoneticPr fontId="1" type="noConversion"/>
  </si>
  <si>
    <t>唯一标识:储配气站</t>
    <phoneticPr fontId="1" type="noConversion"/>
  </si>
  <si>
    <t>设施名称:储配气站</t>
    <phoneticPr fontId="1" type="noConversion"/>
  </si>
  <si>
    <t>设施代码:SZ0115</t>
    <phoneticPr fontId="1" type="noConversion"/>
  </si>
  <si>
    <t>设施代码:SZ0116</t>
    <phoneticPr fontId="1" type="noConversion"/>
  </si>
  <si>
    <t>设施代码:SZ0117</t>
    <phoneticPr fontId="1" type="noConversion"/>
  </si>
  <si>
    <t>设施代码:SZ0118</t>
    <phoneticPr fontId="1" type="noConversion"/>
  </si>
  <si>
    <t>类型代码:1305</t>
    <phoneticPr fontId="1" type="noConversion"/>
  </si>
  <si>
    <t>唯一标识:热力站</t>
    <phoneticPr fontId="1" type="noConversion"/>
  </si>
  <si>
    <t>设施名称:热力站</t>
    <phoneticPr fontId="1" type="noConversion"/>
  </si>
  <si>
    <t>设施代码:SZ0119</t>
    <phoneticPr fontId="1" type="noConversion"/>
  </si>
  <si>
    <t>唯一标识:数据中心</t>
    <phoneticPr fontId="1" type="noConversion"/>
  </si>
  <si>
    <t>设施名称:数据中心</t>
    <phoneticPr fontId="1" type="noConversion"/>
  </si>
  <si>
    <t>设施代码:SZ0121</t>
    <phoneticPr fontId="1" type="noConversion"/>
  </si>
  <si>
    <t>类型代码:1306</t>
    <phoneticPr fontId="1" type="noConversion"/>
  </si>
  <si>
    <t>设施代码:SZ0122</t>
    <phoneticPr fontId="1" type="noConversion"/>
  </si>
  <si>
    <t>设施代码:SZ0123</t>
    <phoneticPr fontId="1" type="noConversion"/>
  </si>
  <si>
    <t>设施代码:SZ0124</t>
    <phoneticPr fontId="1" type="noConversion"/>
  </si>
  <si>
    <t>设施代码:SZ0126</t>
    <phoneticPr fontId="1" type="noConversion"/>
  </si>
  <si>
    <t>类型代码:1308</t>
    <phoneticPr fontId="1" type="noConversion"/>
  </si>
  <si>
    <t>设施代码:SZ0128</t>
    <phoneticPr fontId="1" type="noConversion"/>
  </si>
  <si>
    <t>设施代码:SZ0129</t>
    <phoneticPr fontId="1" type="noConversion"/>
  </si>
  <si>
    <t>唯一标识:垃圾终端处理设施</t>
    <phoneticPr fontId="1" type="noConversion"/>
  </si>
  <si>
    <t>设施名称:垃圾终端处理设施</t>
    <phoneticPr fontId="1" type="noConversion"/>
  </si>
  <si>
    <t>设施代码:SZ0127</t>
    <phoneticPr fontId="1" type="noConversion"/>
  </si>
  <si>
    <t>设施代码:SZ0130</t>
    <phoneticPr fontId="1" type="noConversion"/>
  </si>
  <si>
    <t>类型代码:1390</t>
    <phoneticPr fontId="1" type="noConversion"/>
  </si>
  <si>
    <t>类型代码:1310</t>
    <phoneticPr fontId="1" type="noConversion"/>
  </si>
  <si>
    <t>设施代码:FZ0204</t>
    <phoneticPr fontId="1" type="noConversion"/>
  </si>
  <si>
    <t>类型代码:1316</t>
    <phoneticPr fontId="1" type="noConversion"/>
  </si>
  <si>
    <t>类型代码:1601</t>
    <phoneticPr fontId="1" type="noConversion"/>
  </si>
  <si>
    <t>设施代码:FZ0203</t>
    <phoneticPr fontId="1" type="noConversion"/>
  </si>
  <si>
    <t>类型代码:1315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</si>
</sst>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1"/>
      <color theme="1"/>
      <name val="等线"/>
      <family val="3"/>
      <charset val="134"/>
      <scheme val="minor"/>
    </font>
    <font>
      <sz val="11"/>
      <color theme="1"/>
      <name val="等线"/>
      <family val="3"/>
      <charset val="134"/>
      <scheme val="minor"/>
    </font>
    <font>
      <b/>
      <i/>
      <sz val="11"/>
      <color theme="1"/>
      <name val="等线"/>
      <family val="3"/>
      <charset val="134"/>
      <scheme val="minor"/>
    </font>
    <font>
      <i/>
      <sz val="11"/>
      <color theme="1"/>
      <name val="等线"/>
      <family val="3"/>
      <charset val="134"/>
      <scheme val="minor"/>
    </font>
  </fonts>
  <fills count="13">
    <fill>
      <patternFill patternType="none"/>
    </fill>
    <fill>
      <patternFill patternType="gray125"/>
    </fill>
    <fill>
      <patternFill patternType="solid">
        <fgColor rgb="FFFFC000"/>
        <bgColor indexed="64"/>
      </patternFill>
    </fill>
    <fill>
      <patternFill patternType="solid">
        <fgColor rgb="FFFF99FF"/>
        <bgColor indexed="64"/>
      </patternFill>
    </fill>
    <fill>
      <patternFill patternType="solid">
        <fgColor theme="5" tint="0.39997558519241921"/>
        <bgColor indexed="64"/>
      </patternFill>
    </fill>
    <fill>
      <patternFill patternType="solid">
        <fgColor rgb="FF92D050"/>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0.149998474074526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s>
  <cellStyleXfs count="1">
    <xf numFmtId="0" fontId="0" fillId="0" borderId="0"/>
  </cellStyleXfs>
  <cellXfs count="201">
    <xf numFmtId="0" fontId="0" fillId="0" borderId="0" xfId="0"/>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9" borderId="1" xfId="0" applyFill="1" applyBorder="1" applyAlignment="1">
      <alignment horizontal="left" vertical="center"/>
    </xf>
    <xf numFmtId="0" fontId="2" fillId="3" borderId="1" xfId="0" applyFont="1" applyFill="1" applyBorder="1" applyAlignment="1">
      <alignment horizontal="left" vertical="center"/>
    </xf>
    <xf numFmtId="0" fontId="2" fillId="2" borderId="1" xfId="0" applyFont="1" applyFill="1" applyBorder="1" applyAlignment="1">
      <alignment horizontal="left" vertical="center"/>
    </xf>
    <xf numFmtId="0" fontId="2" fillId="4" borderId="1" xfId="0" applyFont="1" applyFill="1" applyBorder="1" applyAlignment="1">
      <alignment horizontal="left" vertical="center"/>
    </xf>
    <xf numFmtId="0" fontId="2" fillId="5" borderId="1" xfId="0" applyFont="1" applyFill="1" applyBorder="1" applyAlignment="1">
      <alignment horizontal="left" vertical="center"/>
    </xf>
    <xf numFmtId="0" fontId="3" fillId="2" borderId="1" xfId="0" applyFont="1" applyFill="1" applyBorder="1" applyAlignment="1">
      <alignment horizontal="left" vertical="center"/>
    </xf>
    <xf numFmtId="0" fontId="3" fillId="3" borderId="1" xfId="0" applyFont="1" applyFill="1" applyBorder="1" applyAlignment="1">
      <alignment horizontal="left" vertical="center"/>
    </xf>
    <xf numFmtId="0" fontId="3" fillId="4" borderId="1" xfId="0" applyFont="1" applyFill="1" applyBorder="1" applyAlignment="1">
      <alignment horizontal="left" vertical="center"/>
    </xf>
    <xf numFmtId="0" fontId="3" fillId="5" borderId="1" xfId="0" applyFont="1" applyFill="1" applyBorder="1" applyAlignment="1">
      <alignment horizontal="left" vertical="center"/>
    </xf>
    <xf numFmtId="0" fontId="3" fillId="10" borderId="1" xfId="0" applyFont="1" applyFill="1" applyBorder="1" applyAlignment="1">
      <alignment horizontal="left" vertical="center"/>
    </xf>
    <xf numFmtId="0" fontId="2" fillId="10" borderId="1" xfId="0" applyFont="1" applyFill="1" applyBorder="1" applyAlignment="1">
      <alignment horizontal="left" vertical="center"/>
    </xf>
    <xf numFmtId="0" fontId="3" fillId="9" borderId="1" xfId="0" applyFont="1" applyFill="1" applyBorder="1" applyAlignment="1">
      <alignment horizontal="left" vertical="center"/>
    </xf>
    <xf numFmtId="0" fontId="4" fillId="4" borderId="1" xfId="0" applyFont="1" applyFill="1" applyBorder="1" applyAlignment="1">
      <alignment horizontal="left" vertical="center"/>
    </xf>
    <xf numFmtId="0" fontId="5" fillId="4" borderId="1" xfId="0" applyFont="1" applyFill="1" applyBorder="1" applyAlignment="1">
      <alignment horizontal="left" vertical="center"/>
    </xf>
    <xf numFmtId="0" fontId="5" fillId="5" borderId="1" xfId="0" applyFont="1" applyFill="1" applyBorder="1" applyAlignment="1">
      <alignment horizontal="left" vertical="center"/>
    </xf>
    <xf numFmtId="0" fontId="4" fillId="2" borderId="1" xfId="0" applyFont="1" applyFill="1" applyBorder="1" applyAlignment="1">
      <alignment horizontal="left" vertical="center"/>
    </xf>
    <xf numFmtId="0" fontId="4" fillId="3" borderId="1" xfId="0" applyFont="1" applyFill="1" applyBorder="1" applyAlignment="1">
      <alignment horizontal="left" vertical="center"/>
    </xf>
    <xf numFmtId="0" fontId="5" fillId="2" borderId="1" xfId="0" applyFont="1" applyFill="1" applyBorder="1" applyAlignment="1">
      <alignment horizontal="left" vertical="center"/>
    </xf>
    <xf numFmtId="0" fontId="5" fillId="3" borderId="1" xfId="0" applyFont="1" applyFill="1" applyBorder="1" applyAlignment="1">
      <alignment horizontal="left" vertical="center"/>
    </xf>
    <xf numFmtId="0" fontId="3" fillId="2" borderId="2" xfId="0" applyFont="1" applyFill="1" applyBorder="1" applyAlignment="1">
      <alignment horizontal="left" vertical="center"/>
    </xf>
    <xf numFmtId="0" fontId="2" fillId="2" borderId="4" xfId="0" applyFont="1" applyFill="1" applyBorder="1" applyAlignment="1">
      <alignment horizontal="left" vertical="center"/>
    </xf>
    <xf numFmtId="0" fontId="2" fillId="2" borderId="7" xfId="0" applyFont="1" applyFill="1" applyBorder="1" applyAlignment="1">
      <alignment horizontal="left" vertical="center"/>
    </xf>
    <xf numFmtId="0" fontId="3" fillId="2" borderId="3" xfId="0" applyFont="1" applyFill="1" applyBorder="1" applyAlignment="1">
      <alignment horizontal="left" vertical="center"/>
    </xf>
    <xf numFmtId="0" fontId="3" fillId="2" borderId="4" xfId="0" applyFont="1" applyFill="1" applyBorder="1" applyAlignment="1">
      <alignment horizontal="left" vertical="center"/>
    </xf>
    <xf numFmtId="0" fontId="3" fillId="2" borderId="5" xfId="0" applyFont="1" applyFill="1" applyBorder="1" applyAlignment="1">
      <alignment horizontal="left" vertical="center"/>
    </xf>
    <xf numFmtId="0" fontId="3" fillId="2" borderId="6" xfId="0" applyFont="1" applyFill="1" applyBorder="1" applyAlignment="1">
      <alignment horizontal="left" vertical="center"/>
    </xf>
    <xf numFmtId="0" fontId="3" fillId="2" borderId="7" xfId="0" applyFont="1" applyFill="1" applyBorder="1" applyAlignment="1">
      <alignment horizontal="left" vertical="center"/>
    </xf>
    <xf numFmtId="0" fontId="4" fillId="2" borderId="7" xfId="0" applyFont="1" applyFill="1" applyBorder="1" applyAlignment="1">
      <alignment horizontal="left" vertical="center"/>
    </xf>
    <xf numFmtId="0" fontId="2" fillId="2" borderId="9" xfId="0" applyFont="1" applyFill="1" applyBorder="1" applyAlignment="1">
      <alignment horizontal="left" vertical="center"/>
    </xf>
    <xf numFmtId="0" fontId="2" fillId="3" borderId="4" xfId="0" applyFont="1" applyFill="1" applyBorder="1" applyAlignment="1">
      <alignment horizontal="left" vertical="center"/>
    </xf>
    <xf numFmtId="0" fontId="2" fillId="3" borderId="7"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xf numFmtId="0" fontId="3" fillId="3" borderId="5" xfId="0" applyFont="1" applyFill="1" applyBorder="1" applyAlignment="1">
      <alignment horizontal="left" vertical="center"/>
    </xf>
    <xf numFmtId="0" fontId="3" fillId="3" borderId="6" xfId="0" applyFont="1" applyFill="1" applyBorder="1" applyAlignment="1">
      <alignment horizontal="left" vertical="center"/>
    </xf>
    <xf numFmtId="0" fontId="3" fillId="3" borderId="7" xfId="0" applyFont="1" applyFill="1" applyBorder="1" applyAlignment="1">
      <alignment horizontal="left" vertical="center"/>
    </xf>
    <xf numFmtId="0" fontId="4" fillId="3" borderId="7" xfId="0" applyFont="1" applyFill="1" applyBorder="1" applyAlignment="1">
      <alignment horizontal="left" vertical="center"/>
    </xf>
    <xf numFmtId="0" fontId="3" fillId="3" borderId="8" xfId="0" applyFont="1" applyFill="1" applyBorder="1" applyAlignment="1">
      <alignment horizontal="left" vertical="center"/>
    </xf>
    <xf numFmtId="0" fontId="3" fillId="3" borderId="9" xfId="0" applyFont="1" applyFill="1" applyBorder="1" applyAlignment="1">
      <alignment horizontal="left" vertical="center"/>
    </xf>
    <xf numFmtId="0" fontId="2" fillId="3" borderId="9" xfId="0" applyFont="1" applyFill="1" applyBorder="1" applyAlignment="1">
      <alignment horizontal="left" vertical="center"/>
    </xf>
    <xf numFmtId="0" fontId="2" fillId="4" borderId="4" xfId="0" applyFont="1" applyFill="1" applyBorder="1" applyAlignment="1">
      <alignment horizontal="left" vertical="center"/>
    </xf>
    <xf numFmtId="0" fontId="4" fillId="4" borderId="7" xfId="0" applyFont="1" applyFill="1" applyBorder="1" applyAlignment="1">
      <alignment horizontal="left" vertical="center"/>
    </xf>
    <xf numFmtId="0" fontId="3" fillId="4" borderId="3" xfId="0" applyFont="1" applyFill="1" applyBorder="1" applyAlignment="1">
      <alignment horizontal="left" vertical="center"/>
    </xf>
    <xf numFmtId="0" fontId="3" fillId="4" borderId="4" xfId="0" applyFont="1" applyFill="1" applyBorder="1" applyAlignment="1">
      <alignment horizontal="left" vertical="center"/>
    </xf>
    <xf numFmtId="0" fontId="3" fillId="4" borderId="5" xfId="0" applyFont="1" applyFill="1" applyBorder="1" applyAlignment="1">
      <alignment horizontal="left" vertical="center"/>
    </xf>
    <xf numFmtId="0" fontId="5" fillId="4" borderId="5" xfId="0" applyFont="1" applyFill="1" applyBorder="1" applyAlignment="1">
      <alignment horizontal="left" vertical="center"/>
    </xf>
    <xf numFmtId="0" fontId="5" fillId="4" borderId="6" xfId="0" applyFont="1" applyFill="1" applyBorder="1" applyAlignment="1">
      <alignment horizontal="left" vertical="center"/>
    </xf>
    <xf numFmtId="0" fontId="5" fillId="4" borderId="7" xfId="0" applyFont="1" applyFill="1" applyBorder="1" applyAlignment="1">
      <alignment horizontal="left" vertical="center"/>
    </xf>
    <xf numFmtId="0" fontId="2" fillId="4" borderId="9" xfId="0" applyFont="1" applyFill="1" applyBorder="1" applyAlignment="1">
      <alignment horizontal="left" vertical="center"/>
    </xf>
    <xf numFmtId="0" fontId="2" fillId="5" borderId="4" xfId="0" applyFont="1" applyFill="1" applyBorder="1" applyAlignment="1">
      <alignment horizontal="left" vertical="center"/>
    </xf>
    <xf numFmtId="0" fontId="4" fillId="5" borderId="7" xfId="0" applyFont="1" applyFill="1" applyBorder="1" applyAlignment="1">
      <alignment horizontal="left" vertical="center"/>
    </xf>
    <xf numFmtId="0" fontId="3" fillId="5" borderId="3" xfId="0" applyFont="1" applyFill="1" applyBorder="1" applyAlignment="1">
      <alignment horizontal="left" vertical="center"/>
    </xf>
    <xf numFmtId="0" fontId="3" fillId="5" borderId="4" xfId="0" applyFont="1" applyFill="1" applyBorder="1" applyAlignment="1">
      <alignment horizontal="left" vertical="center"/>
    </xf>
    <xf numFmtId="0" fontId="3" fillId="5" borderId="5" xfId="0" applyFont="1" applyFill="1" applyBorder="1" applyAlignment="1">
      <alignment horizontal="left" vertical="center"/>
    </xf>
    <xf numFmtId="0" fontId="5" fillId="5" borderId="5" xfId="0" applyFont="1" applyFill="1" applyBorder="1" applyAlignment="1">
      <alignment horizontal="left" vertical="center"/>
    </xf>
    <xf numFmtId="0" fontId="5" fillId="5" borderId="6" xfId="0" applyFont="1" applyFill="1" applyBorder="1" applyAlignment="1">
      <alignment horizontal="left" vertical="center"/>
    </xf>
    <xf numFmtId="0" fontId="5" fillId="5" borderId="7" xfId="0" applyFont="1" applyFill="1" applyBorder="1" applyAlignment="1">
      <alignment horizontal="left" vertical="center"/>
    </xf>
    <xf numFmtId="0" fontId="3" fillId="5" borderId="8" xfId="0" applyFont="1" applyFill="1" applyBorder="1" applyAlignment="1">
      <alignment horizontal="left" vertical="center"/>
    </xf>
    <xf numFmtId="0" fontId="3" fillId="5" borderId="9" xfId="0" applyFont="1" applyFill="1" applyBorder="1" applyAlignment="1">
      <alignment horizontal="left" vertical="center"/>
    </xf>
    <xf numFmtId="0" fontId="2" fillId="5" borderId="7" xfId="0" applyFont="1" applyFill="1" applyBorder="1" applyAlignment="1">
      <alignment horizontal="left" vertical="center"/>
    </xf>
    <xf numFmtId="0" fontId="2" fillId="4" borderId="7" xfId="0" applyFont="1" applyFill="1" applyBorder="1" applyAlignment="1">
      <alignment horizontal="left" vertical="center"/>
    </xf>
    <xf numFmtId="0" fontId="3" fillId="4" borderId="6" xfId="0" applyFont="1" applyFill="1" applyBorder="1" applyAlignment="1">
      <alignment horizontal="left" vertical="center"/>
    </xf>
    <xf numFmtId="0" fontId="3" fillId="4" borderId="7" xfId="0" applyFont="1" applyFill="1" applyBorder="1" applyAlignment="1">
      <alignment horizontal="left" vertical="center"/>
    </xf>
    <xf numFmtId="0" fontId="5" fillId="2" borderId="6" xfId="0" applyFont="1" applyFill="1" applyBorder="1" applyAlignment="1">
      <alignment horizontal="left" vertical="center"/>
    </xf>
    <xf numFmtId="0" fontId="5" fillId="2" borderId="7" xfId="0" applyFont="1" applyFill="1" applyBorder="1" applyAlignment="1">
      <alignment horizontal="left" vertical="center"/>
    </xf>
    <xf numFmtId="0" fontId="0" fillId="3" borderId="9" xfId="0" applyFill="1" applyBorder="1" applyAlignment="1">
      <alignment horizontal="left" vertical="center"/>
    </xf>
    <xf numFmtId="0" fontId="5" fillId="3" borderId="5" xfId="0" applyFont="1" applyFill="1" applyBorder="1" applyAlignment="1">
      <alignment horizontal="left" vertical="center"/>
    </xf>
    <xf numFmtId="0" fontId="5" fillId="3" borderId="6" xfId="0" applyFont="1" applyFill="1" applyBorder="1" applyAlignment="1">
      <alignment horizontal="left" vertical="center"/>
    </xf>
    <xf numFmtId="0" fontId="5" fillId="3" borderId="7" xfId="0" applyFont="1" applyFill="1" applyBorder="1" applyAlignment="1">
      <alignment horizontal="left" vertical="center"/>
    </xf>
    <xf numFmtId="0" fontId="4" fillId="5" borderId="9" xfId="0" applyFont="1" applyFill="1" applyBorder="1" applyAlignment="1">
      <alignment horizontal="left" vertical="center"/>
    </xf>
    <xf numFmtId="0" fontId="2" fillId="5" borderId="9" xfId="0" applyFont="1" applyFill="1" applyBorder="1" applyAlignment="1">
      <alignment horizontal="left" vertical="center"/>
    </xf>
    <xf numFmtId="0" fontId="0" fillId="6" borderId="2" xfId="0" applyFill="1" applyBorder="1" applyAlignment="1">
      <alignment horizontal="left" vertical="center"/>
    </xf>
    <xf numFmtId="0" fontId="2" fillId="9" borderId="9" xfId="0"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3" fillId="2" borderId="10" xfId="0" applyFont="1" applyFill="1" applyBorder="1" applyAlignment="1">
      <alignment horizontal="left" vertical="center"/>
    </xf>
    <xf numFmtId="0" fontId="0" fillId="6" borderId="10" xfId="0" applyFill="1" applyBorder="1" applyAlignment="1">
      <alignment horizontal="left" vertical="center"/>
    </xf>
    <xf numFmtId="0" fontId="0" fillId="7" borderId="4" xfId="0" applyFill="1" applyBorder="1" applyAlignment="1">
      <alignment horizontal="left" vertical="center"/>
    </xf>
    <xf numFmtId="0" fontId="0" fillId="7" borderId="7" xfId="0" applyFill="1" applyBorder="1" applyAlignment="1">
      <alignment horizontal="left" vertical="center"/>
    </xf>
    <xf numFmtId="0" fontId="0" fillId="9" borderId="4" xfId="0" applyFill="1" applyBorder="1" applyAlignment="1">
      <alignment horizontal="left" vertical="center"/>
    </xf>
    <xf numFmtId="0" fontId="0" fillId="9" borderId="7" xfId="0" applyFill="1" applyBorder="1" applyAlignment="1">
      <alignment horizontal="left" vertical="center"/>
    </xf>
    <xf numFmtId="0" fontId="3" fillId="9" borderId="3" xfId="0" applyFont="1" applyFill="1" applyBorder="1" applyAlignment="1">
      <alignment horizontal="left" vertical="center"/>
    </xf>
    <xf numFmtId="0" fontId="3" fillId="9" borderId="4" xfId="0" applyFont="1" applyFill="1" applyBorder="1" applyAlignment="1">
      <alignment horizontal="left" vertical="center"/>
    </xf>
    <xf numFmtId="0" fontId="3" fillId="9" borderId="5" xfId="0" applyFont="1" applyFill="1" applyBorder="1" applyAlignment="1">
      <alignment horizontal="left" vertical="center"/>
    </xf>
    <xf numFmtId="0" fontId="5" fillId="9" borderId="6" xfId="0" applyFont="1" applyFill="1" applyBorder="1" applyAlignment="1">
      <alignment horizontal="left" vertical="center"/>
    </xf>
    <xf numFmtId="0" fontId="5" fillId="9" borderId="7" xfId="0" applyFont="1" applyFill="1" applyBorder="1" applyAlignment="1">
      <alignment horizontal="left" vertical="center"/>
    </xf>
    <xf numFmtId="0" fontId="2" fillId="8" borderId="4" xfId="0" applyFont="1" applyFill="1" applyBorder="1" applyAlignment="1">
      <alignment horizontal="left" vertical="center"/>
    </xf>
    <xf numFmtId="0" fontId="2" fillId="8" borderId="7" xfId="0" applyFont="1" applyFill="1" applyBorder="1" applyAlignment="1">
      <alignment horizontal="left" vertical="center"/>
    </xf>
    <xf numFmtId="0" fontId="3" fillId="8" borderId="8" xfId="0" applyFont="1" applyFill="1" applyBorder="1" applyAlignment="1">
      <alignment horizontal="left" vertical="center"/>
    </xf>
    <xf numFmtId="0" fontId="3" fillId="8" borderId="9" xfId="0" applyFont="1" applyFill="1" applyBorder="1" applyAlignment="1">
      <alignment horizontal="left" vertical="center"/>
    </xf>
    <xf numFmtId="0" fontId="2" fillId="8" borderId="9" xfId="0" applyFont="1" applyFill="1" applyBorder="1" applyAlignment="1">
      <alignment horizontal="left" vertical="center"/>
    </xf>
    <xf numFmtId="0" fontId="2" fillId="10" borderId="2" xfId="0" applyFont="1" applyFill="1" applyBorder="1" applyAlignment="1">
      <alignment horizontal="left" vertical="center"/>
    </xf>
    <xf numFmtId="0" fontId="3" fillId="10" borderId="2" xfId="0" applyFont="1" applyFill="1" applyBorder="1" applyAlignment="1">
      <alignment horizontal="left" vertical="center"/>
    </xf>
    <xf numFmtId="0" fontId="2" fillId="10" borderId="4" xfId="0" applyFont="1" applyFill="1" applyBorder="1" applyAlignment="1">
      <alignment horizontal="left" vertical="center"/>
    </xf>
    <xf numFmtId="0" fontId="2" fillId="10" borderId="7" xfId="0" applyFont="1" applyFill="1" applyBorder="1" applyAlignment="1">
      <alignment horizontal="left" vertical="center"/>
    </xf>
    <xf numFmtId="0" fontId="3" fillId="10" borderId="3" xfId="0" applyFont="1" applyFill="1" applyBorder="1" applyAlignment="1">
      <alignment horizontal="left" vertical="center"/>
    </xf>
    <xf numFmtId="0" fontId="3" fillId="10" borderId="4" xfId="0" applyFont="1" applyFill="1" applyBorder="1" applyAlignment="1">
      <alignment horizontal="left" vertical="center"/>
    </xf>
    <xf numFmtId="0" fontId="3" fillId="10" borderId="5" xfId="0" applyFont="1" applyFill="1" applyBorder="1" applyAlignment="1">
      <alignment horizontal="left" vertical="center"/>
    </xf>
    <xf numFmtId="0" fontId="3" fillId="10" borderId="6" xfId="0" applyFont="1" applyFill="1" applyBorder="1" applyAlignment="1">
      <alignment horizontal="left" vertical="center"/>
    </xf>
    <xf numFmtId="0" fontId="3" fillId="10" borderId="7" xfId="0" applyFont="1" applyFill="1" applyBorder="1" applyAlignment="1">
      <alignment horizontal="left" vertical="center"/>
    </xf>
    <xf numFmtId="0" fontId="0" fillId="0" borderId="0" xfId="0" applyAlignment="1">
      <alignment horizontal="left" vertical="center"/>
    </xf>
    <xf numFmtId="0" fontId="5" fillId="2" borderId="5" xfId="0" applyFont="1" applyFill="1" applyBorder="1" applyAlignment="1">
      <alignment horizontal="left" vertical="center"/>
    </xf>
    <xf numFmtId="0" fontId="3" fillId="2" borderId="8" xfId="0" applyFont="1" applyFill="1" applyBorder="1" applyAlignment="1">
      <alignment horizontal="left" vertical="center"/>
    </xf>
    <xf numFmtId="0" fontId="3" fillId="2" borderId="9" xfId="0" applyFont="1" applyFill="1" applyBorder="1" applyAlignment="1">
      <alignment horizontal="left" vertical="center"/>
    </xf>
    <xf numFmtId="0" fontId="3" fillId="4" borderId="8" xfId="0" applyFont="1" applyFill="1" applyBorder="1" applyAlignment="1">
      <alignment horizontal="left" vertical="center"/>
    </xf>
    <xf numFmtId="0" fontId="3" fillId="4" borderId="9" xfId="0" applyFont="1" applyFill="1" applyBorder="1" applyAlignment="1">
      <alignment horizontal="left" vertical="center"/>
    </xf>
    <xf numFmtId="0" fontId="3" fillId="5" borderId="6" xfId="0" applyFont="1" applyFill="1" applyBorder="1" applyAlignment="1">
      <alignment horizontal="left" vertical="center"/>
    </xf>
    <xf numFmtId="0" fontId="3" fillId="5" borderId="7" xfId="0" applyFont="1" applyFill="1" applyBorder="1" applyAlignment="1">
      <alignment horizontal="left" vertical="center"/>
    </xf>
    <xf numFmtId="0" fontId="5" fillId="5" borderId="8" xfId="0" applyFont="1" applyFill="1" applyBorder="1" applyAlignment="1">
      <alignment horizontal="left" vertical="center"/>
    </xf>
    <xf numFmtId="0" fontId="5" fillId="5" borderId="9" xfId="0" applyFont="1" applyFill="1" applyBorder="1" applyAlignment="1">
      <alignment horizontal="left" vertical="center"/>
    </xf>
    <xf numFmtId="0" fontId="3" fillId="6" borderId="2" xfId="0" applyFont="1" applyFill="1" applyBorder="1" applyAlignment="1">
      <alignment horizontal="left" vertical="center"/>
    </xf>
    <xf numFmtId="0" fontId="3" fillId="6" borderId="1" xfId="0" applyFont="1" applyFill="1" applyBorder="1" applyAlignment="1">
      <alignment horizontal="left" vertical="center"/>
    </xf>
    <xf numFmtId="0" fontId="3" fillId="6" borderId="10" xfId="0" applyFont="1" applyFill="1" applyBorder="1" applyAlignment="1">
      <alignment horizontal="left" vertical="center"/>
    </xf>
    <xf numFmtId="0" fontId="3" fillId="7" borderId="3" xfId="0" applyFont="1" applyFill="1" applyBorder="1" applyAlignment="1">
      <alignment horizontal="left" vertical="center"/>
    </xf>
    <xf numFmtId="0" fontId="3" fillId="7" borderId="4" xfId="0" applyFont="1" applyFill="1" applyBorder="1" applyAlignment="1">
      <alignment horizontal="left" vertical="center"/>
    </xf>
    <xf numFmtId="0" fontId="3" fillId="7" borderId="5" xfId="0" applyFont="1" applyFill="1" applyBorder="1" applyAlignment="1">
      <alignment horizontal="left" vertical="center"/>
    </xf>
    <xf numFmtId="0" fontId="3" fillId="7" borderId="1" xfId="0" applyFont="1" applyFill="1" applyBorder="1" applyAlignment="1">
      <alignment horizontal="left" vertical="center"/>
    </xf>
    <xf numFmtId="0" fontId="3" fillId="7" borderId="6" xfId="0" applyFont="1" applyFill="1" applyBorder="1" applyAlignment="1">
      <alignment horizontal="left" vertical="center"/>
    </xf>
    <xf numFmtId="0" fontId="3" fillId="7" borderId="7" xfId="0" applyFont="1" applyFill="1" applyBorder="1" applyAlignment="1">
      <alignment horizontal="left" vertical="center"/>
    </xf>
    <xf numFmtId="0" fontId="3" fillId="9" borderId="8" xfId="0" applyFont="1" applyFill="1" applyBorder="1" applyAlignment="1">
      <alignment horizontal="left" vertical="center"/>
    </xf>
    <xf numFmtId="0" fontId="3" fillId="9" borderId="9" xfId="0" applyFont="1" applyFill="1" applyBorder="1" applyAlignment="1">
      <alignment horizontal="left" vertical="center"/>
    </xf>
    <xf numFmtId="0" fontId="3" fillId="9" borderId="6" xfId="0" applyFont="1" applyFill="1" applyBorder="1" applyAlignment="1">
      <alignment horizontal="left" vertical="center"/>
    </xf>
    <xf numFmtId="0" fontId="3" fillId="9" borderId="7" xfId="0" applyFont="1" applyFill="1" applyBorder="1" applyAlignment="1">
      <alignment horizontal="left" vertical="center"/>
    </xf>
    <xf numFmtId="0" fontId="3" fillId="8" borderId="3" xfId="0" applyFont="1" applyFill="1" applyBorder="1" applyAlignment="1">
      <alignment horizontal="left" vertical="center"/>
    </xf>
    <xf numFmtId="0" fontId="3" fillId="8" borderId="4" xfId="0" applyFont="1" applyFill="1" applyBorder="1" applyAlignment="1">
      <alignment horizontal="left" vertical="center"/>
    </xf>
    <xf numFmtId="0" fontId="3" fillId="8" borderId="6" xfId="0" applyFont="1" applyFill="1" applyBorder="1" applyAlignment="1">
      <alignment horizontal="left" vertical="center"/>
    </xf>
    <xf numFmtId="0" fontId="3" fillId="8" borderId="7" xfId="0" applyFont="1" applyFill="1" applyBorder="1" applyAlignment="1">
      <alignment horizontal="left" vertical="center"/>
    </xf>
    <xf numFmtId="0" fontId="3" fillId="11" borderId="3" xfId="0" applyFont="1" applyFill="1" applyBorder="1" applyAlignment="1">
      <alignment horizontal="left" vertical="center"/>
    </xf>
    <xf numFmtId="0" fontId="3" fillId="11" borderId="4" xfId="0" applyFont="1" applyFill="1" applyBorder="1" applyAlignment="1">
      <alignment horizontal="left" vertical="center"/>
    </xf>
    <xf numFmtId="0" fontId="0" fillId="11" borderId="4" xfId="0" applyFill="1" applyBorder="1" applyAlignment="1">
      <alignment horizontal="left" vertical="center"/>
    </xf>
    <xf numFmtId="0" fontId="3" fillId="11" borderId="5" xfId="0" applyFont="1" applyFill="1" applyBorder="1" applyAlignment="1">
      <alignment horizontal="left" vertical="center"/>
    </xf>
    <xf numFmtId="0" fontId="3" fillId="11" borderId="1" xfId="0" applyFont="1" applyFill="1" applyBorder="1" applyAlignment="1">
      <alignment horizontal="left" vertical="center"/>
    </xf>
    <xf numFmtId="0" fontId="0" fillId="11" borderId="1" xfId="0" applyFill="1" applyBorder="1" applyAlignment="1">
      <alignment horizontal="left" vertical="center"/>
    </xf>
    <xf numFmtId="0" fontId="3" fillId="10" borderId="14" xfId="0" applyFont="1" applyFill="1" applyBorder="1" applyAlignment="1">
      <alignment horizontal="left" vertical="center"/>
    </xf>
    <xf numFmtId="0" fontId="2" fillId="0" borderId="4" xfId="0" applyFont="1" applyBorder="1" applyAlignment="1">
      <alignment horizontal="left" vertical="center"/>
    </xf>
    <xf numFmtId="0" fontId="2" fillId="0" borderId="1" xfId="0" applyFont="1" applyBorder="1" applyAlignment="1">
      <alignment horizontal="left" vertical="center"/>
    </xf>
    <xf numFmtId="0" fontId="2" fillId="0" borderId="7" xfId="0" applyFont="1" applyBorder="1" applyAlignment="1">
      <alignment horizontal="left" vertical="center"/>
    </xf>
    <xf numFmtId="0" fontId="3" fillId="0" borderId="4" xfId="0" applyFont="1" applyBorder="1" applyAlignment="1">
      <alignment horizontal="left" vertical="center"/>
    </xf>
    <xf numFmtId="0" fontId="3" fillId="0" borderId="1" xfId="0" applyFont="1" applyBorder="1" applyAlignment="1">
      <alignment horizontal="left" vertical="center"/>
    </xf>
    <xf numFmtId="0" fontId="3" fillId="0" borderId="7" xfId="0" applyFont="1" applyBorder="1" applyAlignment="1">
      <alignment horizontal="left" vertical="center"/>
    </xf>
    <xf numFmtId="0" fontId="4" fillId="0" borderId="1" xfId="0" applyFont="1" applyBorder="1" applyAlignment="1">
      <alignment horizontal="left" vertical="center"/>
    </xf>
    <xf numFmtId="0" fontId="4" fillId="0" borderId="7" xfId="0" applyFont="1" applyBorder="1" applyAlignment="1">
      <alignment horizontal="left" vertical="center"/>
    </xf>
    <xf numFmtId="0" fontId="2" fillId="0" borderId="9" xfId="0" applyFont="1" applyBorder="1" applyAlignment="1">
      <alignment horizontal="left" vertical="center"/>
    </xf>
    <xf numFmtId="0" fontId="3" fillId="0" borderId="9" xfId="0" applyFont="1" applyBorder="1" applyAlignment="1">
      <alignment horizontal="left" vertical="center"/>
    </xf>
    <xf numFmtId="0" fontId="5" fillId="0" borderId="1" xfId="0" applyFont="1" applyBorder="1" applyAlignment="1">
      <alignment horizontal="left" vertical="center"/>
    </xf>
    <xf numFmtId="0" fontId="5" fillId="0" borderId="7" xfId="0" applyFont="1" applyBorder="1" applyAlignment="1">
      <alignment horizontal="left" vertical="center"/>
    </xf>
    <xf numFmtId="0" fontId="0" fillId="0" borderId="9" xfId="0" applyBorder="1" applyAlignment="1">
      <alignment horizontal="left" vertical="center"/>
    </xf>
    <xf numFmtId="0" fontId="4" fillId="0" borderId="9" xfId="0" applyFont="1" applyBorder="1" applyAlignment="1">
      <alignment horizontal="left" vertical="center"/>
    </xf>
    <xf numFmtId="0" fontId="0" fillId="0" borderId="2" xfId="0" applyBorder="1" applyAlignment="1">
      <alignment horizontal="left" vertical="center"/>
    </xf>
    <xf numFmtId="0" fontId="0" fillId="0" borderId="1" xfId="0" applyBorder="1" applyAlignment="1">
      <alignment horizontal="left" vertical="center"/>
    </xf>
    <xf numFmtId="0" fontId="0" fillId="0" borderId="10" xfId="0" applyBorder="1" applyAlignment="1">
      <alignment horizontal="left" vertical="center"/>
    </xf>
    <xf numFmtId="0" fontId="0" fillId="0" borderId="4" xfId="0" applyBorder="1" applyAlignment="1">
      <alignment horizontal="left" vertical="center"/>
    </xf>
    <xf numFmtId="0" fontId="0" fillId="0" borderId="7" xfId="0" applyBorder="1" applyAlignment="1">
      <alignment horizontal="left" vertical="center"/>
    </xf>
    <xf numFmtId="0" fontId="2" fillId="0" borderId="2" xfId="0" applyFont="1" applyBorder="1" applyAlignment="1">
      <alignment horizontal="left" vertical="center"/>
    </xf>
    <xf numFmtId="0" fontId="3" fillId="0" borderId="0" xfId="0" applyFont="1" applyAlignment="1">
      <alignment horizontal="left" vertical="center"/>
    </xf>
    <xf numFmtId="0" fontId="3" fillId="12" borderId="5" xfId="0" applyFont="1" applyFill="1" applyBorder="1" applyAlignment="1">
      <alignment horizontal="left" vertical="center"/>
    </xf>
    <xf numFmtId="0" fontId="3" fillId="12" borderId="1" xfId="0" applyFont="1" applyFill="1" applyBorder="1" applyAlignment="1">
      <alignment horizontal="left" vertical="center"/>
    </xf>
    <xf numFmtId="0" fontId="2" fillId="12" borderId="1" xfId="0" applyFont="1" applyFill="1" applyBorder="1" applyAlignment="1">
      <alignment horizontal="left" vertical="center"/>
    </xf>
    <xf numFmtId="0" fontId="3" fillId="11" borderId="13" xfId="0" applyFont="1" applyFill="1" applyBorder="1" applyAlignment="1">
      <alignment horizontal="left" vertical="center"/>
    </xf>
    <xf numFmtId="0" fontId="3" fillId="11" borderId="10" xfId="0" applyFont="1" applyFill="1" applyBorder="1" applyAlignment="1">
      <alignment horizontal="left" vertical="center"/>
    </xf>
    <xf numFmtId="0" fontId="0" fillId="11" borderId="10" xfId="0" applyFill="1" applyBorder="1" applyAlignment="1">
      <alignment horizontal="left" vertical="center"/>
    </xf>
    <xf numFmtId="0" fontId="3" fillId="8" borderId="15" xfId="0" applyFont="1" applyFill="1" applyBorder="1" applyAlignment="1">
      <alignment horizontal="left" vertical="center"/>
    </xf>
    <xf numFmtId="0" fontId="3" fillId="8" borderId="16" xfId="0" applyFont="1" applyFill="1" applyBorder="1" applyAlignment="1">
      <alignment horizontal="left" vertical="center"/>
    </xf>
    <xf numFmtId="0" fontId="3" fillId="0" borderId="16" xfId="0" applyFont="1" applyBorder="1" applyAlignment="1">
      <alignment horizontal="left" vertical="center"/>
    </xf>
    <xf numFmtId="0" fontId="3" fillId="8" borderId="1" xfId="0" applyFont="1" applyFill="1" applyBorder="1" applyAlignment="1">
      <alignment horizontal="left" vertical="center"/>
    </xf>
    <xf numFmtId="0" fontId="2" fillId="8" borderId="1" xfId="0" applyFont="1" applyFill="1" applyBorder="1" applyAlignment="1">
      <alignment horizontal="left" vertical="center"/>
    </xf>
    <xf numFmtId="0" fontId="3" fillId="8" borderId="5" xfId="0" applyFont="1" applyFill="1" applyBorder="1" applyAlignment="1">
      <alignment horizontal="left" vertical="center"/>
    </xf>
    <xf numFmtId="0" fontId="3" fillId="10" borderId="13" xfId="0" applyFont="1" applyFill="1" applyBorder="1" applyAlignment="1">
      <alignment horizontal="left" vertical="center"/>
    </xf>
    <xf numFmtId="0" fontId="3" fillId="10" borderId="10" xfId="0" applyFont="1" applyFill="1" applyBorder="1" applyAlignment="1">
      <alignment horizontal="left" vertical="center"/>
    </xf>
    <xf numFmtId="0" fontId="3" fillId="0" borderId="10" xfId="0" applyFont="1" applyBorder="1" applyAlignment="1">
      <alignment horizontal="left" vertical="center"/>
    </xf>
    <xf numFmtId="0" fontId="3" fillId="12" borderId="3" xfId="0" applyFont="1" applyFill="1" applyBorder="1" applyAlignment="1">
      <alignment horizontal="left" vertical="center"/>
    </xf>
    <xf numFmtId="0" fontId="3" fillId="12" borderId="4" xfId="0" applyFont="1" applyFill="1" applyBorder="1" applyAlignment="1">
      <alignment horizontal="left" vertical="center"/>
    </xf>
    <xf numFmtId="0" fontId="2" fillId="12" borderId="4" xfId="0" applyFont="1" applyFill="1" applyBorder="1" applyAlignment="1">
      <alignment horizontal="left" vertical="center"/>
    </xf>
    <xf numFmtId="0" fontId="3" fillId="12" borderId="6" xfId="0" applyFont="1" applyFill="1" applyBorder="1" applyAlignment="1">
      <alignment horizontal="left" vertical="center"/>
    </xf>
    <xf numFmtId="0" fontId="3" fillId="12" borderId="7" xfId="0" applyFont="1" applyFill="1" applyBorder="1" applyAlignment="1">
      <alignment horizontal="left" vertical="center"/>
    </xf>
    <xf numFmtId="0" fontId="0" fillId="0" borderId="0" xfId="0" applyAlignment="1">
      <alignment horizontal="center" vertical="center"/>
    </xf>
    <xf numFmtId="0" fontId="5" fillId="4" borderId="13" xfId="0" applyFont="1" applyFill="1" applyBorder="1" applyAlignment="1">
      <alignment horizontal="left" vertical="center"/>
    </xf>
    <xf numFmtId="0" fontId="5" fillId="4" borderId="10" xfId="0" applyFont="1" applyFill="1" applyBorder="1" applyAlignment="1">
      <alignment horizontal="left" vertical="center"/>
    </xf>
    <xf numFmtId="0" fontId="3" fillId="4" borderId="14" xfId="0" applyFont="1" applyFill="1" applyBorder="1" applyAlignment="1">
      <alignment horizontal="left" vertical="center"/>
    </xf>
    <xf numFmtId="0" fontId="3" fillId="4" borderId="2" xfId="0" applyFont="1" applyFill="1" applyBorder="1" applyAlignment="1">
      <alignment horizontal="left" vertical="center"/>
    </xf>
    <xf numFmtId="0" fontId="2" fillId="0" borderId="17" xfId="0" applyFont="1" applyBorder="1" applyAlignment="1">
      <alignment horizontal="left" vertical="center"/>
    </xf>
    <xf numFmtId="0" fontId="3" fillId="4" borderId="18" xfId="0" applyFont="1" applyFill="1" applyBorder="1" applyAlignment="1">
      <alignment horizontal="left" vertical="center"/>
    </xf>
    <xf numFmtId="0" fontId="3" fillId="4" borderId="19" xfId="0" applyFont="1" applyFill="1" applyBorder="1" applyAlignment="1">
      <alignment horizontal="left" vertical="center"/>
    </xf>
    <xf numFmtId="0" fontId="3" fillId="4" borderId="20" xfId="0" applyFont="1" applyFill="1" applyBorder="1" applyAlignment="1">
      <alignment horizontal="left" vertical="center"/>
    </xf>
    <xf numFmtId="0" fontId="0" fillId="0" borderId="0" xfId="0" applyAlignment="1">
      <alignment horizontal="left" vertical="center" wrapText="1"/>
    </xf>
    <xf numFmtId="0" fontId="2" fillId="0" borderId="10" xfId="0" applyFont="1" applyBorder="1" applyAlignment="1">
      <alignment horizontal="left" vertical="center"/>
    </xf>
    <xf numFmtId="0" fontId="3" fillId="3" borderId="21" xfId="0" applyFont="1" applyFill="1" applyBorder="1" applyAlignment="1">
      <alignment horizontal="left" vertical="center"/>
    </xf>
    <xf numFmtId="0" fontId="3" fillId="3" borderId="22" xfId="0" applyFont="1" applyFill="1" applyBorder="1" applyAlignment="1">
      <alignment horizontal="left" vertical="center"/>
    </xf>
    <xf numFmtId="0" fontId="3" fillId="0" borderId="22" xfId="0" applyFont="1" applyBorder="1" applyAlignment="1">
      <alignment horizontal="left" vertical="center"/>
    </xf>
    <xf numFmtId="0" fontId="3" fillId="3" borderId="15" xfId="0" applyFont="1" applyFill="1" applyBorder="1" applyAlignment="1">
      <alignment horizontal="left" vertical="center"/>
    </xf>
    <xf numFmtId="0" fontId="3" fillId="3" borderId="16" xfId="0" applyFont="1" applyFill="1" applyBorder="1" applyAlignment="1">
      <alignment horizontal="left" vertical="center"/>
    </xf>
    <xf numFmtId="0" fontId="3" fillId="2" borderId="14" xfId="0" applyFont="1" applyFill="1" applyBorder="1" applyAlignment="1">
      <alignment horizontal="left" vertical="center"/>
    </xf>
    <xf numFmtId="0" fontId="2" fillId="2" borderId="2" xfId="0" applyFont="1" applyFill="1" applyBorder="1" applyAlignment="1">
      <alignment horizontal="left" vertical="center"/>
    </xf>
    <xf numFmtId="0" fontId="5" fillId="2" borderId="13" xfId="0" applyFont="1" applyFill="1" applyBorder="1" applyAlignment="1">
      <alignment horizontal="left" vertical="center"/>
    </xf>
    <xf numFmtId="0" fontId="5" fillId="2" borderId="10" xfId="0" applyFont="1" applyFill="1" applyBorder="1" applyAlignment="1">
      <alignment horizontal="left" vertical="center"/>
    </xf>
    <xf numFmtId="0" fontId="4" fillId="0" borderId="10" xfId="0" applyFont="1" applyBorder="1" applyAlignment="1">
      <alignment horizontal="left" vertical="center"/>
    </xf>
    <xf numFmtId="0" fontId="4" fillId="2" borderId="10" xfId="0" applyFont="1" applyFill="1" applyBorder="1" applyAlignment="1">
      <alignment horizontal="left" vertical="center"/>
    </xf>
    <xf numFmtId="0" fontId="3" fillId="0" borderId="2" xfId="0" applyFont="1" applyBorder="1" applyAlignment="1">
      <alignment horizontal="left" vertical="center"/>
    </xf>
  </cellXfs>
  <cellStyles count="1">
    <cellStyle name="常规" xfId="0" builtinId="0"/>
  </cellStyles>
  <dxfs count="0"/>
  <tableStyles count="0" defaultTableStyle="TableStyleMedium2" defaultPivotStyle="PivotStyleLight16"/>
  <colors>
    <mruColors>
      <color rgb="FFFF5050"/>
      <color rgb="FFFFCCFF"/>
      <color rgb="FFFFCC99"/>
      <color rgb="FFFFCCCC"/>
      <color rgb="FFCCFFCC"/>
      <color rgb="FFFFCC66"/>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343"/>
  <sheetViews>
    <sheetView zoomScale="85" zoomScaleNormal="85" workbookViewId="0">
      <pane xSplit="2" topLeftCell="C1" activePane="topRight" state="frozen"/>
      <selection pane="topRight" activeCell="A264" sqref="A264:XFD264"/>
    </sheetView>
  </sheetViews>
  <sheetFormatPr defaultRowHeight="14.25" x14ac:dyDescent="0.2"/>
  <cols>
    <col min="1" max="1" width="47.75" style="103" customWidth="1"/>
    <col min="2" max="2" width="65.375" style="103" customWidth="1"/>
    <col min="3" max="3" width="27.125" style="103" customWidth="1"/>
    <col min="4" max="4" width="16.25" style="103" customWidth="1"/>
    <col min="5" max="5" width="31.625" style="103" customWidth="1"/>
    <col min="6" max="7" width="12.875" style="103" customWidth="1"/>
    <col min="8" max="8" width="16.375" style="103" customWidth="1"/>
    <col min="9" max="10" width="18.125" style="103" customWidth="1"/>
    <col min="11" max="11" width="18.375" style="103" customWidth="1"/>
    <col min="12" max="12" width="32.375" style="103" customWidth="1"/>
    <col min="13" max="13" width="30.5" style="103" customWidth="1"/>
    <col min="14" max="14" width="26.125" style="103" customWidth="1"/>
    <col min="15" max="15" width="24.125" style="103" customWidth="1"/>
    <col min="16" max="16" width="22.25" style="103" customWidth="1"/>
    <col min="17" max="17" width="29.375" style="103" customWidth="1"/>
    <col min="18" max="18" width="29.625" style="103" customWidth="1"/>
    <col min="19" max="19" width="27.25" style="103" customWidth="1"/>
    <col min="20" max="20" width="20.625" style="103" customWidth="1"/>
    <col min="21" max="21" width="16.125" style="103" customWidth="1"/>
    <col min="22" max="22" width="93.75" style="103" customWidth="1"/>
    <col min="23" max="23" width="5.375" style="103" customWidth="1"/>
    <col min="24" max="24" width="14.5" style="157" customWidth="1"/>
    <col min="25" max="28" width="9" style="103"/>
    <col min="29" max="29" width="19.125" style="103" customWidth="1"/>
    <col min="30" max="16384" width="9" style="103"/>
  </cols>
  <sheetData>
    <row r="1" spans="1:31" s="23" customFormat="1" x14ac:dyDescent="0.2">
      <c r="A1" s="25" t="s">
        <v>783</v>
      </c>
      <c r="B1" s="25" t="s">
        <v>177</v>
      </c>
      <c r="C1" s="26" t="s">
        <v>629</v>
      </c>
      <c r="D1" s="26" t="s">
        <v>0</v>
      </c>
      <c r="E1" s="26" t="s">
        <v>180</v>
      </c>
      <c r="F1" s="26" t="s">
        <v>1</v>
      </c>
      <c r="G1" s="26" t="s">
        <v>183</v>
      </c>
      <c r="H1" s="26" t="s">
        <v>2</v>
      </c>
      <c r="I1" s="26" t="s">
        <v>3</v>
      </c>
      <c r="J1" s="26" t="s">
        <v>1376</v>
      </c>
      <c r="K1" s="26" t="s">
        <v>167</v>
      </c>
      <c r="L1" s="26" t="s">
        <v>4</v>
      </c>
      <c r="M1" s="26" t="s">
        <v>5</v>
      </c>
      <c r="N1" s="26" t="s">
        <v>6</v>
      </c>
      <c r="O1" s="26" t="s">
        <v>7</v>
      </c>
      <c r="P1" s="26" t="s">
        <v>176</v>
      </c>
      <c r="Q1" s="26" t="s">
        <v>228</v>
      </c>
      <c r="R1" s="26" t="s">
        <v>194</v>
      </c>
      <c r="S1" s="26" t="s">
        <v>10</v>
      </c>
      <c r="T1" s="26" t="s">
        <v>11</v>
      </c>
      <c r="U1" s="26" t="s">
        <v>644</v>
      </c>
      <c r="V1" s="26" t="s">
        <v>635</v>
      </c>
      <c r="W1" s="137" t="s">
        <v>782</v>
      </c>
      <c r="X1" s="26" t="str">
        <f>_xlfn.TEXTJOIN(";",TRUE,A1:V1)</f>
        <v>唯一标识:普通高中;设施名称:普通高中;设施别称:高中 寄宿制普通高中;设施过滤:T;配置要求:必配;设施必要性:0;级别:城市级;设施代码:GF0201;设施类型:教育;类型代码:0804;控制方式:实位控制;应配建筑公式:0;应配用地公式:0;应配其他一公式:0;应配其他二公式:0;应配其他三公式:0;一般建筑规模:-;一般用地规模:-;一般其他一规模:60班;一般其他二规模:-;规模一量纲:班;备注: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v>
      </c>
      <c r="Y1" s="137" t="s">
        <v>1113</v>
      </c>
      <c r="Z1" s="137"/>
      <c r="AA1" s="137"/>
      <c r="AB1" s="137"/>
      <c r="AC1" s="137"/>
      <c r="AD1" s="137" t="s">
        <v>1205</v>
      </c>
      <c r="AE1" s="137"/>
    </row>
    <row r="2" spans="1:31" s="5" customFormat="1" x14ac:dyDescent="0.2">
      <c r="A2" s="27" t="s">
        <v>784</v>
      </c>
      <c r="B2" s="27" t="s">
        <v>178</v>
      </c>
      <c r="C2" s="8" t="s">
        <v>628</v>
      </c>
      <c r="D2" s="8" t="s">
        <v>0</v>
      </c>
      <c r="E2" s="8" t="s">
        <v>180</v>
      </c>
      <c r="F2" s="8" t="s">
        <v>1</v>
      </c>
      <c r="G2" s="8" t="s">
        <v>183</v>
      </c>
      <c r="H2" s="8" t="s">
        <v>12</v>
      </c>
      <c r="I2" s="8" t="s">
        <v>3</v>
      </c>
      <c r="J2" s="8" t="s">
        <v>1376</v>
      </c>
      <c r="K2" s="8" t="s">
        <v>167</v>
      </c>
      <c r="L2" s="8" t="s">
        <v>4</v>
      </c>
      <c r="M2" s="8" t="s">
        <v>5</v>
      </c>
      <c r="N2" s="8" t="s">
        <v>6</v>
      </c>
      <c r="O2" s="8" t="s">
        <v>7</v>
      </c>
      <c r="P2" s="8" t="s">
        <v>176</v>
      </c>
      <c r="Q2" s="8" t="s">
        <v>228</v>
      </c>
      <c r="R2" s="8" t="s">
        <v>194</v>
      </c>
      <c r="S2" s="8" t="s">
        <v>638</v>
      </c>
      <c r="T2" s="8" t="s">
        <v>11</v>
      </c>
      <c r="U2" s="8" t="s">
        <v>644</v>
      </c>
      <c r="V2" s="8" t="s">
        <v>636</v>
      </c>
      <c r="W2" s="138" t="s">
        <v>782</v>
      </c>
      <c r="X2" s="8" t="str">
        <f t="shared" ref="X2:X67" si="0">_xlfn.TEXTJOIN(";",TRUE,A2:V2)</f>
        <v>唯一标识:中等职业学校;设施名称:中等职业学校;设施别称:职业高中 职高;设施过滤:T;配置要求:必配;设施必要性:0;级别:城市级;设施代码:GF0202;设施类型:教育;类型代码:0804;控制方式:实位控制;应配建筑公式:0;应配用地公式:0;应配其他一公式:0;应配其他二公式:0;应配其他三公式:0;一般建筑规模:-;一般用地规模:-;一般其他一规模:60班;一般其他二规模:-;规模一量纲:班;备注:（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v>
      </c>
      <c r="Y2" s="138" t="s">
        <v>1113</v>
      </c>
      <c r="Z2" s="138"/>
      <c r="AA2" s="138"/>
      <c r="AB2" s="138"/>
      <c r="AC2" s="138" t="str">
        <f t="shared" ref="AC2:AC66" si="1">"设施代码:"&amp;AD2</f>
        <v>设施代码:GF0201</v>
      </c>
      <c r="AD2" s="138" t="s">
        <v>1162</v>
      </c>
      <c r="AE2" s="138"/>
    </row>
    <row r="3" spans="1:31" s="5" customFormat="1" x14ac:dyDescent="0.2">
      <c r="A3" s="27" t="s">
        <v>785</v>
      </c>
      <c r="B3" s="27" t="s">
        <v>662</v>
      </c>
      <c r="C3" s="8" t="s">
        <v>617</v>
      </c>
      <c r="D3" s="8" t="s">
        <v>0</v>
      </c>
      <c r="E3" s="8" t="s">
        <v>180</v>
      </c>
      <c r="F3" s="8" t="s">
        <v>1</v>
      </c>
      <c r="G3" s="8" t="s">
        <v>183</v>
      </c>
      <c r="H3" s="8" t="s">
        <v>14</v>
      </c>
      <c r="I3" s="8" t="s">
        <v>3</v>
      </c>
      <c r="J3" s="8" t="s">
        <v>1376</v>
      </c>
      <c r="K3" s="8" t="s">
        <v>167</v>
      </c>
      <c r="L3" s="8" t="s">
        <v>4</v>
      </c>
      <c r="M3" s="8" t="s">
        <v>5</v>
      </c>
      <c r="N3" s="8" t="s">
        <v>6</v>
      </c>
      <c r="O3" s="8" t="s">
        <v>7</v>
      </c>
      <c r="P3" s="8" t="s">
        <v>175</v>
      </c>
      <c r="Q3" s="8" t="s">
        <v>228</v>
      </c>
      <c r="R3" s="8" t="s">
        <v>194</v>
      </c>
      <c r="S3" s="8" t="s">
        <v>639</v>
      </c>
      <c r="T3" s="8" t="s">
        <v>11</v>
      </c>
      <c r="U3" s="8" t="s">
        <v>644</v>
      </c>
      <c r="V3" s="8" t="s">
        <v>637</v>
      </c>
      <c r="W3" s="138" t="s">
        <v>782</v>
      </c>
      <c r="X3" s="8" t="str">
        <f t="shared" si="0"/>
        <v>唯一标识:特殊教育学校（盲校）;设施名称:特殊教育学校（盲校）;设施别称:;设施过滤:T;配置要求:必配;设施必要性:0;级别:城市级;设施代码:GF0203;设施类型:教育;类型代码:0804;控制方式:实位控制;应配建筑公式:0;应配用地公式:0;应配其他一公式:0;应配其他二公式:0;应配其他三公式:0;一般建筑规模:-;一般用地规模:-;一般其他一规模:27班;一般其他二规模:-;规模一量纲:班;备注:（1）12人/班；（2）生均用地面积9班不少于122m2，18班不少于87m2，27班不少于86m2。参照《特殊教育学校建设标准》（建标1562011）{9班:4782㎡,18班:7822㎡,27班:13708㎡}{9班:13104㎡,18班:18767㎡,27班:27896㎡}</v>
      </c>
      <c r="Y3" s="138" t="s">
        <v>1113</v>
      </c>
      <c r="Z3" s="138"/>
      <c r="AA3" s="138"/>
      <c r="AB3" s="138"/>
      <c r="AC3" s="138" t="str">
        <f t="shared" si="1"/>
        <v>设施代码:GF0202</v>
      </c>
      <c r="AD3" s="138" t="s">
        <v>1163</v>
      </c>
      <c r="AE3" s="138"/>
    </row>
    <row r="4" spans="1:31" s="5" customFormat="1" x14ac:dyDescent="0.2">
      <c r="A4" s="27" t="s">
        <v>786</v>
      </c>
      <c r="B4" s="27" t="s">
        <v>663</v>
      </c>
      <c r="C4" s="8" t="s">
        <v>617</v>
      </c>
      <c r="D4" s="8" t="s">
        <v>0</v>
      </c>
      <c r="E4" s="8" t="s">
        <v>180</v>
      </c>
      <c r="F4" s="8" t="s">
        <v>1</v>
      </c>
      <c r="G4" s="8" t="s">
        <v>183</v>
      </c>
      <c r="H4" s="8" t="s">
        <v>14</v>
      </c>
      <c r="I4" s="8" t="s">
        <v>3</v>
      </c>
      <c r="J4" s="8" t="s">
        <v>1376</v>
      </c>
      <c r="K4" s="8" t="s">
        <v>167</v>
      </c>
      <c r="L4" s="8" t="s">
        <v>4</v>
      </c>
      <c r="M4" s="8" t="s">
        <v>5</v>
      </c>
      <c r="N4" s="8" t="s">
        <v>6</v>
      </c>
      <c r="O4" s="8" t="s">
        <v>7</v>
      </c>
      <c r="P4" s="8" t="s">
        <v>175</v>
      </c>
      <c r="Q4" s="8" t="s">
        <v>228</v>
      </c>
      <c r="R4" s="8" t="s">
        <v>194</v>
      </c>
      <c r="S4" s="8" t="s">
        <v>639</v>
      </c>
      <c r="T4" s="8" t="s">
        <v>11</v>
      </c>
      <c r="U4" s="8" t="s">
        <v>644</v>
      </c>
      <c r="V4" s="8" t="s">
        <v>640</v>
      </c>
      <c r="W4" s="138" t="s">
        <v>782</v>
      </c>
      <c r="X4" s="8" t="str">
        <f t="shared" si="0"/>
        <v>唯一标识:特殊教育学校（聋校）;设施名称:特殊教育学校（聋校）;设施别称:;设施过滤:T;配置要求:必配;设施必要性:0;级别:城市级;设施代码:GF0203;设施类型:教育;类型代码:0804;控制方式:实位控制;应配建筑公式:0;应配用地公式:0;应配其他一公式:0;应配其他二公式:0;应配其他三公式:0;一般建筑规模:-;一般用地规模:-;一般其他一规模:27班;一般其他二规模:-;规模一量纲:班;备注:（1）12人/班；（2）生均用地面积9班不少于125m2，18班不少于88m2，27班不少于91m2。参照《特殊教育学校建设标准》（建标1562011）{9班:4150㎡,18班:6558㎡,27班:12357㎡}:{9班:13542㎡,18班:18966㎡,27班:29379㎡}</v>
      </c>
      <c r="Y4" s="138" t="s">
        <v>1113</v>
      </c>
      <c r="Z4" s="138"/>
      <c r="AA4" s="138"/>
      <c r="AB4" s="138"/>
      <c r="AC4" s="138" t="str">
        <f t="shared" si="1"/>
        <v>设施代码:GF0203</v>
      </c>
      <c r="AD4" s="138" t="s">
        <v>1164</v>
      </c>
      <c r="AE4" s="138"/>
    </row>
    <row r="5" spans="1:31" s="5" customFormat="1" x14ac:dyDescent="0.2">
      <c r="A5" s="27" t="s">
        <v>787</v>
      </c>
      <c r="B5" s="27" t="s">
        <v>664</v>
      </c>
      <c r="C5" s="8" t="s">
        <v>617</v>
      </c>
      <c r="D5" s="8" t="s">
        <v>0</v>
      </c>
      <c r="E5" s="8" t="s">
        <v>180</v>
      </c>
      <c r="F5" s="8" t="s">
        <v>1</v>
      </c>
      <c r="G5" s="8" t="s">
        <v>183</v>
      </c>
      <c r="H5" s="8" t="s">
        <v>14</v>
      </c>
      <c r="I5" s="8" t="s">
        <v>3</v>
      </c>
      <c r="J5" s="8" t="s">
        <v>1376</v>
      </c>
      <c r="K5" s="8" t="s">
        <v>167</v>
      </c>
      <c r="L5" s="8" t="s">
        <v>4</v>
      </c>
      <c r="M5" s="8" t="s">
        <v>5</v>
      </c>
      <c r="N5" s="8" t="s">
        <v>6</v>
      </c>
      <c r="O5" s="8" t="s">
        <v>7</v>
      </c>
      <c r="P5" s="8" t="s">
        <v>175</v>
      </c>
      <c r="Q5" s="8" t="s">
        <v>228</v>
      </c>
      <c r="R5" s="8" t="s">
        <v>194</v>
      </c>
      <c r="S5" s="8" t="s">
        <v>639</v>
      </c>
      <c r="T5" s="8" t="s">
        <v>11</v>
      </c>
      <c r="U5" s="8" t="s">
        <v>644</v>
      </c>
      <c r="V5" s="8" t="s">
        <v>641</v>
      </c>
      <c r="W5" s="138" t="s">
        <v>782</v>
      </c>
      <c r="X5" s="8" t="str">
        <f t="shared" si="0"/>
        <v>唯一标识:特殊教育学校（培智学校）;设施名称:特殊教育学校（培智学校）;设施别称:;设施过滤:T;配置要求:必配;设施必要性:0;级别:城市级;设施代码:GF0203;设施类型:教育;类型代码:0804;控制方式:实位控制;应配建筑公式:0;应配用地公式:0;应配其他一公式:0;应配其他二公式:0;应配其他三公式:0;一般建筑规模:-;一般用地规模:-;一般其他一规模:27班;一般其他二规模:-;规模一量纲:班;备注:（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v>
      </c>
      <c r="Y5" s="138" t="s">
        <v>1113</v>
      </c>
      <c r="Z5" s="138"/>
      <c r="AA5" s="138"/>
      <c r="AB5" s="138"/>
      <c r="AC5" s="138" t="str">
        <f t="shared" si="1"/>
        <v>设施代码:GF0203</v>
      </c>
      <c r="AD5" s="138" t="s">
        <v>1164</v>
      </c>
      <c r="AE5" s="138"/>
    </row>
    <row r="6" spans="1:31" s="5" customFormat="1" x14ac:dyDescent="0.2">
      <c r="A6" s="27" t="s">
        <v>788</v>
      </c>
      <c r="B6" s="27" t="s">
        <v>665</v>
      </c>
      <c r="C6" s="8" t="s">
        <v>617</v>
      </c>
      <c r="D6" s="8" t="s">
        <v>0</v>
      </c>
      <c r="E6" s="8" t="s">
        <v>180</v>
      </c>
      <c r="F6" s="8" t="s">
        <v>1</v>
      </c>
      <c r="G6" s="8" t="s">
        <v>183</v>
      </c>
      <c r="H6" s="8" t="s">
        <v>16</v>
      </c>
      <c r="I6" s="8" t="s">
        <v>3</v>
      </c>
      <c r="J6" s="8" t="s">
        <v>1376</v>
      </c>
      <c r="K6" s="8" t="s">
        <v>167</v>
      </c>
      <c r="L6" s="8" t="s">
        <v>4</v>
      </c>
      <c r="M6" s="8" t="s">
        <v>5</v>
      </c>
      <c r="N6" s="8" t="s">
        <v>6</v>
      </c>
      <c r="O6" s="8" t="s">
        <v>7</v>
      </c>
      <c r="P6" s="8" t="s">
        <v>175</v>
      </c>
      <c r="Q6" s="8" t="s">
        <v>8</v>
      </c>
      <c r="R6" s="8" t="s">
        <v>9</v>
      </c>
      <c r="S6" s="8" t="s">
        <v>15</v>
      </c>
      <c r="T6" s="8" t="s">
        <v>11</v>
      </c>
      <c r="U6" s="8" t="s">
        <v>1154</v>
      </c>
      <c r="V6" s="8" t="s">
        <v>181</v>
      </c>
      <c r="W6" s="138" t="s">
        <v>782</v>
      </c>
      <c r="X6" s="8" t="str">
        <f t="shared" si="0"/>
        <v>唯一标识:社区学校（市）;设施名称:社区学校（市）;设施别称:;设施过滤:T;配置要求:必配;设施必要性:0;级别:城市级;设施代码:GF0204;设施类型:教育;类型代码:0804;控制方式:实位控制;应配建筑公式:0;应配用地公式:0;应配其他一公式:0;应配其他二公式:0;应配其他三公式:0;一般建筑规模:-;一般用地规模:-;一般其他一规模:-;一般其他二规模:-;规模一量纲:;备注:市级，（1）为全市服务（2）可独立设置，也可结合大专院校设置。区级，（1）原则上按区设置 1-2 所；（2）可独立设置，也可结合闲置的中、小学校校舍及其他文化活动设施等兼容设置。沿用《杭州市城市规划公共服务设施基本配套规定（修订）》</v>
      </c>
      <c r="Y6" s="138" t="s">
        <v>1113</v>
      </c>
      <c r="Z6" s="138"/>
      <c r="AA6" s="138"/>
      <c r="AB6" s="138"/>
      <c r="AC6" s="138" t="str">
        <f t="shared" si="1"/>
        <v>设施代码:GF0203</v>
      </c>
      <c r="AD6" s="138" t="s">
        <v>1164</v>
      </c>
      <c r="AE6" s="138"/>
    </row>
    <row r="7" spans="1:31" s="24" customFormat="1" ht="15" thickBot="1" x14ac:dyDescent="0.25">
      <c r="A7" s="28" t="s">
        <v>789</v>
      </c>
      <c r="B7" s="28" t="s">
        <v>666</v>
      </c>
      <c r="C7" s="29" t="s">
        <v>617</v>
      </c>
      <c r="D7" s="29" t="s">
        <v>0</v>
      </c>
      <c r="E7" s="29" t="s">
        <v>190</v>
      </c>
      <c r="F7" s="29" t="s">
        <v>1</v>
      </c>
      <c r="G7" s="29" t="s">
        <v>183</v>
      </c>
      <c r="H7" s="29" t="s">
        <v>16</v>
      </c>
      <c r="I7" s="29" t="s">
        <v>3</v>
      </c>
      <c r="J7" s="29" t="s">
        <v>1376</v>
      </c>
      <c r="K7" s="29" t="s">
        <v>167</v>
      </c>
      <c r="L7" s="29" t="s">
        <v>4</v>
      </c>
      <c r="M7" s="29" t="s">
        <v>5</v>
      </c>
      <c r="N7" s="29" t="s">
        <v>6</v>
      </c>
      <c r="O7" s="29" t="s">
        <v>7</v>
      </c>
      <c r="P7" s="29" t="s">
        <v>175</v>
      </c>
      <c r="Q7" s="29" t="s">
        <v>8</v>
      </c>
      <c r="R7" s="29" t="s">
        <v>9</v>
      </c>
      <c r="S7" s="29" t="s">
        <v>15</v>
      </c>
      <c r="T7" s="29" t="s">
        <v>11</v>
      </c>
      <c r="U7" s="29" t="s">
        <v>1154</v>
      </c>
      <c r="V7" s="29" t="s">
        <v>181</v>
      </c>
      <c r="W7" s="139" t="s">
        <v>782</v>
      </c>
      <c r="X7" s="29" t="str">
        <f t="shared" si="0"/>
        <v>唯一标识:社区学校（区）;设施名称:社区学校（区）;设施别称:;设施过滤:T;配置要求:选配;设施必要性:0;级别:城市级;设施代码:GF0204;设施类型:教育;类型代码:0804;控制方式:实位控制;应配建筑公式:0;应配用地公式:0;应配其他一公式:0;应配其他二公式:0;应配其他三公式:0;一般建筑规模:-;一般用地规模:-;一般其他一规模:-;一般其他二规模:-;规模一量纲:;备注:市级，（1）为全市服务（2）可独立设置，也可结合大专院校设置。区级，（1）原则上按区设置 1-2 所；（2）可独立设置，也可结合闲置的中、小学校校舍及其他文化活动设施等兼容设置。沿用《杭州市城市规划公共服务设施基本配套规定（修订）》</v>
      </c>
      <c r="Y7" s="139" t="s">
        <v>1113</v>
      </c>
      <c r="Z7" s="139"/>
      <c r="AA7" s="139"/>
      <c r="AB7" s="139"/>
      <c r="AC7" s="138" t="str">
        <f t="shared" si="1"/>
        <v>设施代码:GF0204</v>
      </c>
      <c r="AD7" s="139" t="s">
        <v>1165</v>
      </c>
      <c r="AE7" s="139"/>
    </row>
    <row r="8" spans="1:31" s="26" customFormat="1" x14ac:dyDescent="0.2">
      <c r="A8" s="25" t="s">
        <v>790</v>
      </c>
      <c r="B8" s="25" t="s">
        <v>17</v>
      </c>
      <c r="C8" s="26" t="s">
        <v>617</v>
      </c>
      <c r="D8" s="26" t="s">
        <v>0</v>
      </c>
      <c r="E8" s="26" t="s">
        <v>180</v>
      </c>
      <c r="F8" s="26" t="s">
        <v>18</v>
      </c>
      <c r="G8" s="26" t="s">
        <v>311</v>
      </c>
      <c r="H8" s="26" t="s">
        <v>28</v>
      </c>
      <c r="I8" s="26" t="s">
        <v>3</v>
      </c>
      <c r="J8" s="26" t="s">
        <v>1376</v>
      </c>
      <c r="K8" s="26" t="s">
        <v>167</v>
      </c>
      <c r="L8" s="26" t="s">
        <v>4</v>
      </c>
      <c r="M8" s="26" t="s">
        <v>5</v>
      </c>
      <c r="N8" s="26" t="s">
        <v>20</v>
      </c>
      <c r="O8" s="26" t="s">
        <v>7</v>
      </c>
      <c r="P8" s="26" t="s">
        <v>175</v>
      </c>
      <c r="Q8" s="26" t="s">
        <v>8</v>
      </c>
      <c r="R8" s="26" t="s">
        <v>9</v>
      </c>
      <c r="S8" s="26" t="s">
        <v>21</v>
      </c>
      <c r="T8" s="26" t="s">
        <v>11</v>
      </c>
      <c r="U8" s="26" t="s">
        <v>22</v>
      </c>
      <c r="V8" s="26" t="s">
        <v>405</v>
      </c>
      <c r="W8" s="140" t="s">
        <v>782</v>
      </c>
      <c r="X8" s="26" t="str">
        <f t="shared" si="0"/>
        <v>唯一标识:初加九;设施名称:初加九;设施别称:;设施过滤:T;配置要求:必配;设施必要性:1;级别:街道级;设施代码:GF0206;设施类型:教育;类型代码:0804;控制方式:实位控制;应配建筑公式:0;应配用地公式:0;应配其他一公式:总居住户数规划/100*G规划地块教育百户指标/50+总居住户数现状/100*G现状地块教育百户指标/50;应配其他二公式:0;应配其他三公式:0;一般建筑规模:-;一般用地规模:-;一般其他一规模:42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8" s="140" t="s">
        <v>1113</v>
      </c>
      <c r="Z8" s="140"/>
      <c r="AA8" s="140"/>
      <c r="AB8" s="140"/>
      <c r="AC8" s="138" t="str">
        <f t="shared" si="1"/>
        <v>设施代码:GF0204</v>
      </c>
      <c r="AD8" s="140" t="s">
        <v>1165</v>
      </c>
      <c r="AE8" s="140"/>
    </row>
    <row r="9" spans="1:31" s="8" customFormat="1" x14ac:dyDescent="0.2">
      <c r="A9" s="27" t="s">
        <v>791</v>
      </c>
      <c r="B9" s="27" t="s">
        <v>23</v>
      </c>
      <c r="C9" s="8" t="s">
        <v>617</v>
      </c>
      <c r="D9" s="8" t="s">
        <v>0</v>
      </c>
      <c r="E9" s="8" t="s">
        <v>180</v>
      </c>
      <c r="F9" s="8" t="s">
        <v>18</v>
      </c>
      <c r="G9" s="8" t="s">
        <v>311</v>
      </c>
      <c r="H9" s="8" t="s">
        <v>28</v>
      </c>
      <c r="I9" s="8" t="s">
        <v>3</v>
      </c>
      <c r="J9" s="8" t="s">
        <v>1376</v>
      </c>
      <c r="K9" s="8" t="s">
        <v>167</v>
      </c>
      <c r="L9" s="8" t="s">
        <v>4</v>
      </c>
      <c r="M9" s="8" t="s">
        <v>5</v>
      </c>
      <c r="N9" s="8" t="s">
        <v>25</v>
      </c>
      <c r="O9" s="8" t="s">
        <v>7</v>
      </c>
      <c r="P9" s="8" t="s">
        <v>175</v>
      </c>
      <c r="Q9" s="8" t="s">
        <v>8</v>
      </c>
      <c r="R9" s="8" t="s">
        <v>9</v>
      </c>
      <c r="S9" s="8" t="s">
        <v>26</v>
      </c>
      <c r="T9" s="8" t="s">
        <v>11</v>
      </c>
      <c r="U9" s="8" t="s">
        <v>22</v>
      </c>
      <c r="V9" s="8" t="s">
        <v>405</v>
      </c>
      <c r="W9" s="141" t="s">
        <v>782</v>
      </c>
      <c r="X9" s="8" t="str">
        <f t="shared" si="0"/>
        <v>唯一标识:小加九;设施名称:小加九;设施别称:;设施过滤:T;配置要求:必配;设施必要性:1;级别:街道级;设施代码:GF0206;设施类型:教育;类型代码:0804;控制方式:实位控制;应配建筑公式:0;应配用地公式:0;应配其他一公式:总居住户数规划/100*2*G规划地块教育百户指标/45+总居住户数现状/100*2*G现状地块教育百户指标/45;应配其他二公式:0;应配其他三公式:0;一般建筑规模:-;一般用地规模:-;一般其他一规模:36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9" s="141" t="s">
        <v>1113</v>
      </c>
      <c r="Z9" s="141"/>
      <c r="AA9" s="141"/>
      <c r="AB9" s="141"/>
      <c r="AC9" s="138" t="str">
        <f t="shared" si="1"/>
        <v>设施代码:GF0206</v>
      </c>
      <c r="AD9" s="141" t="s">
        <v>1166</v>
      </c>
      <c r="AE9" s="141"/>
    </row>
    <row r="10" spans="1:31" s="8" customFormat="1" x14ac:dyDescent="0.2">
      <c r="A10" s="27" t="s">
        <v>792</v>
      </c>
      <c r="B10" s="27" t="s">
        <v>27</v>
      </c>
      <c r="C10" s="8" t="s">
        <v>617</v>
      </c>
      <c r="D10" s="8" t="s">
        <v>0</v>
      </c>
      <c r="E10" s="8" t="s">
        <v>190</v>
      </c>
      <c r="F10" s="8" t="s">
        <v>169</v>
      </c>
      <c r="G10" s="8" t="s">
        <v>311</v>
      </c>
      <c r="H10" s="8" t="s">
        <v>28</v>
      </c>
      <c r="I10" s="8" t="s">
        <v>3</v>
      </c>
      <c r="J10" s="8" t="s">
        <v>1376</v>
      </c>
      <c r="K10" s="8" t="s">
        <v>167</v>
      </c>
      <c r="L10" s="8" t="s">
        <v>4</v>
      </c>
      <c r="M10" s="8" t="s">
        <v>5</v>
      </c>
      <c r="N10" s="8" t="s">
        <v>29</v>
      </c>
      <c r="O10" s="8" t="s">
        <v>7</v>
      </c>
      <c r="P10" s="8" t="s">
        <v>175</v>
      </c>
      <c r="Q10" s="8" t="s">
        <v>8</v>
      </c>
      <c r="R10" s="8" t="s">
        <v>9</v>
      </c>
      <c r="S10" s="8" t="s">
        <v>30</v>
      </c>
      <c r="T10" s="8" t="s">
        <v>11</v>
      </c>
      <c r="U10" s="8" t="s">
        <v>22</v>
      </c>
      <c r="V10" s="8" t="s">
        <v>405</v>
      </c>
      <c r="W10" s="141" t="s">
        <v>782</v>
      </c>
      <c r="X10" s="8" t="str">
        <f t="shared" si="0"/>
        <v>唯一标识:九年一贯制学校;设施名称:九年一贯制学校;设施别称:;设施过滤:T;配置要求:选配;设施必要性:1;级别:街道级;设施代码:GF0206;设施类型:教育;类型代码:0804;控制方式:实位控制;应配建筑公式:0;应配用地公式:0;应配其他一公式:总居住户数规划/100*3*G规划地块教育百户指标/45+总居住户数现状/100*3*G现状地块教育百户指标/45;应配其他二公式:0;应配其他三公式:0;一般建筑规模:-;一般用地规模:-;一般其他一规模:36+18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0" s="141" t="s">
        <v>1113</v>
      </c>
      <c r="Z10" s="141"/>
      <c r="AA10" s="141"/>
      <c r="AB10" s="141"/>
      <c r="AC10" s="138" t="str">
        <f t="shared" si="1"/>
        <v>设施代码:GF0206</v>
      </c>
      <c r="AD10" s="141" t="s">
        <v>1166</v>
      </c>
      <c r="AE10" s="141"/>
    </row>
    <row r="11" spans="1:31" s="8" customFormat="1" x14ac:dyDescent="0.2">
      <c r="A11" s="27" t="s">
        <v>793</v>
      </c>
      <c r="B11" s="27" t="s">
        <v>31</v>
      </c>
      <c r="C11" s="8" t="s">
        <v>617</v>
      </c>
      <c r="D11" s="8" t="s">
        <v>0</v>
      </c>
      <c r="E11" s="8" t="s">
        <v>190</v>
      </c>
      <c r="F11" s="8" t="s">
        <v>1</v>
      </c>
      <c r="G11" s="8" t="s">
        <v>311</v>
      </c>
      <c r="H11" s="8" t="s">
        <v>1206</v>
      </c>
      <c r="I11" s="8" t="s">
        <v>3</v>
      </c>
      <c r="J11" s="8" t="s">
        <v>1376</v>
      </c>
      <c r="K11" s="8" t="s">
        <v>167</v>
      </c>
      <c r="L11" s="8" t="s">
        <v>4</v>
      </c>
      <c r="M11" s="8" t="s">
        <v>5</v>
      </c>
      <c r="N11" s="8" t="s">
        <v>32</v>
      </c>
      <c r="O11" s="8" t="s">
        <v>7</v>
      </c>
      <c r="P11" s="8" t="s">
        <v>175</v>
      </c>
      <c r="Q11" s="8" t="s">
        <v>8</v>
      </c>
      <c r="R11" s="8" t="s">
        <v>9</v>
      </c>
      <c r="S11" s="8" t="s">
        <v>33</v>
      </c>
      <c r="T11" s="8" t="s">
        <v>11</v>
      </c>
      <c r="U11" s="8" t="s">
        <v>22</v>
      </c>
      <c r="V11" s="8" t="s">
        <v>405</v>
      </c>
      <c r="W11" s="141" t="s">
        <v>782</v>
      </c>
      <c r="X11" s="8" t="str">
        <f t="shared" si="0"/>
        <v>唯一标识:幼初一贯制学校;设施名称:幼初一贯制学校;设施别称:;设施过滤:T;配置要求:选配;设施必要性:0;级别:街道级;设施代码:GF0210;设施类型:教育;类型代码:0804;控制方式:实位控制;应配建筑公式:0;应配用地公式:0;应配其他一公式:总居住户数规划/100*G规划地块教育百户指标/30+总居住户数规划/100*3*G规划地块教育百户指标/45+总居住户数现状/100*G现状地块教育百户指标/30+总居住户数现状/100*3*G现状地块教育百户指标/45;应配其他二公式:0;应配其他三公式:0;一般建筑规模:-;一般用地规模:-;一般其他一规模:18+36+18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1" s="141" t="s">
        <v>1113</v>
      </c>
      <c r="Z11" s="141"/>
      <c r="AA11" s="141"/>
      <c r="AB11" s="141"/>
      <c r="AC11" s="138" t="str">
        <f t="shared" si="1"/>
        <v>设施代码:GF0206</v>
      </c>
      <c r="AD11" s="141" t="s">
        <v>1166</v>
      </c>
      <c r="AE11" s="141"/>
    </row>
    <row r="12" spans="1:31" s="8" customFormat="1" x14ac:dyDescent="0.2">
      <c r="A12" s="27" t="s">
        <v>794</v>
      </c>
      <c r="B12" s="27" t="s">
        <v>34</v>
      </c>
      <c r="C12" s="8" t="s">
        <v>617</v>
      </c>
      <c r="D12" s="8" t="s">
        <v>0</v>
      </c>
      <c r="E12" s="8" t="s">
        <v>190</v>
      </c>
      <c r="F12" s="8" t="s">
        <v>1</v>
      </c>
      <c r="G12" s="8" t="s">
        <v>311</v>
      </c>
      <c r="H12" s="8" t="s">
        <v>1206</v>
      </c>
      <c r="I12" s="8" t="s">
        <v>3</v>
      </c>
      <c r="J12" s="8" t="s">
        <v>1376</v>
      </c>
      <c r="K12" s="8" t="s">
        <v>167</v>
      </c>
      <c r="L12" s="8" t="s">
        <v>4</v>
      </c>
      <c r="M12" s="8" t="s">
        <v>5</v>
      </c>
      <c r="N12" s="8" t="s">
        <v>35</v>
      </c>
      <c r="O12" s="8" t="s">
        <v>7</v>
      </c>
      <c r="P12" s="8" t="s">
        <v>175</v>
      </c>
      <c r="Q12" s="8" t="s">
        <v>8</v>
      </c>
      <c r="R12" s="8" t="s">
        <v>9</v>
      </c>
      <c r="S12" s="8" t="s">
        <v>36</v>
      </c>
      <c r="T12" s="8" t="s">
        <v>11</v>
      </c>
      <c r="U12" s="8" t="s">
        <v>22</v>
      </c>
      <c r="V12" s="8" t="s">
        <v>405</v>
      </c>
      <c r="W12" s="141" t="s">
        <v>782</v>
      </c>
      <c r="X12" s="8" t="str">
        <f t="shared" si="0"/>
        <v>唯一标识:小高一贯制学校;设施名称:小高一贯制学校;设施别称:;设施过滤:T;配置要求:选配;设施必要性:0;级别:街道级;设施代码:GF0210;设施类型:教育;类型代码:0804;控制方式:实位控制;应配建筑公式:0;应配用地公式:0;应配其他一公式:总居住户数规划/100*3*G规划地块教育百户指标/45+总居住户数规划/100*G规划地块教育百户指标/50+总居住户数现状/100*3*G现状地块教育百户指标/45+总居住户数现状/100*G现状地块教育百户指标/50;应配其他二公式:0;应配其他三公式:0;一般建筑规模:-;一般用地规模:-;一般其他一规模:36+18+18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2" s="141" t="s">
        <v>1113</v>
      </c>
      <c r="Z12" s="141"/>
      <c r="AA12" s="141"/>
      <c r="AB12" s="141"/>
      <c r="AC12" s="138" t="str">
        <f t="shared" si="1"/>
        <v>设施代码:GF0210</v>
      </c>
      <c r="AD12" s="141" t="s">
        <v>1167</v>
      </c>
      <c r="AE12" s="141"/>
    </row>
    <row r="13" spans="1:31" s="8" customFormat="1" x14ac:dyDescent="0.2">
      <c r="A13" s="27" t="s">
        <v>795</v>
      </c>
      <c r="B13" s="27" t="s">
        <v>37</v>
      </c>
      <c r="C13" s="8" t="s">
        <v>617</v>
      </c>
      <c r="D13" s="8" t="s">
        <v>0</v>
      </c>
      <c r="E13" s="78" t="s">
        <v>190</v>
      </c>
      <c r="F13" s="8" t="s">
        <v>1</v>
      </c>
      <c r="G13" s="8" t="s">
        <v>311</v>
      </c>
      <c r="H13" s="8" t="s">
        <v>1206</v>
      </c>
      <c r="I13" s="8" t="s">
        <v>3</v>
      </c>
      <c r="J13" s="8" t="s">
        <v>1376</v>
      </c>
      <c r="K13" s="8" t="s">
        <v>167</v>
      </c>
      <c r="L13" s="8" t="s">
        <v>4</v>
      </c>
      <c r="M13" s="8" t="s">
        <v>5</v>
      </c>
      <c r="N13" s="8" t="s">
        <v>38</v>
      </c>
      <c r="O13" s="8" t="s">
        <v>7</v>
      </c>
      <c r="P13" s="8" t="s">
        <v>175</v>
      </c>
      <c r="Q13" s="8" t="s">
        <v>8</v>
      </c>
      <c r="R13" s="8" t="s">
        <v>9</v>
      </c>
      <c r="S13" s="8" t="s">
        <v>39</v>
      </c>
      <c r="T13" s="8" t="s">
        <v>11</v>
      </c>
      <c r="U13" s="8" t="s">
        <v>22</v>
      </c>
      <c r="V13" s="8" t="s">
        <v>405</v>
      </c>
      <c r="W13" s="141" t="s">
        <v>782</v>
      </c>
      <c r="X13" s="8" t="str">
        <f t="shared" si="0"/>
        <v>唯一标识:幼高一贯制学校;设施名称:幼高一贯制学校;设施别称:;设施过滤:T;配置要求:选配;设施必要性:0;级别:街道级;设施代码:GF0210;设施类型:教育;类型代码:0804;控制方式:实位控制;应配建筑公式:0;应配用地公式:0;应配其他一公式:总居住户数规划/100*G规划地块教育百户指标/30+总居住户数规划/100*3*G规划地块教育百户指标/45+总居住户数规划/100*G规划地块教育百户指标/50+总居住户数现状/100*G现状地块教育百户指标/30+总居住户数现状/100*3*G现状地块教育百户指标/45+总居住户数现状/100*G现状地块教育百户指标/50;应配其他二公式:0;应配其他三公式:0;一般建筑规模:-;一般用地规模:-;一般其他一规模:18+36+18+18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3" s="141" t="s">
        <v>1113</v>
      </c>
      <c r="Z13" s="141"/>
      <c r="AA13" s="141"/>
      <c r="AB13" s="141"/>
      <c r="AC13" s="138" t="str">
        <f t="shared" si="1"/>
        <v>设施代码:GF0210</v>
      </c>
      <c r="AD13" s="141" t="s">
        <v>1167</v>
      </c>
      <c r="AE13" s="141"/>
    </row>
    <row r="14" spans="1:31" s="8" customFormat="1" x14ac:dyDescent="0.2">
      <c r="A14" s="27" t="s">
        <v>796</v>
      </c>
      <c r="B14" s="27" t="s">
        <v>306</v>
      </c>
      <c r="C14" s="8" t="s">
        <v>305</v>
      </c>
      <c r="D14" s="76" t="s">
        <v>0</v>
      </c>
      <c r="E14" s="78" t="s">
        <v>190</v>
      </c>
      <c r="F14" s="77" t="s">
        <v>18</v>
      </c>
      <c r="G14" s="8" t="s">
        <v>311</v>
      </c>
      <c r="H14" s="8" t="s">
        <v>19</v>
      </c>
      <c r="I14" s="8" t="s">
        <v>3</v>
      </c>
      <c r="J14" s="8" t="s">
        <v>1376</v>
      </c>
      <c r="K14" s="8" t="s">
        <v>167</v>
      </c>
      <c r="L14" s="8" t="s">
        <v>4</v>
      </c>
      <c r="M14" s="8" t="s">
        <v>5</v>
      </c>
      <c r="N14" s="8" t="s">
        <v>20</v>
      </c>
      <c r="O14" s="8" t="s">
        <v>7</v>
      </c>
      <c r="P14" s="8" t="s">
        <v>175</v>
      </c>
      <c r="Q14" s="8" t="s">
        <v>8</v>
      </c>
      <c r="R14" s="8" t="s">
        <v>9</v>
      </c>
      <c r="S14" s="8" t="s">
        <v>21</v>
      </c>
      <c r="T14" s="8" t="s">
        <v>11</v>
      </c>
      <c r="U14" s="8" t="s">
        <v>22</v>
      </c>
      <c r="V14" s="8" t="s">
        <v>405</v>
      </c>
      <c r="W14" s="141" t="s">
        <v>782</v>
      </c>
      <c r="X14" s="8" t="str">
        <f t="shared" si="0"/>
        <v>唯一标识:初中;设施名称:初中;设施别称:初级中学;设施过滤:T;配置要求:选配;设施必要性:1;级别:街道级;设施代码:GF0205;设施类型:教育;类型代码:0804;控制方式:实位控制;应配建筑公式:0;应配用地公式:0;应配其他一公式:总居住户数规划/100*G规划地块教育百户指标/50+总居住户数现状/100*G现状地块教育百户指标/50;应配其他二公式:0;应配其他三公式:0;一般建筑规模:-;一般用地规模:-;一般其他一规模:42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4" s="141" t="s">
        <v>1113</v>
      </c>
      <c r="Z14" s="141"/>
      <c r="AA14" s="141"/>
      <c r="AB14" s="141"/>
      <c r="AC14" s="138" t="str">
        <f t="shared" si="1"/>
        <v>设施代码:GF0210</v>
      </c>
      <c r="AD14" s="141" t="s">
        <v>1167</v>
      </c>
      <c r="AE14" s="141"/>
    </row>
    <row r="15" spans="1:31" s="8" customFormat="1" x14ac:dyDescent="0.2">
      <c r="A15" s="27" t="s">
        <v>797</v>
      </c>
      <c r="B15" s="27" t="s">
        <v>40</v>
      </c>
      <c r="C15" s="8" t="s">
        <v>617</v>
      </c>
      <c r="D15" s="8" t="s">
        <v>0</v>
      </c>
      <c r="E15" s="22" t="s">
        <v>180</v>
      </c>
      <c r="F15" s="8" t="s">
        <v>18</v>
      </c>
      <c r="G15" s="8" t="s">
        <v>311</v>
      </c>
      <c r="H15" s="8" t="s">
        <v>24</v>
      </c>
      <c r="I15" s="8" t="s">
        <v>3</v>
      </c>
      <c r="J15" s="8" t="s">
        <v>1376</v>
      </c>
      <c r="K15" s="8" t="s">
        <v>167</v>
      </c>
      <c r="L15" s="8" t="s">
        <v>4</v>
      </c>
      <c r="M15" s="8" t="s">
        <v>5</v>
      </c>
      <c r="N15" s="8" t="s">
        <v>25</v>
      </c>
      <c r="O15" s="8" t="s">
        <v>7</v>
      </c>
      <c r="P15" s="8" t="s">
        <v>175</v>
      </c>
      <c r="Q15" s="8" t="s">
        <v>8</v>
      </c>
      <c r="R15" s="8" t="s">
        <v>9</v>
      </c>
      <c r="S15" s="8" t="s">
        <v>26</v>
      </c>
      <c r="T15" s="8" t="s">
        <v>11</v>
      </c>
      <c r="U15" s="8" t="s">
        <v>22</v>
      </c>
      <c r="V15" s="8" t="s">
        <v>405</v>
      </c>
      <c r="W15" s="141" t="s">
        <v>782</v>
      </c>
      <c r="X15" s="8" t="str">
        <f t="shared" si="0"/>
        <v>唯一标识:小学;设施名称:小学;设施别称:;设施过滤:T;配置要求:必配;设施必要性:1;级别:街道级;设施代码:GF0207;设施类型:教育;类型代码:0804;控制方式:实位控制;应配建筑公式:0;应配用地公式:0;应配其他一公式:总居住户数规划/100*2*G规划地块教育百户指标/45+总居住户数现状/100*2*G现状地块教育百户指标/45;应配其他二公式:0;应配其他三公式:0;一般建筑规模:-;一般用地规模:-;一般其他一规模:36班;一般其他二规模:-;规模一量纲:班;备注:(1)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c r="Y15" s="141" t="s">
        <v>1113</v>
      </c>
      <c r="Z15" s="141"/>
      <c r="AA15" s="141"/>
      <c r="AB15" s="141"/>
      <c r="AC15" s="138" t="str">
        <f t="shared" si="1"/>
        <v>设施代码:GF0205</v>
      </c>
      <c r="AD15" s="141" t="s">
        <v>1168</v>
      </c>
      <c r="AE15" s="141"/>
    </row>
    <row r="16" spans="1:31" s="29" customFormat="1" ht="15" thickBot="1" x14ac:dyDescent="0.25">
      <c r="A16" s="28" t="s">
        <v>798</v>
      </c>
      <c r="B16" s="28" t="s">
        <v>182</v>
      </c>
      <c r="C16" s="29" t="s">
        <v>617</v>
      </c>
      <c r="D16" s="29" t="s">
        <v>0</v>
      </c>
      <c r="E16" s="29" t="s">
        <v>190</v>
      </c>
      <c r="F16" s="29" t="s">
        <v>371</v>
      </c>
      <c r="G16" s="29" t="s">
        <v>311</v>
      </c>
      <c r="H16" s="29" t="s">
        <v>42</v>
      </c>
      <c r="I16" s="29" t="s">
        <v>3</v>
      </c>
      <c r="J16" s="29" t="s">
        <v>1376</v>
      </c>
      <c r="K16" s="29" t="s">
        <v>167</v>
      </c>
      <c r="L16" s="29" t="s">
        <v>4</v>
      </c>
      <c r="M16" s="29" t="s">
        <v>5</v>
      </c>
      <c r="N16" s="29" t="s">
        <v>307</v>
      </c>
      <c r="O16" s="29" t="s">
        <v>7</v>
      </c>
      <c r="P16" s="29" t="s">
        <v>175</v>
      </c>
      <c r="Q16" s="29" t="s">
        <v>186</v>
      </c>
      <c r="R16" s="29" t="s">
        <v>9</v>
      </c>
      <c r="S16" s="29" t="s">
        <v>308</v>
      </c>
      <c r="T16" s="29" t="s">
        <v>11</v>
      </c>
      <c r="U16" s="29" t="s">
        <v>1154</v>
      </c>
      <c r="V16" s="29" t="s">
        <v>309</v>
      </c>
      <c r="W16" s="142" t="s">
        <v>782</v>
      </c>
      <c r="X16" s="29" t="str">
        <f t="shared" si="0"/>
        <v>唯一标识:社区学校;设施名称:社区学校;设施别称:;设施过滤:T;配置要求:选配;设施必要性:0;级别:街道级;设施代码:GF0208;设施类型:教育;类型代码:0804;控制方式:实位控制;应配建筑公式:0;应配用地公式:0;应配其他一公式:总居住户数/100*5;应配其他二公式:0;应配其他三公式:0;一般建筑规模:1000㎡;一般用地规模:-;一般其他一规模:-;一般其他二规模:-;规模一量纲:;备注:(1)可独立设置，也可结合闲置的中小学校校舍及其他文化养老设施等兼容设置：(2)社区学校应包含老年大学教学点，面积不小于100m2。借鉴《上海城市居住地区和居住区公共服务设施设置标准》</v>
      </c>
      <c r="Y16" s="142" t="s">
        <v>1113</v>
      </c>
      <c r="Z16" s="142"/>
      <c r="AA16" s="142"/>
      <c r="AB16" s="142"/>
      <c r="AC16" s="138" t="str">
        <f t="shared" si="1"/>
        <v>设施代码:GF0207</v>
      </c>
      <c r="AD16" s="142" t="s">
        <v>1169</v>
      </c>
      <c r="AE16" s="142"/>
    </row>
    <row r="17" spans="1:31" s="23" customFormat="1" x14ac:dyDescent="0.2">
      <c r="A17" s="25" t="s">
        <v>799</v>
      </c>
      <c r="B17" s="25" t="s">
        <v>41</v>
      </c>
      <c r="C17" s="26" t="s">
        <v>617</v>
      </c>
      <c r="D17" s="26" t="s">
        <v>0</v>
      </c>
      <c r="E17" s="26" t="s">
        <v>180</v>
      </c>
      <c r="F17" s="26" t="s">
        <v>18</v>
      </c>
      <c r="G17" s="26" t="s">
        <v>581</v>
      </c>
      <c r="H17" s="26" t="s">
        <v>1207</v>
      </c>
      <c r="I17" s="26" t="s">
        <v>3</v>
      </c>
      <c r="J17" s="26" t="s">
        <v>1376</v>
      </c>
      <c r="K17" s="26" t="s">
        <v>167</v>
      </c>
      <c r="L17" s="26" t="s">
        <v>4</v>
      </c>
      <c r="M17" s="26" t="s">
        <v>5</v>
      </c>
      <c r="N17" s="26" t="s">
        <v>403</v>
      </c>
      <c r="O17" s="26" t="s">
        <v>7</v>
      </c>
      <c r="P17" s="26" t="s">
        <v>175</v>
      </c>
      <c r="Q17" s="26" t="s">
        <v>8</v>
      </c>
      <c r="R17" s="26" t="s">
        <v>9</v>
      </c>
      <c r="S17" s="26" t="s">
        <v>43</v>
      </c>
      <c r="T17" s="26" t="s">
        <v>11</v>
      </c>
      <c r="U17" s="26" t="s">
        <v>644</v>
      </c>
      <c r="V17" s="26" t="s">
        <v>404</v>
      </c>
      <c r="W17" s="137" t="s">
        <v>782</v>
      </c>
      <c r="X17" s="26" t="str">
        <f t="shared" si="0"/>
        <v>唯一标识:幼儿园;设施名称:幼儿园;设施别称:;设施过滤:T;配置要求:必配;设施必要性:1;级别:社区级;设施代码:GF0209;设施类型:教育;类型代码:0804;控制方式:实位控制;应配建筑公式:0;应配用地公式:0;应配其他一公式:总居住户数规划/100*G规划地块教育百户指标/30+总居住户数现状/100*G现状地块教育百户指标/30;应配其他二公式:0;应配其他三公式:0;一般建筑规模:-;一般用地规模:-;一般其他一规模:12班;一般其他二规模:-;规模一量纲:班;备注:(1)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v>
      </c>
      <c r="Y17" s="137" t="s">
        <v>1113</v>
      </c>
      <c r="Z17" s="137"/>
      <c r="AA17" s="137"/>
      <c r="AB17" s="137"/>
      <c r="AC17" s="138" t="str">
        <f t="shared" si="1"/>
        <v>设施代码:GF0208</v>
      </c>
      <c r="AD17" s="137" t="s">
        <v>1170</v>
      </c>
      <c r="AE17" s="137"/>
    </row>
    <row r="18" spans="1:31" s="18" customFormat="1" x14ac:dyDescent="0.2">
      <c r="A18" s="104" t="s">
        <v>800</v>
      </c>
      <c r="B18" s="104" t="s">
        <v>583</v>
      </c>
      <c r="C18" s="20" t="s">
        <v>617</v>
      </c>
      <c r="D18" s="20" t="s">
        <v>0</v>
      </c>
      <c r="E18" s="20" t="s">
        <v>570</v>
      </c>
      <c r="F18" s="20" t="s">
        <v>371</v>
      </c>
      <c r="G18" s="20" t="s">
        <v>581</v>
      </c>
      <c r="H18" s="20" t="s">
        <v>1206</v>
      </c>
      <c r="I18" s="20" t="s">
        <v>3</v>
      </c>
      <c r="J18" s="20" t="s">
        <v>1376</v>
      </c>
      <c r="K18" s="20" t="s">
        <v>167</v>
      </c>
      <c r="L18" s="20" t="s">
        <v>4</v>
      </c>
      <c r="M18" s="20" t="s">
        <v>5</v>
      </c>
      <c r="N18" s="20" t="s">
        <v>303</v>
      </c>
      <c r="O18" s="20" t="s">
        <v>7</v>
      </c>
      <c r="P18" s="20" t="s">
        <v>175</v>
      </c>
      <c r="Q18" s="20" t="s">
        <v>8</v>
      </c>
      <c r="R18" s="20" t="s">
        <v>9</v>
      </c>
      <c r="S18" s="20" t="s">
        <v>308</v>
      </c>
      <c r="T18" s="20" t="s">
        <v>11</v>
      </c>
      <c r="U18" s="20" t="s">
        <v>1154</v>
      </c>
      <c r="V18" s="20" t="s">
        <v>571</v>
      </c>
      <c r="W18" s="143" t="s">
        <v>782</v>
      </c>
      <c r="X18" s="20" t="str">
        <f t="shared" si="0"/>
        <v>唯一标识:家庭教育指导站;设施名称:家庭教育指导站;设施别称:;设施过滤:T;配置要求:品质提升;设施必要性:0;级别:社区级;设施代码:GF0210;设施类型:教育;类型代码:0804;控制方式:实位控制;应配建筑公式:0;应配用地公式:0;应配其他一公式:0;应配其他二公式:0;应配其他三公式:0;一般建筑规模:-;一般用地规模:-;一般其他一规模:-;一般其他二规模:-;规模一量纲:;备注:-</v>
      </c>
      <c r="Y18" s="143" t="s">
        <v>1113</v>
      </c>
      <c r="Z18" s="143"/>
      <c r="AA18" s="143"/>
      <c r="AB18" s="143"/>
      <c r="AC18" s="138" t="str">
        <f t="shared" si="1"/>
        <v>设施代码:GF0209</v>
      </c>
      <c r="AD18" s="143" t="s">
        <v>1171</v>
      </c>
      <c r="AE18" s="143"/>
    </row>
    <row r="19" spans="1:31" s="30" customFormat="1" ht="15" thickBot="1" x14ac:dyDescent="0.25">
      <c r="A19" s="66" t="s">
        <v>801</v>
      </c>
      <c r="B19" s="66" t="s">
        <v>584</v>
      </c>
      <c r="C19" s="67" t="s">
        <v>617</v>
      </c>
      <c r="D19" s="67" t="s">
        <v>0</v>
      </c>
      <c r="E19" s="67" t="s">
        <v>570</v>
      </c>
      <c r="F19" s="67" t="s">
        <v>371</v>
      </c>
      <c r="G19" s="67" t="s">
        <v>581</v>
      </c>
      <c r="H19" s="67" t="s">
        <v>1206</v>
      </c>
      <c r="I19" s="67" t="s">
        <v>3</v>
      </c>
      <c r="J19" s="67" t="s">
        <v>1376</v>
      </c>
      <c r="K19" s="67" t="s">
        <v>167</v>
      </c>
      <c r="L19" s="67" t="s">
        <v>4</v>
      </c>
      <c r="M19" s="67" t="s">
        <v>5</v>
      </c>
      <c r="N19" s="67" t="s">
        <v>303</v>
      </c>
      <c r="O19" s="67" t="s">
        <v>7</v>
      </c>
      <c r="P19" s="67" t="s">
        <v>175</v>
      </c>
      <c r="Q19" s="67" t="s">
        <v>8</v>
      </c>
      <c r="R19" s="67" t="s">
        <v>9</v>
      </c>
      <c r="S19" s="67" t="s">
        <v>308</v>
      </c>
      <c r="T19" s="67" t="s">
        <v>11</v>
      </c>
      <c r="U19" s="67" t="s">
        <v>1154</v>
      </c>
      <c r="V19" s="67" t="s">
        <v>571</v>
      </c>
      <c r="W19" s="144" t="s">
        <v>782</v>
      </c>
      <c r="X19" s="67" t="str">
        <f t="shared" si="0"/>
        <v>唯一标识:儿童寒暑假兴趣培训班;设施名称:儿童寒暑假兴趣培训班;设施别称:;设施过滤:T;配置要求:品质提升;设施必要性:0;级别:社区级;设施代码:GF0210;设施类型:教育;类型代码:0804;控制方式:实位控制;应配建筑公式:0;应配用地公式:0;应配其他一公式:0;应配其他二公式:0;应配其他三公式:0;一般建筑规模:-;一般用地规模:-;一般其他一规模:-;一般其他二规模:-;规模一量纲:;备注:-</v>
      </c>
      <c r="Y19" s="144" t="s">
        <v>1113</v>
      </c>
      <c r="Z19" s="144"/>
      <c r="AA19" s="144"/>
      <c r="AB19" s="144"/>
      <c r="AC19" s="138" t="str">
        <f t="shared" si="1"/>
        <v>设施代码:GF0210</v>
      </c>
      <c r="AD19" s="144" t="s">
        <v>1167</v>
      </c>
      <c r="AE19" s="144"/>
    </row>
    <row r="20" spans="1:31" s="26" customFormat="1" x14ac:dyDescent="0.2">
      <c r="A20" s="25" t="s">
        <v>802</v>
      </c>
      <c r="B20" s="25" t="s">
        <v>667</v>
      </c>
      <c r="C20" s="26" t="s">
        <v>617</v>
      </c>
      <c r="D20" s="26" t="s">
        <v>0</v>
      </c>
      <c r="E20" s="26" t="s">
        <v>180</v>
      </c>
      <c r="F20" s="26" t="s">
        <v>371</v>
      </c>
      <c r="G20" s="26" t="s">
        <v>473</v>
      </c>
      <c r="H20" s="26" t="s">
        <v>24</v>
      </c>
      <c r="I20" s="26" t="s">
        <v>3</v>
      </c>
      <c r="J20" s="26" t="s">
        <v>1376</v>
      </c>
      <c r="K20" s="26" t="s">
        <v>167</v>
      </c>
      <c r="L20" s="26" t="s">
        <v>4</v>
      </c>
      <c r="M20" s="26" t="s">
        <v>5</v>
      </c>
      <c r="N20" s="26" t="s">
        <v>303</v>
      </c>
      <c r="O20" s="26" t="s">
        <v>7</v>
      </c>
      <c r="P20" s="26" t="s">
        <v>175</v>
      </c>
      <c r="Q20" s="26" t="s">
        <v>8</v>
      </c>
      <c r="R20" s="26" t="s">
        <v>9</v>
      </c>
      <c r="S20" s="26" t="s">
        <v>308</v>
      </c>
      <c r="T20" s="26" t="s">
        <v>11</v>
      </c>
      <c r="U20" s="26" t="s">
        <v>1154</v>
      </c>
      <c r="V20" s="26" t="s">
        <v>474</v>
      </c>
      <c r="W20" s="140" t="s">
        <v>782</v>
      </c>
      <c r="X20" s="26" t="str">
        <f t="shared" si="0"/>
        <v>唯一标识:小学（乡镇）;设施名称:小学（乡镇）;设施别称:;设施过滤:T;配置要求:必配;设施必要性:0;级别:乡镇级;设施代码:GF0207;设施类型:教育;类型代码:0804;控制方式:实位控制;应配建筑公式:0;应配用地公式:0;应配其他一公式:0;应配其他二公式:0;应配其他三公式:0;一般建筑规模:-;一般用地规模:-;一般其他一规模:-;一般其他二规模:-;规模一量纲:;备注:(1)各乡镇原则上至少配置1处：(2)一般1.2万常住人口配置1处，结合乡镇人口结构明确数量和规模；(3)若生源确实较少，可设置教学点。参照“杭州市人民政府关于杭州市基础教育专项规划的批复”(杭政函〔2021)23号)</v>
      </c>
      <c r="Y20" s="140" t="s">
        <v>1113</v>
      </c>
      <c r="Z20" s="140"/>
      <c r="AA20" s="140"/>
      <c r="AB20" s="140"/>
      <c r="AC20" s="138" t="str">
        <f t="shared" si="1"/>
        <v>设施代码:GF0210</v>
      </c>
      <c r="AD20" s="140" t="s">
        <v>1167</v>
      </c>
      <c r="AE20" s="140"/>
    </row>
    <row r="21" spans="1:31" s="8" customFormat="1" x14ac:dyDescent="0.2">
      <c r="A21" s="27" t="s">
        <v>803</v>
      </c>
      <c r="B21" s="27" t="s">
        <v>668</v>
      </c>
      <c r="C21" s="8" t="s">
        <v>617</v>
      </c>
      <c r="D21" s="8" t="s">
        <v>0</v>
      </c>
      <c r="E21" s="8" t="s">
        <v>180</v>
      </c>
      <c r="F21" s="8" t="s">
        <v>371</v>
      </c>
      <c r="G21" s="8" t="s">
        <v>473</v>
      </c>
      <c r="H21" s="8" t="s">
        <v>19</v>
      </c>
      <c r="I21" s="8" t="s">
        <v>3</v>
      </c>
      <c r="J21" s="8" t="s">
        <v>1376</v>
      </c>
      <c r="K21" s="8" t="s">
        <v>167</v>
      </c>
      <c r="L21" s="8" t="s">
        <v>4</v>
      </c>
      <c r="M21" s="8" t="s">
        <v>5</v>
      </c>
      <c r="N21" s="8" t="s">
        <v>303</v>
      </c>
      <c r="O21" s="8" t="s">
        <v>7</v>
      </c>
      <c r="P21" s="8" t="s">
        <v>175</v>
      </c>
      <c r="Q21" s="8" t="s">
        <v>8</v>
      </c>
      <c r="R21" s="8" t="s">
        <v>9</v>
      </c>
      <c r="S21" s="8" t="s">
        <v>308</v>
      </c>
      <c r="T21" s="8" t="s">
        <v>11</v>
      </c>
      <c r="U21" s="8" t="s">
        <v>1154</v>
      </c>
      <c r="V21" s="8" t="s">
        <v>477</v>
      </c>
      <c r="W21" s="141" t="s">
        <v>782</v>
      </c>
      <c r="X21" s="8" t="str">
        <f t="shared" si="0"/>
        <v>唯一标识:初中（乡镇）;设施名称:初中（乡镇）;设施别称:;设施过滤:T;配置要求:必配;设施必要性:0;级别:乡镇级;设施代码:GF0205;设施类型:教育;类型代码:0804;控制方式:实位控制;应配建筑公式:0;应配用地公式:0;应配其他一公式:0;应配其他二公式:0;应配其他三公式:0;一般建筑规模:-;一般用地规模:-;一般其他一规模:-;一般其他二规模:-;规模一量纲:;备注:(1)中心镇必配；(2)一般每2.5万常住人口配置1处，结合乡镇人口结构明确数量和规模。参照“杭州市人民政府关于杭州市基础教育专项规划的批复”(杭政函〔2021)23号)。一般镇选配。</v>
      </c>
      <c r="Y21" s="141" t="s">
        <v>1113</v>
      </c>
      <c r="Z21" s="141"/>
      <c r="AA21" s="141"/>
      <c r="AB21" s="141"/>
      <c r="AC21" s="138" t="str">
        <f t="shared" si="1"/>
        <v>设施代码:GF0207</v>
      </c>
      <c r="AD21" s="141" t="s">
        <v>1169</v>
      </c>
      <c r="AE21" s="141"/>
    </row>
    <row r="22" spans="1:31" s="8" customFormat="1" x14ac:dyDescent="0.2">
      <c r="A22" s="27" t="s">
        <v>804</v>
      </c>
      <c r="B22" s="27" t="s">
        <v>669</v>
      </c>
      <c r="C22" s="20" t="s">
        <v>617</v>
      </c>
      <c r="D22" s="8" t="s">
        <v>0</v>
      </c>
      <c r="E22" s="8" t="s">
        <v>190</v>
      </c>
      <c r="F22" s="8" t="s">
        <v>371</v>
      </c>
      <c r="G22" s="8" t="s">
        <v>473</v>
      </c>
      <c r="H22" s="8" t="s">
        <v>28</v>
      </c>
      <c r="I22" s="8" t="s">
        <v>3</v>
      </c>
      <c r="J22" s="8" t="s">
        <v>1376</v>
      </c>
      <c r="K22" s="8" t="s">
        <v>167</v>
      </c>
      <c r="L22" s="8" t="s">
        <v>4</v>
      </c>
      <c r="M22" s="8" t="s">
        <v>5</v>
      </c>
      <c r="N22" s="8" t="s">
        <v>303</v>
      </c>
      <c r="O22" s="8" t="s">
        <v>7</v>
      </c>
      <c r="P22" s="8" t="s">
        <v>175</v>
      </c>
      <c r="Q22" s="8" t="s">
        <v>8</v>
      </c>
      <c r="R22" s="8" t="s">
        <v>9</v>
      </c>
      <c r="S22" s="8" t="s">
        <v>308</v>
      </c>
      <c r="T22" s="8" t="s">
        <v>11</v>
      </c>
      <c r="U22" s="8" t="s">
        <v>1154</v>
      </c>
      <c r="V22" s="8" t="s">
        <v>475</v>
      </c>
      <c r="W22" s="141" t="s">
        <v>782</v>
      </c>
      <c r="X22" s="8" t="str">
        <f t="shared" si="0"/>
        <v>唯一标识:九年一贯制学校（乡镇）;设施名称:九年一贯制学校（乡镇）;设施别称:;设施过滤:T;配置要求:选配;设施必要性:0;级别:乡镇级;设施代码:GF0206;设施类型:教育;类型代码:0804;控制方式:实位控制;应配建筑公式:0;应配用地公式:0;应配其他一公式:0;应配其他二公式:0;应配其他三公式:0;一般建筑规模:-;一般用地规模:-;一般其他一规模:-;一般其他二规模:-;规模一量纲:;备注:结合地区常住人口结构明确数量和规模。参照“杭州市人民政府关于杭州市基础教育专项规划的批复”(杭政函〔2021)23号)</v>
      </c>
      <c r="Y22" s="141" t="s">
        <v>1113</v>
      </c>
      <c r="Z22" s="141"/>
      <c r="AA22" s="141"/>
      <c r="AB22" s="141"/>
      <c r="AC22" s="138" t="str">
        <f t="shared" si="1"/>
        <v>设施代码:GF0205</v>
      </c>
      <c r="AD22" s="141" t="s">
        <v>1168</v>
      </c>
      <c r="AE22" s="141"/>
    </row>
    <row r="23" spans="1:31" s="8" customFormat="1" x14ac:dyDescent="0.2">
      <c r="A23" s="27" t="s">
        <v>805</v>
      </c>
      <c r="B23" s="27" t="s">
        <v>670</v>
      </c>
      <c r="C23" s="8" t="s">
        <v>617</v>
      </c>
      <c r="D23" s="8" t="s">
        <v>0</v>
      </c>
      <c r="E23" s="8" t="s">
        <v>190</v>
      </c>
      <c r="F23" s="8" t="s">
        <v>371</v>
      </c>
      <c r="G23" s="8" t="s">
        <v>473</v>
      </c>
      <c r="H23" s="8" t="s">
        <v>42</v>
      </c>
      <c r="I23" s="8" t="s">
        <v>3</v>
      </c>
      <c r="J23" s="8" t="s">
        <v>1376</v>
      </c>
      <c r="K23" s="8" t="s">
        <v>167</v>
      </c>
      <c r="L23" s="8" t="s">
        <v>4</v>
      </c>
      <c r="M23" s="8" t="s">
        <v>5</v>
      </c>
      <c r="N23" s="8" t="s">
        <v>303</v>
      </c>
      <c r="O23" s="8" t="s">
        <v>7</v>
      </c>
      <c r="P23" s="8" t="s">
        <v>175</v>
      </c>
      <c r="Q23" s="8" t="s">
        <v>186</v>
      </c>
      <c r="R23" s="8" t="s">
        <v>9</v>
      </c>
      <c r="S23" s="8" t="s">
        <v>308</v>
      </c>
      <c r="T23" s="8" t="s">
        <v>11</v>
      </c>
      <c r="U23" s="8" t="s">
        <v>1154</v>
      </c>
      <c r="V23" s="8" t="s">
        <v>476</v>
      </c>
      <c r="W23" s="141" t="s">
        <v>782</v>
      </c>
      <c r="X23" s="8" t="str">
        <f t="shared" si="0"/>
        <v>唯一标识:社区学校（乡镇）;设施名称:社区学校（乡镇）;设施别称:;设施过滤:T;配置要求:选配;设施必要性:0;级别:乡镇级;设施代码:GF0208;设施类型:教育;类型代码:0804;控制方式:实位控制;应配建筑公式:0;应配用地公式:0;应配其他一公式:0;应配其他二公式:0;应配其他三公式:0;一般建筑规模:1000㎡;一般用地规模:-;一般其他一规模:-;一般其他二规模:-;规模一量纲:;备注:中心镇鼓励配置。借鉴《上海城市居住地区和居住区公共服务设施设置标准》</v>
      </c>
      <c r="Y23" s="141" t="s">
        <v>1113</v>
      </c>
      <c r="Z23" s="141"/>
      <c r="AA23" s="141"/>
      <c r="AB23" s="141"/>
      <c r="AC23" s="138" t="str">
        <f t="shared" si="1"/>
        <v>设施代码:GF0206</v>
      </c>
      <c r="AD23" s="141" t="s">
        <v>1166</v>
      </c>
      <c r="AE23" s="141"/>
    </row>
    <row r="24" spans="1:31" s="29" customFormat="1" ht="15" thickBot="1" x14ac:dyDescent="0.25">
      <c r="A24" s="28" t="s">
        <v>806</v>
      </c>
      <c r="B24" s="28" t="s">
        <v>741</v>
      </c>
      <c r="C24" s="29" t="s">
        <v>617</v>
      </c>
      <c r="D24" s="29" t="s">
        <v>0</v>
      </c>
      <c r="E24" s="29" t="s">
        <v>180</v>
      </c>
      <c r="F24" s="29" t="s">
        <v>371</v>
      </c>
      <c r="G24" s="29" t="s">
        <v>473</v>
      </c>
      <c r="H24" s="29" t="s">
        <v>1207</v>
      </c>
      <c r="I24" s="29" t="s">
        <v>3</v>
      </c>
      <c r="J24" s="29" t="s">
        <v>1376</v>
      </c>
      <c r="K24" s="29" t="s">
        <v>167</v>
      </c>
      <c r="L24" s="29" t="s">
        <v>4</v>
      </c>
      <c r="M24" s="29" t="s">
        <v>5</v>
      </c>
      <c r="N24" s="29" t="s">
        <v>303</v>
      </c>
      <c r="O24" s="29" t="s">
        <v>7</v>
      </c>
      <c r="P24" s="29" t="s">
        <v>175</v>
      </c>
      <c r="Q24" s="29" t="s">
        <v>8</v>
      </c>
      <c r="R24" s="29" t="s">
        <v>9</v>
      </c>
      <c r="S24" s="29" t="s">
        <v>43</v>
      </c>
      <c r="T24" s="29" t="s">
        <v>11</v>
      </c>
      <c r="U24" s="29" t="s">
        <v>644</v>
      </c>
      <c r="V24" s="29" t="s">
        <v>478</v>
      </c>
      <c r="W24" s="142" t="s">
        <v>782</v>
      </c>
      <c r="X24" s="29" t="str">
        <f t="shared" si="0"/>
        <v>唯一标识:幼儿园（乡镇）;设施名称:幼儿园（乡镇）;设施别称:;设施过滤:T;配置要求:必配;设施必要性:0;级别:乡镇级;设施代码:GF0209;设施类型:教育;类型代码:0804;控制方式:实位控制;应配建筑公式:0;应配用地公式:0;应配其他一公式:0;应配其他二公式:0;应配其他三公式:0;一般建筑规模:-;一般用地规模:-;一般其他一规模:12班;一般其他二规模:-;规模一量纲:班;备注:(1)各乡镇至少配置1处：(2)一般乡镇驻地每0.5万常住人口配置1处，结合乡镇人口结构明确数量和规模：(3)根据乡镇需求设置托班。参照“关于发布浙江省工程建设标准《普通幼儿园建设标准》的通知”（建设发[2007]293号)</v>
      </c>
      <c r="Y24" s="142" t="s">
        <v>1113</v>
      </c>
      <c r="Z24" s="142"/>
      <c r="AA24" s="142"/>
      <c r="AB24" s="142"/>
      <c r="AC24" s="138" t="str">
        <f t="shared" si="1"/>
        <v>设施代码:GF0208</v>
      </c>
      <c r="AD24" s="142" t="s">
        <v>1170</v>
      </c>
      <c r="AE24" s="142"/>
    </row>
    <row r="25" spans="1:31" s="31" customFormat="1" ht="15" thickBot="1" x14ac:dyDescent="0.25">
      <c r="A25" s="105" t="s">
        <v>807</v>
      </c>
      <c r="B25" s="105" t="s">
        <v>630</v>
      </c>
      <c r="C25" s="106" t="s">
        <v>617</v>
      </c>
      <c r="D25" s="106" t="s">
        <v>0</v>
      </c>
      <c r="E25" s="106" t="s">
        <v>190</v>
      </c>
      <c r="F25" s="106" t="s">
        <v>371</v>
      </c>
      <c r="G25" s="106" t="s">
        <v>523</v>
      </c>
      <c r="H25" s="106" t="s">
        <v>1207</v>
      </c>
      <c r="I25" s="106" t="s">
        <v>3</v>
      </c>
      <c r="J25" s="106" t="s">
        <v>1376</v>
      </c>
      <c r="K25" s="106" t="s">
        <v>167</v>
      </c>
      <c r="L25" s="106" t="s">
        <v>4</v>
      </c>
      <c r="M25" s="106" t="s">
        <v>5</v>
      </c>
      <c r="N25" s="106" t="s">
        <v>303</v>
      </c>
      <c r="O25" s="106" t="s">
        <v>7</v>
      </c>
      <c r="P25" s="106" t="s">
        <v>175</v>
      </c>
      <c r="Q25" s="106" t="s">
        <v>8</v>
      </c>
      <c r="R25" s="106" t="s">
        <v>9</v>
      </c>
      <c r="S25" s="106" t="s">
        <v>43</v>
      </c>
      <c r="T25" s="106" t="s">
        <v>11</v>
      </c>
      <c r="U25" s="106" t="s">
        <v>22</v>
      </c>
      <c r="V25" s="106" t="s">
        <v>524</v>
      </c>
      <c r="W25" s="145" t="s">
        <v>782</v>
      </c>
      <c r="X25" s="106" t="str">
        <f t="shared" si="0"/>
        <v>唯一标识:幼儿园（村）;设施名称:幼儿园（村）;设施别称:;设施过滤:T;配置要求:选配;设施必要性:0;级别:村级;设施代码:GF0209;设施类型:教育;类型代码:0804;控制方式:实位控制;应配建筑公式:0;应配用地公式:0;应配其他一公式:0;应配其他二公式:0;应配其他三公式:0;一般建筑规模:-;一般用地规模:-;一般其他一规模:12班;一般其他二规模:-;规模一量纲:班;备注:应考虑多个邻近村庄共同设置、共享使用，通过加强镇村联系的公交系统服务，实现农村地区基础教育的服务覆盖</v>
      </c>
      <c r="Y25" s="145" t="s">
        <v>1113</v>
      </c>
      <c r="Z25" s="145"/>
      <c r="AA25" s="145"/>
      <c r="AB25" s="145"/>
      <c r="AC25" s="138" t="str">
        <f t="shared" si="1"/>
        <v>设施代码:GF0209</v>
      </c>
      <c r="AD25" s="145" t="s">
        <v>1171</v>
      </c>
      <c r="AE25" s="145"/>
    </row>
    <row r="26" spans="1:31" s="32" customFormat="1" ht="15" thickBot="1" x14ac:dyDescent="0.25">
      <c r="A26" s="34" t="s">
        <v>808</v>
      </c>
      <c r="B26" s="34" t="s">
        <v>671</v>
      </c>
      <c r="C26" s="35" t="s">
        <v>617</v>
      </c>
      <c r="D26" s="35" t="s">
        <v>0</v>
      </c>
      <c r="E26" s="35" t="s">
        <v>180</v>
      </c>
      <c r="F26" s="35" t="s">
        <v>1</v>
      </c>
      <c r="G26" s="35" t="s">
        <v>183</v>
      </c>
      <c r="H26" s="35" t="s">
        <v>44</v>
      </c>
      <c r="I26" s="35" t="s">
        <v>45</v>
      </c>
      <c r="J26" s="35" t="s">
        <v>1380</v>
      </c>
      <c r="K26" s="35" t="s">
        <v>167</v>
      </c>
      <c r="L26" s="35" t="s">
        <v>4</v>
      </c>
      <c r="M26" s="35" t="s">
        <v>5</v>
      </c>
      <c r="N26" s="35" t="s">
        <v>6</v>
      </c>
      <c r="O26" s="35" t="s">
        <v>7</v>
      </c>
      <c r="P26" s="35" t="s">
        <v>175</v>
      </c>
      <c r="Q26" s="35" t="s">
        <v>228</v>
      </c>
      <c r="R26" s="35" t="s">
        <v>194</v>
      </c>
      <c r="S26" s="35" t="s">
        <v>643</v>
      </c>
      <c r="T26" s="35" t="s">
        <v>11</v>
      </c>
      <c r="U26" s="35" t="s">
        <v>645</v>
      </c>
      <c r="V26" s="35" t="s">
        <v>642</v>
      </c>
      <c r="W26" s="137" t="s">
        <v>782</v>
      </c>
      <c r="X26" s="35" t="str">
        <f t="shared" si="0"/>
        <v>唯一标识:综合医院（市）;设施名称:综合医院（市）;设施别称:;设施过滤:T;配置要求:必配;设施必要性:0;级别:城市级;设施代码:GF0301;设施类型:医疗;类型代码:0806;控制方式:实位控制;应配建筑公式:0;应配用地公式:0;应配其他一公式:0;应配其他二公式:0;应配其他三公式:0;一般建筑规模:-;一般用地规模:-;一般其他一规模:1500床;一般其他二规模:-;规模一量纲:床;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c r="Y26" s="137" t="s">
        <v>1113</v>
      </c>
      <c r="Z26" s="137"/>
      <c r="AA26" s="137"/>
      <c r="AB26" s="137"/>
      <c r="AC26" s="138" t="str">
        <f t="shared" si="1"/>
        <v>设施代码:GF0209</v>
      </c>
      <c r="AD26" s="137" t="s">
        <v>1171</v>
      </c>
      <c r="AE26" s="137"/>
    </row>
    <row r="27" spans="1:31" s="4" customFormat="1" x14ac:dyDescent="0.2">
      <c r="A27" s="36" t="s">
        <v>809</v>
      </c>
      <c r="B27" s="36" t="s">
        <v>672</v>
      </c>
      <c r="C27" s="9" t="s">
        <v>617</v>
      </c>
      <c r="D27" s="9" t="s">
        <v>0</v>
      </c>
      <c r="E27" s="9" t="s">
        <v>190</v>
      </c>
      <c r="F27" s="9" t="s">
        <v>1</v>
      </c>
      <c r="G27" s="9" t="s">
        <v>183</v>
      </c>
      <c r="H27" s="9" t="s">
        <v>44</v>
      </c>
      <c r="I27" s="9" t="s">
        <v>45</v>
      </c>
      <c r="J27" s="9" t="s">
        <v>1380</v>
      </c>
      <c r="K27" s="9" t="s">
        <v>167</v>
      </c>
      <c r="L27" s="9" t="s">
        <v>4</v>
      </c>
      <c r="M27" s="9" t="s">
        <v>5</v>
      </c>
      <c r="N27" s="9" t="s">
        <v>6</v>
      </c>
      <c r="O27" s="9" t="s">
        <v>7</v>
      </c>
      <c r="P27" s="9" t="s">
        <v>175</v>
      </c>
      <c r="Q27" s="9" t="s">
        <v>228</v>
      </c>
      <c r="R27" s="9" t="s">
        <v>194</v>
      </c>
      <c r="S27" s="35" t="s">
        <v>643</v>
      </c>
      <c r="T27" s="9" t="s">
        <v>11</v>
      </c>
      <c r="U27" s="9" t="s">
        <v>645</v>
      </c>
      <c r="V27" s="9" t="s">
        <v>642</v>
      </c>
      <c r="W27" s="138" t="s">
        <v>782</v>
      </c>
      <c r="X27" s="9" t="str">
        <f t="shared" si="0"/>
        <v>唯一标识:综合医院（区）;设施名称:综合医院（区）;设施别称:;设施过滤:T;配置要求:选配;设施必要性:0;级别:城市级;设施代码:GF0301;设施类型:医疗;类型代码:0806;控制方式:实位控制;应配建筑公式:0;应配用地公式:0;应配其他一公式:0;应配其他二公式:0;应配其他三公式:0;一般建筑规模:-;一般用地规模:-;一般其他一规模:1500床;一般其他二规模:-;规模一量纲:床;备注: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c r="Y27" s="138" t="s">
        <v>1113</v>
      </c>
      <c r="Z27" s="138"/>
      <c r="AA27" s="138"/>
      <c r="AB27" s="138"/>
      <c r="AC27" s="138" t="str">
        <f t="shared" si="1"/>
        <v>设施代码:GF0301</v>
      </c>
      <c r="AD27" s="138" t="s">
        <v>1172</v>
      </c>
      <c r="AE27" s="138"/>
    </row>
    <row r="28" spans="1:31" s="4" customFormat="1" x14ac:dyDescent="0.2">
      <c r="A28" s="36" t="s">
        <v>810</v>
      </c>
      <c r="B28" s="36" t="s">
        <v>673</v>
      </c>
      <c r="C28" s="9" t="s">
        <v>617</v>
      </c>
      <c r="D28" s="9" t="s">
        <v>0</v>
      </c>
      <c r="E28" s="9" t="s">
        <v>180</v>
      </c>
      <c r="F28" s="9" t="s">
        <v>1</v>
      </c>
      <c r="G28" s="9" t="s">
        <v>183</v>
      </c>
      <c r="H28" s="9" t="s">
        <v>46</v>
      </c>
      <c r="I28" s="9" t="s">
        <v>45</v>
      </c>
      <c r="J28" s="9" t="s">
        <v>1380</v>
      </c>
      <c r="K28" s="9" t="s">
        <v>167</v>
      </c>
      <c r="L28" s="9" t="s">
        <v>4</v>
      </c>
      <c r="M28" s="9" t="s">
        <v>5</v>
      </c>
      <c r="N28" s="9" t="s">
        <v>6</v>
      </c>
      <c r="O28" s="9" t="s">
        <v>7</v>
      </c>
      <c r="P28" s="9" t="s">
        <v>175</v>
      </c>
      <c r="Q28" s="9" t="s">
        <v>228</v>
      </c>
      <c r="R28" s="9" t="s">
        <v>194</v>
      </c>
      <c r="S28" s="9" t="s">
        <v>647</v>
      </c>
      <c r="T28" s="9" t="s">
        <v>11</v>
      </c>
      <c r="U28" s="9" t="s">
        <v>645</v>
      </c>
      <c r="V28" s="9" t="s">
        <v>646</v>
      </c>
      <c r="W28" s="138" t="s">
        <v>782</v>
      </c>
      <c r="X28" s="9" t="str">
        <f t="shared" si="0"/>
        <v>唯一标识:中医医院（市）;设施名称:中医医院（市）;设施别称:;设施过滤:T;配置要求:必配;设施必要性:0;级别:城市级;设施代码:GF0302;设施类型:医疗;类型代码:0806;控制方式:实位控制;应配建筑公式:0;应配用地公式:0;应配其他一公式:0;应配其他二公式:0;应配其他三公式:0;一般建筑规模:-;一般用地规模:-;一般其他一规模:1000床;一般其他二规模:-;规模一量纲:床;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c r="Y28" s="138" t="s">
        <v>1113</v>
      </c>
      <c r="Z28" s="138"/>
      <c r="AA28" s="138"/>
      <c r="AB28" s="138"/>
      <c r="AC28" s="138" t="str">
        <f t="shared" si="1"/>
        <v>设施代码:GF0301</v>
      </c>
      <c r="AD28" s="138" t="s">
        <v>1172</v>
      </c>
      <c r="AE28" s="138"/>
    </row>
    <row r="29" spans="1:31" s="4" customFormat="1" x14ac:dyDescent="0.2">
      <c r="A29" s="36" t="s">
        <v>811</v>
      </c>
      <c r="B29" s="36" t="s">
        <v>674</v>
      </c>
      <c r="C29" s="9" t="s">
        <v>617</v>
      </c>
      <c r="D29" s="9" t="s">
        <v>0</v>
      </c>
      <c r="E29" s="9" t="s">
        <v>191</v>
      </c>
      <c r="F29" s="9" t="s">
        <v>1</v>
      </c>
      <c r="G29" s="9" t="s">
        <v>183</v>
      </c>
      <c r="H29" s="9" t="s">
        <v>46</v>
      </c>
      <c r="I29" s="9" t="s">
        <v>45</v>
      </c>
      <c r="J29" s="9" t="s">
        <v>1380</v>
      </c>
      <c r="K29" s="9" t="s">
        <v>167</v>
      </c>
      <c r="L29" s="9" t="s">
        <v>4</v>
      </c>
      <c r="M29" s="9" t="s">
        <v>5</v>
      </c>
      <c r="N29" s="9" t="s">
        <v>6</v>
      </c>
      <c r="O29" s="9" t="s">
        <v>7</v>
      </c>
      <c r="P29" s="9" t="s">
        <v>175</v>
      </c>
      <c r="Q29" s="9" t="s">
        <v>228</v>
      </c>
      <c r="R29" s="9" t="s">
        <v>194</v>
      </c>
      <c r="S29" s="9" t="s">
        <v>647</v>
      </c>
      <c r="T29" s="9" t="s">
        <v>11</v>
      </c>
      <c r="U29" s="9" t="s">
        <v>645</v>
      </c>
      <c r="V29" s="9" t="s">
        <v>646</v>
      </c>
      <c r="W29" s="138" t="s">
        <v>782</v>
      </c>
      <c r="X29" s="9" t="str">
        <f t="shared" si="0"/>
        <v>唯一标识:中医医院（区）;设施名称:中医医院（区）;设施别称:;设施过滤:T;配置要求:区级;设施必要性:0;级别:城市级;设施代码:GF0302;设施类型:医疗;类型代码:0806;控制方式:实位控制;应配建筑公式:0;应配用地公式:0;应配其他一公式:0;应配其他二公式:0;应配其他三公式:0;一般建筑规模:-;一般用地规模:-;一般其他一规模:1000床;一般其他二规模:-;规模一量纲:床;备注:（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c r="Y29" s="138" t="s">
        <v>1113</v>
      </c>
      <c r="Z29" s="138"/>
      <c r="AA29" s="138"/>
      <c r="AB29" s="138"/>
      <c r="AC29" s="138" t="str">
        <f t="shared" si="1"/>
        <v>设施代码:GF0302</v>
      </c>
      <c r="AD29" s="138" t="s">
        <v>1173</v>
      </c>
      <c r="AE29" s="138"/>
    </row>
    <row r="30" spans="1:31" s="4" customFormat="1" x14ac:dyDescent="0.2">
      <c r="A30" s="36" t="s">
        <v>812</v>
      </c>
      <c r="B30" s="36" t="s">
        <v>675</v>
      </c>
      <c r="C30" s="9" t="s">
        <v>617</v>
      </c>
      <c r="D30" s="9" t="s">
        <v>0</v>
      </c>
      <c r="E30" s="9" t="s">
        <v>180</v>
      </c>
      <c r="F30" s="9" t="s">
        <v>1</v>
      </c>
      <c r="G30" s="9" t="s">
        <v>183</v>
      </c>
      <c r="H30" s="9" t="s">
        <v>47</v>
      </c>
      <c r="I30" s="9" t="s">
        <v>45</v>
      </c>
      <c r="J30" s="9" t="s">
        <v>1380</v>
      </c>
      <c r="K30" s="9" t="s">
        <v>167</v>
      </c>
      <c r="L30" s="9" t="s">
        <v>4</v>
      </c>
      <c r="M30" s="9" t="s">
        <v>5</v>
      </c>
      <c r="N30" s="9" t="s">
        <v>6</v>
      </c>
      <c r="O30" s="9" t="s">
        <v>7</v>
      </c>
      <c r="P30" s="9" t="s">
        <v>175</v>
      </c>
      <c r="Q30" s="9" t="s">
        <v>228</v>
      </c>
      <c r="R30" s="9" t="s">
        <v>194</v>
      </c>
      <c r="S30" s="9" t="s">
        <v>649</v>
      </c>
      <c r="T30" s="9" t="s">
        <v>11</v>
      </c>
      <c r="U30" s="9" t="s">
        <v>645</v>
      </c>
      <c r="V30" s="9" t="s">
        <v>648</v>
      </c>
      <c r="W30" s="138" t="s">
        <v>782</v>
      </c>
      <c r="X30" s="9" t="str">
        <f t="shared" si="0"/>
        <v>唯一标识:专科医院（精神专科医院）（市）;设施名称:专科医院（精神专科医院）（市）;设施别称:;设施过滤:T;配置要求:必配;设施必要性:0;级别:城市级;设施代码:GF0303;设施类型:医疗;类型代码:0806;控制方式:实位控制;应配建筑公式:0;应配用地公式:0;应配其他一公式:0;应配其他二公式:0;应配其他三公式:0;一般建筑规模:-;一般用地规模:-;一般其他一规模:500床;一般其他二规模:-;规模一量纲:床;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c r="Y30" s="138" t="s">
        <v>1113</v>
      </c>
      <c r="Z30" s="138"/>
      <c r="AA30" s="138"/>
      <c r="AB30" s="138"/>
      <c r="AC30" s="138" t="str">
        <f t="shared" si="1"/>
        <v>设施代码:GF0302</v>
      </c>
      <c r="AD30" s="138" t="s">
        <v>1173</v>
      </c>
      <c r="AE30" s="138"/>
    </row>
    <row r="31" spans="1:31" s="4" customFormat="1" x14ac:dyDescent="0.2">
      <c r="A31" s="36" t="s">
        <v>813</v>
      </c>
      <c r="B31" s="36" t="s">
        <v>676</v>
      </c>
      <c r="C31" s="9" t="s">
        <v>617</v>
      </c>
      <c r="D31" s="9" t="s">
        <v>0</v>
      </c>
      <c r="E31" s="9" t="s">
        <v>190</v>
      </c>
      <c r="F31" s="9" t="s">
        <v>1</v>
      </c>
      <c r="G31" s="9" t="s">
        <v>183</v>
      </c>
      <c r="H31" s="9" t="s">
        <v>47</v>
      </c>
      <c r="I31" s="9" t="s">
        <v>45</v>
      </c>
      <c r="J31" s="9" t="s">
        <v>1380</v>
      </c>
      <c r="K31" s="9" t="s">
        <v>167</v>
      </c>
      <c r="L31" s="9" t="s">
        <v>4</v>
      </c>
      <c r="M31" s="9" t="s">
        <v>5</v>
      </c>
      <c r="N31" s="9" t="s">
        <v>6</v>
      </c>
      <c r="O31" s="9" t="s">
        <v>7</v>
      </c>
      <c r="P31" s="9" t="s">
        <v>175</v>
      </c>
      <c r="Q31" s="9" t="s">
        <v>228</v>
      </c>
      <c r="R31" s="9" t="s">
        <v>194</v>
      </c>
      <c r="S31" s="9" t="s">
        <v>649</v>
      </c>
      <c r="T31" s="9" t="s">
        <v>11</v>
      </c>
      <c r="U31" s="9" t="s">
        <v>645</v>
      </c>
      <c r="V31" s="9" t="s">
        <v>648</v>
      </c>
      <c r="W31" s="138" t="s">
        <v>782</v>
      </c>
      <c r="X31" s="9" t="str">
        <f t="shared" si="0"/>
        <v>唯一标识:专科医院（精神专科医院）（区）;设施名称:专科医院（精神专科医院）（区）;设施别称:;设施过滤:T;配置要求:选配;设施必要性:0;级别:城市级;设施代码:GF0303;设施类型:医疗;类型代码:0806;控制方式:实位控制;应配建筑公式:0;应配用地公式:0;应配其他一公式:0;应配其他二公式:0;应配其他三公式:0;一般建筑规模:-;一般用地规模:-;一般其他一规模:500床;一般其他二规模:-;规模一量纲:床;备注:(1)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c r="Y31" s="138" t="s">
        <v>1113</v>
      </c>
      <c r="Z31" s="138"/>
      <c r="AA31" s="138"/>
      <c r="AB31" s="138"/>
      <c r="AC31" s="138" t="str">
        <f t="shared" si="1"/>
        <v>设施代码:GF0303</v>
      </c>
      <c r="AD31" s="138" t="s">
        <v>1174</v>
      </c>
      <c r="AE31" s="138"/>
    </row>
    <row r="32" spans="1:31" s="4" customFormat="1" x14ac:dyDescent="0.2">
      <c r="A32" s="36" t="s">
        <v>814</v>
      </c>
      <c r="B32" s="36" t="s">
        <v>677</v>
      </c>
      <c r="C32" s="9" t="s">
        <v>617</v>
      </c>
      <c r="D32" s="9" t="s">
        <v>0</v>
      </c>
      <c r="E32" s="9" t="s">
        <v>180</v>
      </c>
      <c r="F32" s="9" t="s">
        <v>1</v>
      </c>
      <c r="G32" s="9" t="s">
        <v>183</v>
      </c>
      <c r="H32" s="9" t="s">
        <v>47</v>
      </c>
      <c r="I32" s="9" t="s">
        <v>45</v>
      </c>
      <c r="J32" s="9" t="s">
        <v>1380</v>
      </c>
      <c r="K32" s="9" t="s">
        <v>167</v>
      </c>
      <c r="L32" s="9" t="s">
        <v>4</v>
      </c>
      <c r="M32" s="9" t="s">
        <v>5</v>
      </c>
      <c r="N32" s="9" t="s">
        <v>6</v>
      </c>
      <c r="O32" s="9" t="s">
        <v>7</v>
      </c>
      <c r="P32" s="9" t="s">
        <v>175</v>
      </c>
      <c r="Q32" s="9" t="s">
        <v>228</v>
      </c>
      <c r="R32" s="9" t="s">
        <v>194</v>
      </c>
      <c r="S32" s="9" t="s">
        <v>651</v>
      </c>
      <c r="T32" s="9" t="s">
        <v>11</v>
      </c>
      <c r="U32" s="9" t="s">
        <v>645</v>
      </c>
      <c r="V32" s="9" t="s">
        <v>650</v>
      </c>
      <c r="W32" s="138" t="s">
        <v>782</v>
      </c>
      <c r="X32" s="9" t="str">
        <f t="shared" si="0"/>
        <v>唯一标识:专科医院（传染病医院）（市）;设施名称:专科医院（传染病医院）（市）;设施别称:;设施过滤:T;配置要求:必配;设施必要性:0;级别:城市级;设施代码:GF0303;设施类型:医疗;类型代码:0806;控制方式:实位控制;应配建筑公式:0;应配用地公式:0;应配其他一公式:0;应配其他二公式:0;应配其他三公式:0;一般建筑规模:-;一般用地规模:-;一般其他一规模:400床;一般其他二规模:-;规模一量纲:床;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c r="Y32" s="138" t="s">
        <v>1113</v>
      </c>
      <c r="Z32" s="138"/>
      <c r="AA32" s="138"/>
      <c r="AB32" s="138"/>
      <c r="AC32" s="138" t="str">
        <f t="shared" si="1"/>
        <v>设施代码:GF0303</v>
      </c>
      <c r="AD32" s="138" t="s">
        <v>1174</v>
      </c>
      <c r="AE32" s="138"/>
    </row>
    <row r="33" spans="1:31" s="4" customFormat="1" x14ac:dyDescent="0.2">
      <c r="A33" s="36" t="s">
        <v>815</v>
      </c>
      <c r="B33" s="36" t="s">
        <v>678</v>
      </c>
      <c r="C33" s="9" t="s">
        <v>617</v>
      </c>
      <c r="D33" s="9" t="s">
        <v>0</v>
      </c>
      <c r="E33" s="9" t="s">
        <v>190</v>
      </c>
      <c r="F33" s="9" t="s">
        <v>1</v>
      </c>
      <c r="G33" s="9" t="s">
        <v>183</v>
      </c>
      <c r="H33" s="9" t="s">
        <v>47</v>
      </c>
      <c r="I33" s="9" t="s">
        <v>45</v>
      </c>
      <c r="J33" s="9" t="s">
        <v>1380</v>
      </c>
      <c r="K33" s="9" t="s">
        <v>167</v>
      </c>
      <c r="L33" s="9" t="s">
        <v>4</v>
      </c>
      <c r="M33" s="9" t="s">
        <v>5</v>
      </c>
      <c r="N33" s="9" t="s">
        <v>6</v>
      </c>
      <c r="O33" s="9" t="s">
        <v>7</v>
      </c>
      <c r="P33" s="9" t="s">
        <v>175</v>
      </c>
      <c r="Q33" s="9" t="s">
        <v>228</v>
      </c>
      <c r="R33" s="9" t="s">
        <v>194</v>
      </c>
      <c r="S33" s="9" t="s">
        <v>651</v>
      </c>
      <c r="T33" s="9" t="s">
        <v>11</v>
      </c>
      <c r="U33" s="9" t="s">
        <v>645</v>
      </c>
      <c r="V33" s="9" t="s">
        <v>652</v>
      </c>
      <c r="W33" s="138" t="s">
        <v>782</v>
      </c>
      <c r="X33" s="9" t="str">
        <f t="shared" si="0"/>
        <v>唯一标识:专科医院（传染病医院）（区）;设施名称:专科医院（传染病医院）（区）;设施别称:;设施过滤:T;配置要求:选配;设施必要性:0;级别:城市级;设施代码:GF0303;设施类型:医疗;类型代码:0806;控制方式:实位控制;应配建筑公式:0;应配用地公式:0;应配其他一公式:0;应配其他二公式:0;应配其他三公式:0;一般建筑规模:-;一般用地规模:-;一般其他一规模:400床;一般其他二规模:-;规模一量纲:床;备注:(1)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c r="Y33" s="138" t="s">
        <v>1113</v>
      </c>
      <c r="Z33" s="138"/>
      <c r="AA33" s="138"/>
      <c r="AB33" s="138"/>
      <c r="AC33" s="138" t="str">
        <f t="shared" si="1"/>
        <v>设施代码:GF0303</v>
      </c>
      <c r="AD33" s="138" t="s">
        <v>1174</v>
      </c>
      <c r="AE33" s="138"/>
    </row>
    <row r="34" spans="1:31" s="4" customFormat="1" x14ac:dyDescent="0.2">
      <c r="A34" s="36" t="s">
        <v>816</v>
      </c>
      <c r="B34" s="36" t="s">
        <v>679</v>
      </c>
      <c r="C34" s="9" t="s">
        <v>617</v>
      </c>
      <c r="D34" s="9" t="s">
        <v>0</v>
      </c>
      <c r="E34" s="9" t="s">
        <v>180</v>
      </c>
      <c r="F34" s="9" t="s">
        <v>1</v>
      </c>
      <c r="G34" s="9" t="s">
        <v>183</v>
      </c>
      <c r="H34" s="9" t="s">
        <v>47</v>
      </c>
      <c r="I34" s="9" t="s">
        <v>45</v>
      </c>
      <c r="J34" s="9" t="s">
        <v>1380</v>
      </c>
      <c r="K34" s="9" t="s">
        <v>167</v>
      </c>
      <c r="L34" s="9" t="s">
        <v>4</v>
      </c>
      <c r="M34" s="9" t="s">
        <v>5</v>
      </c>
      <c r="N34" s="9" t="s">
        <v>6</v>
      </c>
      <c r="O34" s="9" t="s">
        <v>7</v>
      </c>
      <c r="P34" s="9" t="s">
        <v>175</v>
      </c>
      <c r="Q34" s="9" t="s">
        <v>228</v>
      </c>
      <c r="R34" s="9" t="s">
        <v>194</v>
      </c>
      <c r="S34" s="9" t="s">
        <v>654</v>
      </c>
      <c r="T34" s="9" t="s">
        <v>11</v>
      </c>
      <c r="U34" s="9" t="s">
        <v>645</v>
      </c>
      <c r="V34" s="9" t="s">
        <v>653</v>
      </c>
      <c r="W34" s="138" t="s">
        <v>782</v>
      </c>
      <c r="X34" s="9" t="str">
        <f t="shared" si="0"/>
        <v>唯一标识:专科医院（儿童医院）（市）;设施名称:专科医院（儿童医院）（市）;设施别称:;设施过滤:T;配置要求:必配;设施必要性:0;级别:城市级;设施代码:GF0303;设施类型:医疗;类型代码:0806;控制方式:实位控制;应配建筑公式:0;应配用地公式:0;应配其他一公式:0;应配其他二公式:0;应配其他三公式:0;一般建筑规模:-;一般用地规模:-;一般其他一规模:800床;一般其他二规模:-;规模一量纲:床;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c r="Y34" s="138" t="s">
        <v>1113</v>
      </c>
      <c r="Z34" s="138"/>
      <c r="AA34" s="138"/>
      <c r="AB34" s="138"/>
      <c r="AC34" s="138" t="str">
        <f t="shared" si="1"/>
        <v>设施代码:GF0303</v>
      </c>
      <c r="AD34" s="138" t="s">
        <v>1174</v>
      </c>
      <c r="AE34" s="138"/>
    </row>
    <row r="35" spans="1:31" s="4" customFormat="1" x14ac:dyDescent="0.2">
      <c r="A35" s="36" t="s">
        <v>817</v>
      </c>
      <c r="B35" s="36" t="s">
        <v>680</v>
      </c>
      <c r="C35" s="9" t="s">
        <v>617</v>
      </c>
      <c r="D35" s="9" t="s">
        <v>0</v>
      </c>
      <c r="E35" s="9" t="s">
        <v>190</v>
      </c>
      <c r="F35" s="9" t="s">
        <v>1</v>
      </c>
      <c r="G35" s="9" t="s">
        <v>183</v>
      </c>
      <c r="H35" s="9" t="s">
        <v>47</v>
      </c>
      <c r="I35" s="9" t="s">
        <v>45</v>
      </c>
      <c r="J35" s="9" t="s">
        <v>1380</v>
      </c>
      <c r="K35" s="9" t="s">
        <v>167</v>
      </c>
      <c r="L35" s="9" t="s">
        <v>4</v>
      </c>
      <c r="M35" s="9" t="s">
        <v>5</v>
      </c>
      <c r="N35" s="9" t="s">
        <v>6</v>
      </c>
      <c r="O35" s="9" t="s">
        <v>7</v>
      </c>
      <c r="P35" s="9" t="s">
        <v>175</v>
      </c>
      <c r="Q35" s="9" t="s">
        <v>228</v>
      </c>
      <c r="R35" s="9" t="s">
        <v>194</v>
      </c>
      <c r="S35" s="9" t="s">
        <v>654</v>
      </c>
      <c r="T35" s="9" t="s">
        <v>11</v>
      </c>
      <c r="U35" s="9" t="s">
        <v>645</v>
      </c>
      <c r="V35" s="9" t="s">
        <v>655</v>
      </c>
      <c r="W35" s="138" t="s">
        <v>782</v>
      </c>
      <c r="X35" s="9" t="str">
        <f t="shared" si="0"/>
        <v>唯一标识:专科医院（儿童医院）（区）;设施名称:专科医院（儿童医院）（区）;设施别称:;设施过滤:T;配置要求:选配;设施必要性:0;级别:城市级;设施代码:GF0303;设施类型:医疗;类型代码:0806;控制方式:实位控制;应配建筑公式:0;应配用地公式:0;应配其他一公式:0;应配其他二公式:0;应配其他三公式:0;一般建筑规模:-;一般用地规模:-;一般其他一规模:800床;一般其他二规模:-;规模一量纲:床;备注:(1)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c r="Y35" s="138" t="s">
        <v>1113</v>
      </c>
      <c r="Z35" s="138"/>
      <c r="AA35" s="138"/>
      <c r="AB35" s="138"/>
      <c r="AC35" s="138" t="str">
        <f t="shared" si="1"/>
        <v>设施代码:GF0303</v>
      </c>
      <c r="AD35" s="138" t="s">
        <v>1174</v>
      </c>
      <c r="AE35" s="138"/>
    </row>
    <row r="36" spans="1:31" s="4" customFormat="1" x14ac:dyDescent="0.2">
      <c r="A36" s="36" t="s">
        <v>1068</v>
      </c>
      <c r="B36" s="36" t="s">
        <v>1069</v>
      </c>
      <c r="C36" s="9" t="s">
        <v>617</v>
      </c>
      <c r="D36" s="9" t="s">
        <v>0</v>
      </c>
      <c r="E36" s="9" t="s">
        <v>190</v>
      </c>
      <c r="F36" s="9" t="s">
        <v>1</v>
      </c>
      <c r="G36" s="9" t="s">
        <v>183</v>
      </c>
      <c r="H36" s="9" t="s">
        <v>47</v>
      </c>
      <c r="I36" s="9" t="s">
        <v>45</v>
      </c>
      <c r="J36" s="9" t="s">
        <v>1380</v>
      </c>
      <c r="K36" s="9" t="s">
        <v>167</v>
      </c>
      <c r="L36" s="9" t="s">
        <v>4</v>
      </c>
      <c r="M36" s="9" t="s">
        <v>5</v>
      </c>
      <c r="N36" s="9" t="s">
        <v>6</v>
      </c>
      <c r="O36" s="9" t="s">
        <v>7</v>
      </c>
      <c r="P36" s="9" t="s">
        <v>175</v>
      </c>
      <c r="Q36" s="9" t="s">
        <v>228</v>
      </c>
      <c r="R36" s="9" t="s">
        <v>194</v>
      </c>
      <c r="S36" s="9" t="s">
        <v>1070</v>
      </c>
      <c r="T36" s="9" t="s">
        <v>11</v>
      </c>
      <c r="U36" s="9" t="s">
        <v>645</v>
      </c>
      <c r="V36" s="9" t="s">
        <v>1071</v>
      </c>
      <c r="W36" s="138" t="s">
        <v>782</v>
      </c>
      <c r="X36" s="9" t="str">
        <f t="shared" ref="X36" si="2">_xlfn.TEXTJOIN(";",TRUE,A36:V36)</f>
        <v>唯一标识:专科医院（市）;设施名称:专科医院（市）;设施别称:;设施过滤:T;配置要求:选配;设施必要性:0;级别:城市级;设施代码:GF0303;设施类型:医疗;类型代码:0806;控制方式:实位控制;应配建筑公式:0;应配用地公式:0;应配其他一公式:0;应配其他二公式:0;应配其他三公式:0;一般建筑规模:-;一般用地规模:-;一般其他一规模:200床;一般其他二规模:-;规模一量纲:床;备注:</v>
      </c>
      <c r="Y36" s="138" t="s">
        <v>1113</v>
      </c>
      <c r="Z36" s="138"/>
      <c r="AA36" s="138"/>
      <c r="AB36" s="138"/>
      <c r="AC36" s="138" t="str">
        <f t="shared" si="1"/>
        <v>设施代码:GF0303</v>
      </c>
      <c r="AD36" s="138" t="s">
        <v>1174</v>
      </c>
      <c r="AE36" s="138"/>
    </row>
    <row r="37" spans="1:31" s="4" customFormat="1" x14ac:dyDescent="0.2">
      <c r="A37" s="36" t="s">
        <v>818</v>
      </c>
      <c r="B37" s="36" t="s">
        <v>681</v>
      </c>
      <c r="C37" s="9" t="s">
        <v>617</v>
      </c>
      <c r="D37" s="9" t="s">
        <v>0</v>
      </c>
      <c r="E37" s="9" t="s">
        <v>180</v>
      </c>
      <c r="F37" s="9" t="s">
        <v>1</v>
      </c>
      <c r="G37" s="9" t="s">
        <v>183</v>
      </c>
      <c r="H37" s="9" t="s">
        <v>48</v>
      </c>
      <c r="I37" s="9" t="s">
        <v>45</v>
      </c>
      <c r="J37" s="9" t="s">
        <v>1380</v>
      </c>
      <c r="K37" s="9" t="s">
        <v>167</v>
      </c>
      <c r="L37" s="9" t="s">
        <v>4</v>
      </c>
      <c r="M37" s="9" t="s">
        <v>5</v>
      </c>
      <c r="N37" s="9" t="s">
        <v>6</v>
      </c>
      <c r="O37" s="9" t="s">
        <v>7</v>
      </c>
      <c r="P37" s="9" t="s">
        <v>175</v>
      </c>
      <c r="Q37" s="9" t="s">
        <v>192</v>
      </c>
      <c r="R37" s="9" t="s">
        <v>194</v>
      </c>
      <c r="S37" s="9" t="s">
        <v>15</v>
      </c>
      <c r="T37" s="9" t="s">
        <v>11</v>
      </c>
      <c r="U37" s="9" t="s">
        <v>1154</v>
      </c>
      <c r="V37" s="9" t="s">
        <v>184</v>
      </c>
      <c r="W37" s="138" t="s">
        <v>782</v>
      </c>
      <c r="X37" s="9" t="str">
        <f t="shared" si="0"/>
        <v>唯一标识:急救中心（市）;设施名称:急救中心（市）;设施别称:;设施过滤:T;配置要求:必配;设施必要性:0;级别:城市级;设施代码:GF0304;设施类型:医疗;类型代码:0806;控制方式:实位控制;应配建筑公式:0;应配用地公式:0;应配其他一公式:0;应配其他二公式:0;应配其他三公式:0;一般建筑规模:5000㎡;一般用地规模:-;一般其他一规模:-;一般其他二规模:-;规模一量纲:;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c r="Y37" s="138" t="s">
        <v>1113</v>
      </c>
      <c r="Z37" s="138"/>
      <c r="AA37" s="138"/>
      <c r="AB37" s="138"/>
      <c r="AC37" s="138" t="str">
        <f t="shared" si="1"/>
        <v>设施代码:GF0303</v>
      </c>
      <c r="AD37" s="138" t="s">
        <v>1174</v>
      </c>
      <c r="AE37" s="138"/>
    </row>
    <row r="38" spans="1:31" s="4" customFormat="1" x14ac:dyDescent="0.2">
      <c r="A38" s="36" t="s">
        <v>819</v>
      </c>
      <c r="B38" s="36" t="s">
        <v>682</v>
      </c>
      <c r="C38" s="9" t="s">
        <v>617</v>
      </c>
      <c r="D38" s="9" t="s">
        <v>0</v>
      </c>
      <c r="E38" s="9" t="s">
        <v>190</v>
      </c>
      <c r="F38" s="9" t="s">
        <v>1</v>
      </c>
      <c r="G38" s="9" t="s">
        <v>183</v>
      </c>
      <c r="H38" s="9" t="s">
        <v>48</v>
      </c>
      <c r="I38" s="9" t="s">
        <v>45</v>
      </c>
      <c r="J38" s="9" t="s">
        <v>1380</v>
      </c>
      <c r="K38" s="9" t="s">
        <v>167</v>
      </c>
      <c r="L38" s="9" t="s">
        <v>4</v>
      </c>
      <c r="M38" s="9" t="s">
        <v>5</v>
      </c>
      <c r="N38" s="9" t="s">
        <v>6</v>
      </c>
      <c r="O38" s="9" t="s">
        <v>7</v>
      </c>
      <c r="P38" s="9" t="s">
        <v>175</v>
      </c>
      <c r="Q38" s="9" t="s">
        <v>193</v>
      </c>
      <c r="R38" s="9" t="s">
        <v>194</v>
      </c>
      <c r="S38" s="9" t="s">
        <v>15</v>
      </c>
      <c r="T38" s="9" t="s">
        <v>11</v>
      </c>
      <c r="U38" s="9" t="s">
        <v>1153</v>
      </c>
      <c r="V38" s="9" t="s">
        <v>184</v>
      </c>
      <c r="W38" s="138" t="s">
        <v>782</v>
      </c>
      <c r="X38" s="9" t="str">
        <f t="shared" si="0"/>
        <v>唯一标识:急救中心（区）;设施名称:急救中心（区）;设施别称:;设施过滤:T;配置要求:选配;设施必要性:0;级别:城市级;设施代码:GF0304;设施类型:医疗;类型代码:0806;控制方式:实位控制;应配建筑公式:0;应配用地公式:0;应配其他一公式:0;应配其他二公式:0;应配其他三公式:0;一般建筑规模:1600㎡;一般用地规模:-;一般其他一规模:-;一般其他二规模:-;规模一量纲:;备注:(1)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c r="Y38" s="138" t="s">
        <v>1113</v>
      </c>
      <c r="Z38" s="138"/>
      <c r="AA38" s="138"/>
      <c r="AB38" s="138"/>
      <c r="AC38" s="138" t="str">
        <f t="shared" si="1"/>
        <v>设施代码:GF0304</v>
      </c>
      <c r="AD38" s="138" t="s">
        <v>1175</v>
      </c>
      <c r="AE38" s="138"/>
    </row>
    <row r="39" spans="1:31" s="4" customFormat="1" x14ac:dyDescent="0.2">
      <c r="A39" s="36" t="s">
        <v>820</v>
      </c>
      <c r="B39" s="36" t="s">
        <v>50</v>
      </c>
      <c r="C39" s="9" t="s">
        <v>617</v>
      </c>
      <c r="D39" s="9" t="s">
        <v>0</v>
      </c>
      <c r="E39" s="9" t="s">
        <v>180</v>
      </c>
      <c r="F39" s="9" t="s">
        <v>1</v>
      </c>
      <c r="G39" s="9" t="s">
        <v>183</v>
      </c>
      <c r="H39" s="9" t="s">
        <v>51</v>
      </c>
      <c r="I39" s="9" t="s">
        <v>45</v>
      </c>
      <c r="J39" s="9" t="s">
        <v>1380</v>
      </c>
      <c r="K39" s="9" t="s">
        <v>167</v>
      </c>
      <c r="L39" s="9" t="s">
        <v>4</v>
      </c>
      <c r="M39" s="9" t="s">
        <v>5</v>
      </c>
      <c r="N39" s="9" t="s">
        <v>6</v>
      </c>
      <c r="O39" s="9" t="s">
        <v>7</v>
      </c>
      <c r="P39" s="9" t="s">
        <v>175</v>
      </c>
      <c r="Q39" s="9" t="s">
        <v>186</v>
      </c>
      <c r="R39" s="9" t="s">
        <v>9</v>
      </c>
      <c r="S39" s="9" t="s">
        <v>15</v>
      </c>
      <c r="T39" s="9" t="s">
        <v>11</v>
      </c>
      <c r="U39" s="9" t="s">
        <v>1154</v>
      </c>
      <c r="V39" s="9" t="s">
        <v>185</v>
      </c>
      <c r="W39" s="138" t="s">
        <v>782</v>
      </c>
      <c r="X39" s="9" t="str">
        <f t="shared" si="0"/>
        <v>唯一标识:血液中心;设施名称:血液中心;设施别称:;设施过滤:T;配置要求:必配;设施必要性:0;级别:城市级;设施代码:GF0306;设施类型:医疗;类型代码:0806;控制方式:实位控制;应配建筑公式:0;应配用地公式:0;应配其他一公式:0;应配其他二公式:0;应配其他三公式:0;一般建筑规模:1000㎡;一般用地规模:-;一般其他一规模:-;一般其他二规模:-;规模一量纲:;备注:(1)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v>
      </c>
      <c r="Y39" s="138" t="s">
        <v>1113</v>
      </c>
      <c r="Z39" s="138"/>
      <c r="AA39" s="138"/>
      <c r="AB39" s="138"/>
      <c r="AC39" s="138" t="str">
        <f t="shared" si="1"/>
        <v>设施代码:GF0304</v>
      </c>
      <c r="AD39" s="138" t="s">
        <v>1175</v>
      </c>
      <c r="AE39" s="138"/>
    </row>
    <row r="40" spans="1:31" s="4" customFormat="1" x14ac:dyDescent="0.2">
      <c r="A40" s="36" t="s">
        <v>821</v>
      </c>
      <c r="B40" s="36" t="s">
        <v>683</v>
      </c>
      <c r="C40" s="9" t="s">
        <v>617</v>
      </c>
      <c r="D40" s="9" t="s">
        <v>0</v>
      </c>
      <c r="E40" s="9" t="s">
        <v>180</v>
      </c>
      <c r="F40" s="9" t="s">
        <v>1</v>
      </c>
      <c r="G40" s="9" t="s">
        <v>183</v>
      </c>
      <c r="H40" s="9" t="s">
        <v>49</v>
      </c>
      <c r="I40" s="9" t="s">
        <v>45</v>
      </c>
      <c r="J40" s="9" t="s">
        <v>1380</v>
      </c>
      <c r="K40" s="9" t="s">
        <v>167</v>
      </c>
      <c r="L40" s="9" t="s">
        <v>4</v>
      </c>
      <c r="M40" s="9" t="s">
        <v>5</v>
      </c>
      <c r="N40" s="9" t="s">
        <v>6</v>
      </c>
      <c r="O40" s="9" t="s">
        <v>7</v>
      </c>
      <c r="P40" s="9" t="s">
        <v>175</v>
      </c>
      <c r="Q40" s="9" t="s">
        <v>195</v>
      </c>
      <c r="R40" s="9" t="s">
        <v>9</v>
      </c>
      <c r="S40" s="9" t="s">
        <v>15</v>
      </c>
      <c r="T40" s="9" t="s">
        <v>11</v>
      </c>
      <c r="U40" s="9" t="s">
        <v>1154</v>
      </c>
      <c r="V40" s="9" t="s">
        <v>188</v>
      </c>
      <c r="W40" s="138" t="s">
        <v>782</v>
      </c>
      <c r="X40" s="9" t="str">
        <f t="shared" si="0"/>
        <v>唯一标识:妇幼保健院（市）;设施名称:妇幼保健院（市）;设施别称:;设施过滤:T;配置要求:必配;设施必要性:0;级别:城市级;设施代码:GF0305;设施类型:医疗;类型代码:0806;控制方式:实位控制;应配建筑公式:0;应配用地公式:0;应配其他一公式:0;应配其他二公式:0;应配其他三公式:0;一般建筑规模:6300㎡;一般用地规模:-;一般其他一规模:-;一般其他二规模:-;规模一量纲:;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c r="Y40" s="138" t="s">
        <v>1113</v>
      </c>
      <c r="Z40" s="138"/>
      <c r="AA40" s="138"/>
      <c r="AB40" s="138"/>
      <c r="AC40" s="138" t="str">
        <f t="shared" si="1"/>
        <v>设施代码:GF0306</v>
      </c>
      <c r="AD40" s="138" t="s">
        <v>1176</v>
      </c>
      <c r="AE40" s="138"/>
    </row>
    <row r="41" spans="1:31" s="4" customFormat="1" x14ac:dyDescent="0.2">
      <c r="A41" s="36" t="s">
        <v>822</v>
      </c>
      <c r="B41" s="36" t="s">
        <v>684</v>
      </c>
      <c r="C41" s="9" t="s">
        <v>617</v>
      </c>
      <c r="D41" s="9" t="s">
        <v>0</v>
      </c>
      <c r="E41" s="9" t="s">
        <v>180</v>
      </c>
      <c r="F41" s="9" t="s">
        <v>1</v>
      </c>
      <c r="G41" s="9" t="s">
        <v>183</v>
      </c>
      <c r="H41" s="9" t="s">
        <v>49</v>
      </c>
      <c r="I41" s="9" t="s">
        <v>45</v>
      </c>
      <c r="J41" s="9" t="s">
        <v>1380</v>
      </c>
      <c r="K41" s="9" t="s">
        <v>167</v>
      </c>
      <c r="L41" s="9" t="s">
        <v>4</v>
      </c>
      <c r="M41" s="9" t="s">
        <v>5</v>
      </c>
      <c r="N41" s="9" t="s">
        <v>6</v>
      </c>
      <c r="O41" s="9" t="s">
        <v>7</v>
      </c>
      <c r="P41" s="9" t="s">
        <v>175</v>
      </c>
      <c r="Q41" s="9" t="s">
        <v>196</v>
      </c>
      <c r="R41" s="9" t="s">
        <v>9</v>
      </c>
      <c r="S41" s="9" t="s">
        <v>15</v>
      </c>
      <c r="T41" s="9" t="s">
        <v>11</v>
      </c>
      <c r="U41" s="9" t="s">
        <v>1154</v>
      </c>
      <c r="V41" s="9" t="s">
        <v>188</v>
      </c>
      <c r="W41" s="138" t="s">
        <v>782</v>
      </c>
      <c r="X41" s="9" t="str">
        <f t="shared" si="0"/>
        <v>唯一标识:妇幼保健院（区）;设施名称:妇幼保健院（区）;设施别称:;设施过滤:T;配置要求:必配;设施必要性:0;级别:城市级;设施代码:GF0305;设施类型:医疗;类型代码:0806;控制方式:实位控制;应配建筑公式:0;应配用地公式:0;应配其他一公式:0;应配其他二公式:0;应配其他三公式:0;一般建筑规模:4875㎡;一般用地规模:-;一般其他一规模:-;一般其他二规模:-;规模一量纲:;备注:(1)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c r="Y41" s="138" t="s">
        <v>1113</v>
      </c>
      <c r="Z41" s="138"/>
      <c r="AA41" s="138"/>
      <c r="AB41" s="138"/>
      <c r="AC41" s="138" t="str">
        <f t="shared" si="1"/>
        <v>设施代码:GF0305</v>
      </c>
      <c r="AD41" s="138" t="s">
        <v>1177</v>
      </c>
      <c r="AE41" s="138"/>
    </row>
    <row r="42" spans="1:31" s="4" customFormat="1" x14ac:dyDescent="0.2">
      <c r="A42" s="36" t="s">
        <v>823</v>
      </c>
      <c r="B42" s="36" t="s">
        <v>685</v>
      </c>
      <c r="C42" s="9" t="s">
        <v>617</v>
      </c>
      <c r="D42" s="9" t="s">
        <v>0</v>
      </c>
      <c r="E42" s="9" t="s">
        <v>180</v>
      </c>
      <c r="F42" s="9" t="s">
        <v>1</v>
      </c>
      <c r="G42" s="9" t="s">
        <v>183</v>
      </c>
      <c r="H42" s="9" t="s">
        <v>1208</v>
      </c>
      <c r="I42" s="9" t="s">
        <v>45</v>
      </c>
      <c r="J42" s="9" t="s">
        <v>1380</v>
      </c>
      <c r="K42" s="9" t="s">
        <v>167</v>
      </c>
      <c r="L42" s="9" t="s">
        <v>4</v>
      </c>
      <c r="M42" s="9" t="s">
        <v>5</v>
      </c>
      <c r="N42" s="9" t="s">
        <v>6</v>
      </c>
      <c r="O42" s="9" t="s">
        <v>7</v>
      </c>
      <c r="P42" s="9" t="s">
        <v>175</v>
      </c>
      <c r="Q42" s="9" t="s">
        <v>197</v>
      </c>
      <c r="R42" s="9" t="s">
        <v>9</v>
      </c>
      <c r="S42" s="9" t="s">
        <v>15</v>
      </c>
      <c r="T42" s="9" t="s">
        <v>11</v>
      </c>
      <c r="U42" s="9" t="s">
        <v>1154</v>
      </c>
      <c r="V42" s="9" t="s">
        <v>187</v>
      </c>
      <c r="W42" s="138" t="s">
        <v>782</v>
      </c>
      <c r="X42" s="9" t="str">
        <f t="shared" si="0"/>
        <v>唯一标识:卫生监督机构（市）;设施名称:卫生监督机构（市）;设施别称:;设施过滤:T;配置要求:必配;设施必要性:0;级别:城市级;设施代码:GF0313;设施类型:医疗;类型代码:0806;控制方式:实位控制;应配建筑公式:0;应配用地公式:0;应配其他一公式:0;应配其他二公式:0;应配其他三公式:0;一般建筑规模:2400㎡;一般用地规模:-;一般其他一规模:-;一般其他二规模:-;规模一量纲:;备注:(1)具体规模根据人员编制确定，人均建筑面积应在40m以上；(2)各区、县（市）设置一所卫生监督所：(3)可与疾病预防控制中心、急救中心等合设。参照卫生部“关于印发《卫生监督机构建设指导意见》的通知”(卫监督发[2005]76号)</v>
      </c>
      <c r="Y42" s="138" t="s">
        <v>1113</v>
      </c>
      <c r="Z42" s="138"/>
      <c r="AA42" s="138"/>
      <c r="AB42" s="138"/>
      <c r="AC42" s="138" t="str">
        <f t="shared" si="1"/>
        <v>设施代码:GF0305</v>
      </c>
      <c r="AD42" s="138" t="s">
        <v>1177</v>
      </c>
      <c r="AE42" s="138"/>
    </row>
    <row r="43" spans="1:31" s="4" customFormat="1" x14ac:dyDescent="0.2">
      <c r="A43" s="36" t="s">
        <v>824</v>
      </c>
      <c r="B43" s="36" t="s">
        <v>686</v>
      </c>
      <c r="C43" s="9" t="s">
        <v>617</v>
      </c>
      <c r="D43" s="9" t="s">
        <v>0</v>
      </c>
      <c r="E43" s="9" t="s">
        <v>180</v>
      </c>
      <c r="F43" s="9" t="s">
        <v>1</v>
      </c>
      <c r="G43" s="9" t="s">
        <v>183</v>
      </c>
      <c r="H43" s="9" t="s">
        <v>1208</v>
      </c>
      <c r="I43" s="9" t="s">
        <v>45</v>
      </c>
      <c r="J43" s="9" t="s">
        <v>1380</v>
      </c>
      <c r="K43" s="9" t="s">
        <v>167</v>
      </c>
      <c r="L43" s="9" t="s">
        <v>4</v>
      </c>
      <c r="M43" s="9" t="s">
        <v>5</v>
      </c>
      <c r="N43" s="9" t="s">
        <v>6</v>
      </c>
      <c r="O43" s="9" t="s">
        <v>7</v>
      </c>
      <c r="P43" s="9" t="s">
        <v>175</v>
      </c>
      <c r="Q43" s="9" t="s">
        <v>198</v>
      </c>
      <c r="R43" s="9" t="s">
        <v>9</v>
      </c>
      <c r="S43" s="9" t="s">
        <v>15</v>
      </c>
      <c r="T43" s="9" t="s">
        <v>11</v>
      </c>
      <c r="U43" s="9" t="s">
        <v>1154</v>
      </c>
      <c r="V43" s="9" t="s">
        <v>187</v>
      </c>
      <c r="W43" s="138" t="s">
        <v>782</v>
      </c>
      <c r="X43" s="9" t="str">
        <f t="shared" si="0"/>
        <v>唯一标识:卫生监督机构（区）;设施名称:卫生监督机构（区）;设施别称:;设施过滤:T;配置要求:必配;设施必要性:0;级别:城市级;设施代码:GF0313;设施类型:医疗;类型代码:0806;控制方式:实位控制;应配建筑公式:0;应配用地公式:0;应配其他一公式:0;应配其他二公式:0;应配其他三公式:0;一般建筑规模:1200㎡;一般用地规模:-;一般其他一规模:-;一般其他二规模:-;规模一量纲:;备注:(1)具体规模根据人员编制确定，人均建筑面积应在40m以上；(2)各区、县（市）设置一所卫生监督所：(3)可与疾病预防控制中心、急救中心等合设。参照卫生部“关于印发《卫生监督机构建设指导意见》的通知”(卫监督发[2005]76号)</v>
      </c>
      <c r="Y43" s="138" t="s">
        <v>1113</v>
      </c>
      <c r="Z43" s="138"/>
      <c r="AA43" s="138"/>
      <c r="AB43" s="138"/>
      <c r="AC43" s="138" t="str">
        <f t="shared" si="1"/>
        <v>设施代码:GF0313</v>
      </c>
      <c r="AD43" s="138" t="s">
        <v>1181</v>
      </c>
      <c r="AE43" s="138"/>
    </row>
    <row r="44" spans="1:31" s="4" customFormat="1" x14ac:dyDescent="0.2">
      <c r="A44" s="36" t="s">
        <v>825</v>
      </c>
      <c r="B44" s="36" t="s">
        <v>687</v>
      </c>
      <c r="C44" s="9" t="s">
        <v>617</v>
      </c>
      <c r="D44" s="9" t="s">
        <v>0</v>
      </c>
      <c r="E44" s="9" t="s">
        <v>180</v>
      </c>
      <c r="F44" s="9" t="s">
        <v>1</v>
      </c>
      <c r="G44" s="9" t="s">
        <v>183</v>
      </c>
      <c r="H44" s="9" t="s">
        <v>52</v>
      </c>
      <c r="I44" s="9" t="s">
        <v>45</v>
      </c>
      <c r="J44" s="9" t="s">
        <v>1380</v>
      </c>
      <c r="K44" s="9" t="s">
        <v>167</v>
      </c>
      <c r="L44" s="9" t="s">
        <v>4</v>
      </c>
      <c r="M44" s="9" t="s">
        <v>5</v>
      </c>
      <c r="N44" s="9" t="s">
        <v>6</v>
      </c>
      <c r="O44" s="9" t="s">
        <v>7</v>
      </c>
      <c r="P44" s="9" t="s">
        <v>175</v>
      </c>
      <c r="Q44" s="9" t="s">
        <v>199</v>
      </c>
      <c r="R44" s="9" t="s">
        <v>9</v>
      </c>
      <c r="S44" s="9" t="s">
        <v>15</v>
      </c>
      <c r="T44" s="9" t="s">
        <v>11</v>
      </c>
      <c r="U44" s="9" t="s">
        <v>1154</v>
      </c>
      <c r="V44" s="9" t="s">
        <v>189</v>
      </c>
      <c r="W44" s="138" t="s">
        <v>782</v>
      </c>
      <c r="X44" s="9" t="str">
        <f t="shared" si="0"/>
        <v>唯一标识:疾病预防控制中心（市）;设施名称:疾病预防控制中心（市）;设施别称:;设施过滤:T;配置要求:必配;设施必要性:0;级别:城市级;设施代码:GF0307;设施类型:医疗;类型代码:0806;控制方式:实位控制;应配建筑公式:0;应配用地公式:0;应配其他一公式:0;应配其他二公式:0;应配其他三公式:0;一般建筑规模:5800㎡;一般用地规模:-;一般其他一规模:-;一般其他二规模:-;规模一量纲:;备注:各区、县（市）配置一处疾病预防控制中心 。参照《疾病预防控制中心建设标准》(建标127-2009)</v>
      </c>
      <c r="Y44" s="138" t="s">
        <v>1113</v>
      </c>
      <c r="Z44" s="138"/>
      <c r="AA44" s="138"/>
      <c r="AB44" s="138"/>
      <c r="AC44" s="138" t="str">
        <f t="shared" si="1"/>
        <v>设施代码:GF0313</v>
      </c>
      <c r="AD44" s="138" t="s">
        <v>1181</v>
      </c>
      <c r="AE44" s="138"/>
    </row>
    <row r="45" spans="1:31" s="33" customFormat="1" ht="15" thickBot="1" x14ac:dyDescent="0.25">
      <c r="A45" s="37" t="s">
        <v>826</v>
      </c>
      <c r="B45" s="37" t="s">
        <v>688</v>
      </c>
      <c r="C45" s="38" t="s">
        <v>617</v>
      </c>
      <c r="D45" s="38" t="s">
        <v>0</v>
      </c>
      <c r="E45" s="38" t="s">
        <v>180</v>
      </c>
      <c r="F45" s="38" t="s">
        <v>1</v>
      </c>
      <c r="G45" s="38" t="s">
        <v>183</v>
      </c>
      <c r="H45" s="38" t="s">
        <v>52</v>
      </c>
      <c r="I45" s="38" t="s">
        <v>45</v>
      </c>
      <c r="J45" s="38" t="s">
        <v>1380</v>
      </c>
      <c r="K45" s="38" t="s">
        <v>167</v>
      </c>
      <c r="L45" s="38" t="s">
        <v>4</v>
      </c>
      <c r="M45" s="38" t="s">
        <v>5</v>
      </c>
      <c r="N45" s="38" t="s">
        <v>6</v>
      </c>
      <c r="O45" s="38" t="s">
        <v>7</v>
      </c>
      <c r="P45" s="38" t="s">
        <v>175</v>
      </c>
      <c r="Q45" s="38" t="s">
        <v>200</v>
      </c>
      <c r="R45" s="38" t="s">
        <v>9</v>
      </c>
      <c r="S45" s="38" t="s">
        <v>15</v>
      </c>
      <c r="T45" s="38" t="s">
        <v>11</v>
      </c>
      <c r="U45" s="38" t="s">
        <v>1154</v>
      </c>
      <c r="V45" s="38" t="s">
        <v>189</v>
      </c>
      <c r="W45" s="139" t="s">
        <v>782</v>
      </c>
      <c r="X45" s="38" t="str">
        <f t="shared" si="0"/>
        <v>唯一标识:疾病预防控制中心（区）;设施名称:疾病预防控制中心（区）;设施别称:;设施过滤:T;配置要求:必配;设施必要性:0;级别:城市级;设施代码:GF0307;设施类型:医疗;类型代码:0806;控制方式:实位控制;应配建筑公式:0;应配用地公式:0;应配其他一公式:0;应配其他二公式:0;应配其他三公式:0;一般建筑规模:2450㎡;一般用地规模:-;一般其他一规模:-;一般其他二规模:-;规模一量纲:;备注:各区、县（市）配置一处疾病预防控制中心 。参照《疾病预防控制中心建设标准》(建标127-2009)</v>
      </c>
      <c r="Y45" s="139" t="s">
        <v>1113</v>
      </c>
      <c r="Z45" s="139"/>
      <c r="AA45" s="139"/>
      <c r="AB45" s="139"/>
      <c r="AC45" s="138" t="str">
        <f t="shared" si="1"/>
        <v>设施代码:GF0307</v>
      </c>
      <c r="AD45" s="139" t="s">
        <v>1178</v>
      </c>
      <c r="AE45" s="139"/>
    </row>
    <row r="46" spans="1:31" s="35" customFormat="1" x14ac:dyDescent="0.2">
      <c r="A46" s="34" t="s">
        <v>1061</v>
      </c>
      <c r="B46" s="34" t="s">
        <v>54</v>
      </c>
      <c r="C46" s="35" t="s">
        <v>617</v>
      </c>
      <c r="D46" s="35" t="s">
        <v>310</v>
      </c>
      <c r="E46" s="35" t="s">
        <v>180</v>
      </c>
      <c r="F46" s="35" t="s">
        <v>18</v>
      </c>
      <c r="G46" s="35" t="s">
        <v>311</v>
      </c>
      <c r="H46" s="35" t="s">
        <v>53</v>
      </c>
      <c r="I46" s="35" t="s">
        <v>45</v>
      </c>
      <c r="J46" s="35" t="s">
        <v>1380</v>
      </c>
      <c r="K46" s="35" t="s">
        <v>167</v>
      </c>
      <c r="L46" s="35" t="s">
        <v>320</v>
      </c>
      <c r="M46" s="35" t="s">
        <v>163</v>
      </c>
      <c r="N46" s="35" t="s">
        <v>6</v>
      </c>
      <c r="O46" s="35" t="s">
        <v>7</v>
      </c>
      <c r="P46" s="35" t="s">
        <v>175</v>
      </c>
      <c r="Q46" s="35" t="s">
        <v>228</v>
      </c>
      <c r="R46" s="35" t="s">
        <v>9</v>
      </c>
      <c r="S46" s="35" t="s">
        <v>15</v>
      </c>
      <c r="T46" s="35" t="s">
        <v>11</v>
      </c>
      <c r="U46" s="35" t="s">
        <v>1154</v>
      </c>
      <c r="V46" s="35" t="s">
        <v>329</v>
      </c>
      <c r="W46" s="140" t="s">
        <v>782</v>
      </c>
      <c r="X46" s="35" t="str">
        <f t="shared" si="0"/>
        <v>唯一标识:社区卫生服务中心&amp;人数5k-;设施名称:社区卫生服务中心;设施别称:;设施过滤:(&lt; 总居住人数 5000);配置要求:必配;设施必要性:1;级别:街道级;设施代码:GF0308;设施类型:医疗;类型代码:0806;控制方式:实位控制;应配建筑公式: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6" s="140" t="s">
        <v>1113</v>
      </c>
      <c r="Z46" s="140"/>
      <c r="AA46" s="140"/>
      <c r="AB46" s="140"/>
      <c r="AC46" s="138" t="str">
        <f t="shared" si="1"/>
        <v>设施代码:GF0307</v>
      </c>
      <c r="AD46" s="140" t="s">
        <v>1178</v>
      </c>
      <c r="AE46" s="140"/>
    </row>
    <row r="47" spans="1:31" s="9" customFormat="1" x14ac:dyDescent="0.2">
      <c r="A47" s="36" t="s">
        <v>1054</v>
      </c>
      <c r="B47" s="36" t="s">
        <v>54</v>
      </c>
      <c r="C47" s="9" t="s">
        <v>617</v>
      </c>
      <c r="D47" s="9" t="s">
        <v>312</v>
      </c>
      <c r="E47" s="9" t="s">
        <v>180</v>
      </c>
      <c r="F47" s="9" t="s">
        <v>18</v>
      </c>
      <c r="G47" s="9" t="s">
        <v>311</v>
      </c>
      <c r="H47" s="9" t="s">
        <v>53</v>
      </c>
      <c r="I47" s="9" t="s">
        <v>45</v>
      </c>
      <c r="J47" s="9" t="s">
        <v>1380</v>
      </c>
      <c r="K47" s="9" t="s">
        <v>167</v>
      </c>
      <c r="L47" s="9" t="s">
        <v>321</v>
      </c>
      <c r="M47" s="9" t="s">
        <v>163</v>
      </c>
      <c r="N47" s="9" t="s">
        <v>6</v>
      </c>
      <c r="O47" s="9" t="s">
        <v>7</v>
      </c>
      <c r="P47" s="9" t="s">
        <v>175</v>
      </c>
      <c r="Q47" s="9" t="s">
        <v>228</v>
      </c>
      <c r="R47" s="9" t="s">
        <v>9</v>
      </c>
      <c r="S47" s="9" t="s">
        <v>15</v>
      </c>
      <c r="T47" s="9" t="s">
        <v>11</v>
      </c>
      <c r="U47" s="9" t="s">
        <v>1154</v>
      </c>
      <c r="V47" s="9" t="s">
        <v>329</v>
      </c>
      <c r="W47" s="141" t="s">
        <v>782</v>
      </c>
      <c r="X47" s="9" t="str">
        <f t="shared" si="0"/>
        <v>唯一标识:社区卫生服务中心&amp;人数5-10k;设施名称:社区卫生服务中心;设施别称:;设施过滤:(and(&lt;= 5000 总居住人数)(&lt; 总居住人数 10000));配置要求:必配;设施必要性:1;级别:街道级;设施代码:GF0308;设施类型:医疗;类型代码:0806;控制方式:实位控制;应配建筑公式:700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7" s="141" t="s">
        <v>1113</v>
      </c>
      <c r="Z47" s="141"/>
      <c r="AA47" s="141"/>
      <c r="AB47" s="141"/>
      <c r="AC47" s="138" t="str">
        <f t="shared" si="1"/>
        <v>设施代码:GF0308</v>
      </c>
      <c r="AD47" s="141" t="s">
        <v>1179</v>
      </c>
      <c r="AE47" s="141"/>
    </row>
    <row r="48" spans="1:31" s="9" customFormat="1" x14ac:dyDescent="0.2">
      <c r="A48" s="36" t="s">
        <v>1055</v>
      </c>
      <c r="B48" s="36" t="s">
        <v>54</v>
      </c>
      <c r="C48" s="9" t="s">
        <v>617</v>
      </c>
      <c r="D48" s="9" t="s">
        <v>313</v>
      </c>
      <c r="E48" s="9" t="s">
        <v>180</v>
      </c>
      <c r="F48" s="9" t="s">
        <v>18</v>
      </c>
      <c r="G48" s="9" t="s">
        <v>311</v>
      </c>
      <c r="H48" s="9" t="s">
        <v>53</v>
      </c>
      <c r="I48" s="9" t="s">
        <v>45</v>
      </c>
      <c r="J48" s="9" t="s">
        <v>1380</v>
      </c>
      <c r="K48" s="9" t="s">
        <v>167</v>
      </c>
      <c r="L48" s="9" t="s">
        <v>322</v>
      </c>
      <c r="M48" s="9" t="s">
        <v>163</v>
      </c>
      <c r="N48" s="9" t="s">
        <v>6</v>
      </c>
      <c r="O48" s="9" t="s">
        <v>7</v>
      </c>
      <c r="P48" s="9" t="s">
        <v>175</v>
      </c>
      <c r="Q48" s="9" t="s">
        <v>228</v>
      </c>
      <c r="R48" s="9" t="s">
        <v>9</v>
      </c>
      <c r="S48" s="9" t="s">
        <v>15</v>
      </c>
      <c r="T48" s="9" t="s">
        <v>11</v>
      </c>
      <c r="U48" s="9" t="s">
        <v>1154</v>
      </c>
      <c r="V48" s="9" t="s">
        <v>329</v>
      </c>
      <c r="W48" s="141" t="s">
        <v>782</v>
      </c>
      <c r="X48" s="9" t="str">
        <f t="shared" si="0"/>
        <v>唯一标识:社区卫生服务中心&amp;人数10-15k;设施名称:社区卫生服务中心;设施别称:;设施过滤:(and(&lt;= 10000 总居住人数)(&lt; 总居住人数 15000));配置要求:必配;设施必要性:1;级别:街道级;设施代码:GF0308;设施类型:医疗;类型代码:0806;控制方式:实位控制;应配建筑公式:总居住人数/1000*0.98*55+900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8" s="141" t="s">
        <v>1113</v>
      </c>
      <c r="Z48" s="141"/>
      <c r="AA48" s="141"/>
      <c r="AB48" s="141"/>
      <c r="AC48" s="138" t="str">
        <f t="shared" si="1"/>
        <v>设施代码:GF0308</v>
      </c>
      <c r="AD48" s="141" t="s">
        <v>1179</v>
      </c>
      <c r="AE48" s="141"/>
    </row>
    <row r="49" spans="1:31" s="9" customFormat="1" x14ac:dyDescent="0.2">
      <c r="A49" s="36" t="s">
        <v>1056</v>
      </c>
      <c r="B49" s="36" t="s">
        <v>54</v>
      </c>
      <c r="C49" s="9" t="s">
        <v>617</v>
      </c>
      <c r="D49" s="9" t="s">
        <v>314</v>
      </c>
      <c r="E49" s="9" t="s">
        <v>180</v>
      </c>
      <c r="F49" s="9" t="s">
        <v>18</v>
      </c>
      <c r="G49" s="9" t="s">
        <v>311</v>
      </c>
      <c r="H49" s="9" t="s">
        <v>53</v>
      </c>
      <c r="I49" s="9" t="s">
        <v>45</v>
      </c>
      <c r="J49" s="9" t="s">
        <v>1380</v>
      </c>
      <c r="K49" s="9" t="s">
        <v>167</v>
      </c>
      <c r="L49" s="9" t="s">
        <v>323</v>
      </c>
      <c r="M49" s="9" t="s">
        <v>163</v>
      </c>
      <c r="N49" s="9" t="s">
        <v>6</v>
      </c>
      <c r="O49" s="9" t="s">
        <v>7</v>
      </c>
      <c r="P49" s="9" t="s">
        <v>175</v>
      </c>
      <c r="Q49" s="9" t="s">
        <v>228</v>
      </c>
      <c r="R49" s="9" t="s">
        <v>9</v>
      </c>
      <c r="S49" s="9" t="s">
        <v>15</v>
      </c>
      <c r="T49" s="9" t="s">
        <v>11</v>
      </c>
      <c r="U49" s="9" t="s">
        <v>1154</v>
      </c>
      <c r="V49" s="9" t="s">
        <v>329</v>
      </c>
      <c r="W49" s="141" t="s">
        <v>782</v>
      </c>
      <c r="X49" s="9" t="str">
        <f t="shared" si="0"/>
        <v>唯一标识:社区卫生服务中心&amp;人数15-25k;设施名称:社区卫生服务中心;设施别称:;设施过滤:(and(&lt;= 15000 总居住人数)(&lt; 总居住人数 25000));配置要求:必配;设施必要性:1;级别:街道级;设施代码:GF0308;设施类型:医疗;类型代码:0806;控制方式:实位控制;应配建筑公式:总居住人数/1000*0.98*55+1200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49" s="141" t="s">
        <v>1113</v>
      </c>
      <c r="Z49" s="141"/>
      <c r="AA49" s="141"/>
      <c r="AB49" s="141"/>
      <c r="AC49" s="138" t="str">
        <f t="shared" si="1"/>
        <v>设施代码:GF0308</v>
      </c>
      <c r="AD49" s="141" t="s">
        <v>1179</v>
      </c>
      <c r="AE49" s="141"/>
    </row>
    <row r="50" spans="1:31" s="9" customFormat="1" x14ac:dyDescent="0.2">
      <c r="A50" s="36" t="s">
        <v>1057</v>
      </c>
      <c r="B50" s="36" t="s">
        <v>54</v>
      </c>
      <c r="C50" s="9" t="s">
        <v>617</v>
      </c>
      <c r="D50" s="9" t="s">
        <v>315</v>
      </c>
      <c r="E50" s="9" t="s">
        <v>180</v>
      </c>
      <c r="F50" s="9" t="s">
        <v>18</v>
      </c>
      <c r="G50" s="9" t="s">
        <v>311</v>
      </c>
      <c r="H50" s="9" t="s">
        <v>53</v>
      </c>
      <c r="I50" s="9" t="s">
        <v>45</v>
      </c>
      <c r="J50" s="9" t="s">
        <v>1380</v>
      </c>
      <c r="K50" s="9" t="s">
        <v>167</v>
      </c>
      <c r="L50" s="9" t="s">
        <v>324</v>
      </c>
      <c r="M50" s="9" t="s">
        <v>163</v>
      </c>
      <c r="N50" s="9" t="s">
        <v>6</v>
      </c>
      <c r="O50" s="9" t="s">
        <v>7</v>
      </c>
      <c r="P50" s="9" t="s">
        <v>175</v>
      </c>
      <c r="Q50" s="9" t="s">
        <v>228</v>
      </c>
      <c r="R50" s="9" t="s">
        <v>9</v>
      </c>
      <c r="S50" s="9" t="s">
        <v>15</v>
      </c>
      <c r="T50" s="9" t="s">
        <v>11</v>
      </c>
      <c r="U50" s="9" t="s">
        <v>1154</v>
      </c>
      <c r="V50" s="9" t="s">
        <v>329</v>
      </c>
      <c r="W50" s="141" t="s">
        <v>782</v>
      </c>
      <c r="X50" s="9" t="str">
        <f t="shared" si="0"/>
        <v>唯一标识:社区卫生服务中心&amp;人数25-35k;设施名称:社区卫生服务中心;设施别称:;设施过滤:(and(&lt;= 25000 总居住人数)(&lt; 总居住人数 35000));配置要求:必配;设施必要性:1;级别:街道级;设施代码:GF0308;设施类型:医疗;类型代码:0806;控制方式:实位控制;应配建筑公式:总居住人数/1000*0.98*55+1500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0" s="141" t="s">
        <v>1113</v>
      </c>
      <c r="Z50" s="141"/>
      <c r="AA50" s="141"/>
      <c r="AB50" s="141"/>
      <c r="AC50" s="138" t="str">
        <f t="shared" si="1"/>
        <v>设施代码:GF0308</v>
      </c>
      <c r="AD50" s="141" t="s">
        <v>1179</v>
      </c>
      <c r="AE50" s="141"/>
    </row>
    <row r="51" spans="1:31" s="9" customFormat="1" x14ac:dyDescent="0.2">
      <c r="A51" s="36" t="s">
        <v>1058</v>
      </c>
      <c r="B51" s="36" t="s">
        <v>54</v>
      </c>
      <c r="C51" s="9" t="s">
        <v>617</v>
      </c>
      <c r="D51" s="9" t="s">
        <v>316</v>
      </c>
      <c r="E51" s="9" t="s">
        <v>180</v>
      </c>
      <c r="F51" s="9" t="s">
        <v>18</v>
      </c>
      <c r="G51" s="9" t="s">
        <v>311</v>
      </c>
      <c r="H51" s="9" t="s">
        <v>53</v>
      </c>
      <c r="I51" s="9" t="s">
        <v>45</v>
      </c>
      <c r="J51" s="9" t="s">
        <v>1380</v>
      </c>
      <c r="K51" s="9" t="s">
        <v>167</v>
      </c>
      <c r="L51" s="9" t="s">
        <v>325</v>
      </c>
      <c r="M51" s="9" t="s">
        <v>163</v>
      </c>
      <c r="N51" s="9" t="s">
        <v>6</v>
      </c>
      <c r="O51" s="9" t="s">
        <v>7</v>
      </c>
      <c r="P51" s="9" t="s">
        <v>175</v>
      </c>
      <c r="Q51" s="9" t="s">
        <v>228</v>
      </c>
      <c r="R51" s="9" t="s">
        <v>9</v>
      </c>
      <c r="S51" s="9" t="s">
        <v>15</v>
      </c>
      <c r="T51" s="9" t="s">
        <v>11</v>
      </c>
      <c r="U51" s="9" t="s">
        <v>1154</v>
      </c>
      <c r="V51" s="9" t="s">
        <v>329</v>
      </c>
      <c r="W51" s="141" t="s">
        <v>782</v>
      </c>
      <c r="X51" s="9" t="str">
        <f t="shared" si="0"/>
        <v>唯一标识:社区卫生服务中心&amp;人数35-50k;设施名称:社区卫生服务中心;设施别称:;设施过滤:(and(&lt;= 35000 总居住人数)(&lt; 总居住人数 50000));配置要求:必配;设施必要性:1;级别:街道级;设施代码:GF0308;设施类型:医疗;类型代码:0806;控制方式:实位控制;应配建筑公式:总居住人数/1000*0.98*55+2000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1" s="141" t="s">
        <v>1113</v>
      </c>
      <c r="Z51" s="141"/>
      <c r="AA51" s="141"/>
      <c r="AB51" s="141"/>
      <c r="AC51" s="138" t="str">
        <f t="shared" si="1"/>
        <v>设施代码:GF0308</v>
      </c>
      <c r="AD51" s="141" t="s">
        <v>1179</v>
      </c>
      <c r="AE51" s="141"/>
    </row>
    <row r="52" spans="1:31" s="9" customFormat="1" x14ac:dyDescent="0.2">
      <c r="A52" s="36" t="s">
        <v>1059</v>
      </c>
      <c r="B52" s="36" t="s">
        <v>54</v>
      </c>
      <c r="C52" s="9" t="s">
        <v>617</v>
      </c>
      <c r="D52" s="9" t="s">
        <v>317</v>
      </c>
      <c r="E52" s="9" t="s">
        <v>180</v>
      </c>
      <c r="F52" s="9" t="s">
        <v>18</v>
      </c>
      <c r="G52" s="9" t="s">
        <v>311</v>
      </c>
      <c r="H52" s="9" t="s">
        <v>53</v>
      </c>
      <c r="I52" s="9" t="s">
        <v>45</v>
      </c>
      <c r="J52" s="9" t="s">
        <v>1380</v>
      </c>
      <c r="K52" s="9" t="s">
        <v>167</v>
      </c>
      <c r="L52" s="9" t="s">
        <v>326</v>
      </c>
      <c r="M52" s="9" t="s">
        <v>163</v>
      </c>
      <c r="N52" s="9" t="s">
        <v>6</v>
      </c>
      <c r="O52" s="9" t="s">
        <v>7</v>
      </c>
      <c r="P52" s="9" t="s">
        <v>175</v>
      </c>
      <c r="Q52" s="9" t="s">
        <v>228</v>
      </c>
      <c r="R52" s="9" t="s">
        <v>9</v>
      </c>
      <c r="S52" s="9" t="s">
        <v>15</v>
      </c>
      <c r="T52" s="9" t="s">
        <v>11</v>
      </c>
      <c r="U52" s="9" t="s">
        <v>1154</v>
      </c>
      <c r="V52" s="9" t="s">
        <v>329</v>
      </c>
      <c r="W52" s="141" t="s">
        <v>782</v>
      </c>
      <c r="X52" s="9" t="str">
        <f t="shared" si="0"/>
        <v>唯一标识:社区卫生服务中心&amp;人数50-70k;设施名称:社区卫生服务中心;设施别称:;设施过滤:(and(&lt;= 50000 总居住人数)(&lt; 总居住人数 70000));配置要求:必配;设施必要性:1;级别:街道级;设施代码:GF0308;设施类型:医疗;类型代码:0806;控制方式:实位控制;应配建筑公式:总居住人数/1000*0.98*55+2500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2" s="141" t="s">
        <v>1113</v>
      </c>
      <c r="Z52" s="141"/>
      <c r="AA52" s="141"/>
      <c r="AB52" s="141"/>
      <c r="AC52" s="138" t="str">
        <f t="shared" si="1"/>
        <v>设施代码:GF0308</v>
      </c>
      <c r="AD52" s="141" t="s">
        <v>1179</v>
      </c>
      <c r="AE52" s="141"/>
    </row>
    <row r="53" spans="1:31" s="9" customFormat="1" x14ac:dyDescent="0.2">
      <c r="A53" s="36" t="s">
        <v>1060</v>
      </c>
      <c r="B53" s="36" t="s">
        <v>54</v>
      </c>
      <c r="C53" s="9" t="s">
        <v>617</v>
      </c>
      <c r="D53" s="9" t="s">
        <v>318</v>
      </c>
      <c r="E53" s="9" t="s">
        <v>180</v>
      </c>
      <c r="F53" s="9" t="s">
        <v>18</v>
      </c>
      <c r="G53" s="9" t="s">
        <v>311</v>
      </c>
      <c r="H53" s="9" t="s">
        <v>53</v>
      </c>
      <c r="I53" s="9" t="s">
        <v>45</v>
      </c>
      <c r="J53" s="9" t="s">
        <v>1380</v>
      </c>
      <c r="K53" s="9" t="s">
        <v>167</v>
      </c>
      <c r="L53" s="9" t="s">
        <v>327</v>
      </c>
      <c r="M53" s="9" t="s">
        <v>163</v>
      </c>
      <c r="N53" s="9" t="s">
        <v>6</v>
      </c>
      <c r="O53" s="9" t="s">
        <v>7</v>
      </c>
      <c r="P53" s="9" t="s">
        <v>175</v>
      </c>
      <c r="Q53" s="9" t="s">
        <v>228</v>
      </c>
      <c r="R53" s="9" t="s">
        <v>9</v>
      </c>
      <c r="S53" s="9" t="s">
        <v>15</v>
      </c>
      <c r="T53" s="9" t="s">
        <v>11</v>
      </c>
      <c r="U53" s="9" t="s">
        <v>1154</v>
      </c>
      <c r="V53" s="9" t="s">
        <v>329</v>
      </c>
      <c r="W53" s="141" t="s">
        <v>782</v>
      </c>
      <c r="X53" s="9" t="str">
        <f t="shared" si="0"/>
        <v>唯一标识:社区卫生服务中心&amp;人数70-100k;设施名称:社区卫生服务中心;设施别称:;设施过滤:(and(&lt;= 70000 总居住人数)(&lt; 总居住人数 100000));配置要求:必配;设施必要性:1;级别:街道级;设施代码:GF0308;设施类型:医疗;类型代码:0806;控制方式:实位控制;应配建筑公式:总居住人数/1000*0.98*55+3500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3" s="141" t="s">
        <v>1113</v>
      </c>
      <c r="Z53" s="141"/>
      <c r="AA53" s="141"/>
      <c r="AB53" s="141"/>
      <c r="AC53" s="138" t="str">
        <f t="shared" si="1"/>
        <v>设施代码:GF0308</v>
      </c>
      <c r="AD53" s="141" t="s">
        <v>1179</v>
      </c>
      <c r="AE53" s="141"/>
    </row>
    <row r="54" spans="1:31" s="9" customFormat="1" x14ac:dyDescent="0.2">
      <c r="A54" s="9" t="s">
        <v>1053</v>
      </c>
      <c r="B54" s="9" t="s">
        <v>54</v>
      </c>
      <c r="C54" s="9" t="s">
        <v>617</v>
      </c>
      <c r="D54" s="9" t="s">
        <v>319</v>
      </c>
      <c r="E54" s="9" t="s">
        <v>180</v>
      </c>
      <c r="F54" s="9" t="s">
        <v>18</v>
      </c>
      <c r="G54" s="9" t="s">
        <v>311</v>
      </c>
      <c r="H54" s="9" t="s">
        <v>53</v>
      </c>
      <c r="I54" s="9" t="s">
        <v>45</v>
      </c>
      <c r="J54" s="9" t="s">
        <v>1380</v>
      </c>
      <c r="K54" s="9" t="s">
        <v>167</v>
      </c>
      <c r="L54" s="9" t="s">
        <v>328</v>
      </c>
      <c r="M54" s="9" t="s">
        <v>163</v>
      </c>
      <c r="N54" s="9" t="s">
        <v>6</v>
      </c>
      <c r="O54" s="9" t="s">
        <v>7</v>
      </c>
      <c r="P54" s="9" t="s">
        <v>175</v>
      </c>
      <c r="Q54" s="9" t="s">
        <v>228</v>
      </c>
      <c r="R54" s="9" t="s">
        <v>9</v>
      </c>
      <c r="S54" s="9" t="s">
        <v>15</v>
      </c>
      <c r="T54" s="9" t="s">
        <v>11</v>
      </c>
      <c r="U54" s="9" t="s">
        <v>1154</v>
      </c>
      <c r="V54" s="9" t="s">
        <v>329</v>
      </c>
      <c r="W54" s="141" t="s">
        <v>782</v>
      </c>
      <c r="X54" s="9" t="str">
        <f t="shared" ref="X54" si="3">_xlfn.TEXTJOIN(";",TRUE,A54:V54)</f>
        <v>唯一标识:社区卫生服务中心&amp;人数100k+;设施名称:社区卫生服务中心;设施别称:;设施过滤:(&lt;= 100000 总居住人数);配置要求:必配;设施必要性:1;级别:街道级;设施代码:GF0308;设施类型:医疗;类型代码:0806;控制方式:实位控制;应配建筑公式:总居住人数/1000*0.98*55+5000+100;应配用地公式:0;应配其他一公式:0;应配其他二公式:0;应配其他三公式:0;一般建筑规模:-;一般用地规模:-;一般其他一规模:-;一般其他二规模:-;规模一量纲:;备注:(1)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c r="Y54" s="141" t="s">
        <v>1113</v>
      </c>
      <c r="Z54" s="141"/>
      <c r="AA54" s="141"/>
      <c r="AB54" s="141"/>
      <c r="AC54" s="138" t="str">
        <f t="shared" ref="AC54" si="4">"设施代码:"&amp;AD54</f>
        <v>设施代码:GF0308</v>
      </c>
      <c r="AD54" s="141" t="s">
        <v>1179</v>
      </c>
      <c r="AE54" s="141"/>
    </row>
    <row r="55" spans="1:31" s="193" customFormat="1" ht="15" thickBot="1" x14ac:dyDescent="0.25">
      <c r="A55" s="192" t="s">
        <v>1378</v>
      </c>
      <c r="B55" s="192" t="s">
        <v>1377</v>
      </c>
      <c r="C55" s="193" t="s">
        <v>617</v>
      </c>
      <c r="D55" s="193" t="s">
        <v>243</v>
      </c>
      <c r="E55" s="193" t="s">
        <v>180</v>
      </c>
      <c r="F55" s="193" t="s">
        <v>371</v>
      </c>
      <c r="G55" s="193" t="s">
        <v>311</v>
      </c>
      <c r="H55" s="193" t="s">
        <v>1379</v>
      </c>
      <c r="I55" s="193" t="s">
        <v>45</v>
      </c>
      <c r="J55" s="193" t="s">
        <v>1380</v>
      </c>
      <c r="K55" s="193" t="s">
        <v>167</v>
      </c>
      <c r="L55" s="193" t="s">
        <v>244</v>
      </c>
      <c r="M55" s="193" t="s">
        <v>163</v>
      </c>
      <c r="N55" s="193" t="s">
        <v>6</v>
      </c>
      <c r="O55" s="193" t="s">
        <v>7</v>
      </c>
      <c r="P55" s="193" t="s">
        <v>175</v>
      </c>
      <c r="Q55" s="193" t="s">
        <v>228</v>
      </c>
      <c r="R55" s="193" t="s">
        <v>9</v>
      </c>
      <c r="S55" s="193" t="s">
        <v>15</v>
      </c>
      <c r="T55" s="193" t="s">
        <v>11</v>
      </c>
      <c r="U55" s="193" t="s">
        <v>1154</v>
      </c>
      <c r="V55" s="193" t="s">
        <v>571</v>
      </c>
      <c r="W55" s="166" t="s">
        <v>782</v>
      </c>
      <c r="X55" s="193" t="str">
        <f t="shared" si="0"/>
        <v>唯一标识:门诊部;设施名称:门诊部;设施别称:;设施过滤:T;配置要求:必配;设施必要性:0;级别:街道级;设施代码:GF0309;设施类型:医疗;类型代码:0806;控制方式:实位控制;应配建筑公式:0;应配用地公式:0;应配其他一公式:0;应配其他二公式:0;应配其他三公式:0;一般建筑规模:-;一般用地规模:-;一般其他一规模:-;一般其他二规模:-;规模一量纲:;备注:-</v>
      </c>
      <c r="Y55" s="166" t="s">
        <v>1113</v>
      </c>
      <c r="Z55" s="166"/>
      <c r="AA55" s="166"/>
      <c r="AB55" s="166"/>
      <c r="AC55" s="156" t="str">
        <f t="shared" si="1"/>
        <v>设施代码:GF0308</v>
      </c>
      <c r="AD55" s="166" t="s">
        <v>1179</v>
      </c>
      <c r="AE55" s="166"/>
    </row>
    <row r="56" spans="1:31" s="32" customFormat="1" x14ac:dyDescent="0.2">
      <c r="A56" s="34" t="s">
        <v>827</v>
      </c>
      <c r="B56" s="34" t="s">
        <v>57</v>
      </c>
      <c r="C56" s="35" t="s">
        <v>164</v>
      </c>
      <c r="D56" s="35" t="s">
        <v>0</v>
      </c>
      <c r="E56" s="35" t="s">
        <v>190</v>
      </c>
      <c r="F56" s="35" t="s">
        <v>18</v>
      </c>
      <c r="G56" s="35" t="s">
        <v>581</v>
      </c>
      <c r="H56" s="35" t="s">
        <v>55</v>
      </c>
      <c r="I56" s="35" t="s">
        <v>45</v>
      </c>
      <c r="J56" s="35" t="s">
        <v>1381</v>
      </c>
      <c r="K56" s="35" t="s">
        <v>168</v>
      </c>
      <c r="L56" s="35" t="s">
        <v>244</v>
      </c>
      <c r="M56" s="35" t="s">
        <v>5</v>
      </c>
      <c r="N56" s="35" t="s">
        <v>6</v>
      </c>
      <c r="O56" s="35" t="s">
        <v>7</v>
      </c>
      <c r="P56" s="35" t="s">
        <v>175</v>
      </c>
      <c r="Q56" s="35" t="s">
        <v>406</v>
      </c>
      <c r="R56" s="35" t="s">
        <v>9</v>
      </c>
      <c r="S56" s="35" t="s">
        <v>15</v>
      </c>
      <c r="T56" s="35" t="s">
        <v>11</v>
      </c>
      <c r="U56" s="35" t="s">
        <v>1154</v>
      </c>
      <c r="V56" s="35" t="s">
        <v>407</v>
      </c>
      <c r="W56" s="137" t="s">
        <v>782</v>
      </c>
      <c r="X56" s="35" t="str">
        <f t="shared" si="0"/>
        <v>唯一标识:社区卫生站;设施名称:社区卫生站;设施别称:社区医疗服务站;设施过滤:T;配置要求:选配;设施必要性:1;级别:社区级;设施代码:GF0310;设施类型:医疗;类型代码:0702;控制方式:点位控制;应配建筑公式:0;应配用地公式:0;应配其他一公式:0;应配其他二公式:0;应配其他三公式:0;一般建筑规模:150-220㎡;一般用地规模:-;一般其他一规模:-;一般其他二规模:-;规模一量纲:;备注:(1)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v>
      </c>
      <c r="Y56" s="137" t="s">
        <v>1113</v>
      </c>
      <c r="Z56" s="137"/>
      <c r="AA56" s="137"/>
      <c r="AB56" s="137"/>
      <c r="AC56" s="138" t="str">
        <f t="shared" si="1"/>
        <v>设施代码:GF0308</v>
      </c>
      <c r="AD56" s="137" t="s">
        <v>1179</v>
      </c>
      <c r="AE56" s="137"/>
    </row>
    <row r="57" spans="1:31" s="39" customFormat="1" ht="15" thickBot="1" x14ac:dyDescent="0.25">
      <c r="A57" s="70" t="s">
        <v>828</v>
      </c>
      <c r="B57" s="70" t="s">
        <v>585</v>
      </c>
      <c r="C57" s="71" t="s">
        <v>616</v>
      </c>
      <c r="D57" s="71" t="s">
        <v>0</v>
      </c>
      <c r="E57" s="71" t="s">
        <v>570</v>
      </c>
      <c r="F57" s="71" t="s">
        <v>371</v>
      </c>
      <c r="G57" s="71" t="s">
        <v>581</v>
      </c>
      <c r="H57" s="71" t="s">
        <v>1208</v>
      </c>
      <c r="I57" s="71" t="s">
        <v>45</v>
      </c>
      <c r="J57" s="71" t="s">
        <v>1381</v>
      </c>
      <c r="K57" s="71" t="s">
        <v>168</v>
      </c>
      <c r="L57" s="71" t="s">
        <v>244</v>
      </c>
      <c r="M57" s="71" t="s">
        <v>5</v>
      </c>
      <c r="N57" s="71" t="s">
        <v>6</v>
      </c>
      <c r="O57" s="71" t="s">
        <v>7</v>
      </c>
      <c r="P57" s="71" t="s">
        <v>175</v>
      </c>
      <c r="Q57" s="71" t="s">
        <v>228</v>
      </c>
      <c r="R57" s="71" t="s">
        <v>9</v>
      </c>
      <c r="S57" s="71" t="s">
        <v>15</v>
      </c>
      <c r="T57" s="71" t="s">
        <v>11</v>
      </c>
      <c r="U57" s="71" t="s">
        <v>1154</v>
      </c>
      <c r="V57" s="71" t="s">
        <v>571</v>
      </c>
      <c r="W57" s="144" t="s">
        <v>782</v>
      </c>
      <c r="X57" s="71" t="str">
        <f t="shared" si="0"/>
        <v>唯一标识:智慧健康站;设施名称:智慧健康站;设施别称:;设施过滤:T;配置要求:品质提升;设施必要性:0;级别:社区级;设施代码:GF0313;设施类型:医疗;类型代码:0702;控制方式:点位控制;应配建筑公式:0;应配用地公式:0;应配其他一公式:0;应配其他二公式:0;应配其他三公式:0;一般建筑规模:-;一般用地规模:-;一般其他一规模:-;一般其他二规模:-;规模一量纲:;备注:-</v>
      </c>
      <c r="Y57" s="144" t="s">
        <v>1113</v>
      </c>
      <c r="Z57" s="144"/>
      <c r="AA57" s="144"/>
      <c r="AB57" s="144"/>
      <c r="AC57" s="138" t="str">
        <f t="shared" si="1"/>
        <v>设施代码:GF0310</v>
      </c>
      <c r="AD57" s="144" t="s">
        <v>1180</v>
      </c>
      <c r="AE57" s="144"/>
    </row>
    <row r="58" spans="1:31" s="41" customFormat="1" ht="15" thickBot="1" x14ac:dyDescent="0.25">
      <c r="A58" s="40" t="s">
        <v>829</v>
      </c>
      <c r="B58" s="40" t="s">
        <v>480</v>
      </c>
      <c r="C58" s="41" t="s">
        <v>616</v>
      </c>
      <c r="D58" s="41" t="s">
        <v>243</v>
      </c>
      <c r="E58" s="41" t="s">
        <v>180</v>
      </c>
      <c r="F58" s="41" t="s">
        <v>371</v>
      </c>
      <c r="G58" s="41" t="s">
        <v>473</v>
      </c>
      <c r="H58" s="41" t="s">
        <v>1209</v>
      </c>
      <c r="I58" s="41" t="s">
        <v>45</v>
      </c>
      <c r="J58" s="41" t="s">
        <v>1380</v>
      </c>
      <c r="K58" s="41" t="s">
        <v>167</v>
      </c>
      <c r="L58" s="41" t="s">
        <v>244</v>
      </c>
      <c r="M58" s="41" t="s">
        <v>163</v>
      </c>
      <c r="N58" s="41" t="s">
        <v>6</v>
      </c>
      <c r="O58" s="41" t="s">
        <v>7</v>
      </c>
      <c r="P58" s="41" t="s">
        <v>175</v>
      </c>
      <c r="Q58" s="41" t="s">
        <v>228</v>
      </c>
      <c r="R58" s="41" t="s">
        <v>9</v>
      </c>
      <c r="S58" s="41" t="s">
        <v>15</v>
      </c>
      <c r="T58" s="41" t="s">
        <v>11</v>
      </c>
      <c r="U58" s="41" t="s">
        <v>1154</v>
      </c>
      <c r="V58" s="41" t="s">
        <v>481</v>
      </c>
      <c r="W58" s="146" t="s">
        <v>782</v>
      </c>
      <c r="X58" s="41" t="str">
        <f t="shared" si="0"/>
        <v>唯一标识:乡镇卫生院;设施名称:乡镇卫生院;设施别称:;设施过滤:T;配置要求:必配;设施必要性:0;级别:乡镇级;设施代码:GF0311;设施类型:医疗;类型代码:0806;控制方式:实位控制;应配建筑公式:0;应配用地公式:0;应配其他一公式:0;应配其他二公式:0;应配其他三公式:0;一般建筑规模:-;一般用地规模:-;一般其他一规模:-;一般其他二规模:-;规模一量纲:;备注:(1)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v>
      </c>
      <c r="Y58" s="146" t="s">
        <v>1113</v>
      </c>
      <c r="Z58" s="146"/>
      <c r="AA58" s="146"/>
      <c r="AB58" s="146"/>
      <c r="AC58" s="138" t="str">
        <f t="shared" si="1"/>
        <v>设施代码:GF0313</v>
      </c>
      <c r="AD58" s="146" t="s">
        <v>1181</v>
      </c>
      <c r="AE58" s="146"/>
    </row>
    <row r="59" spans="1:31" s="42" customFormat="1" ht="15" thickBot="1" x14ac:dyDescent="0.25">
      <c r="A59" s="40" t="s">
        <v>830</v>
      </c>
      <c r="B59" s="40" t="s">
        <v>525</v>
      </c>
      <c r="C59" s="41" t="s">
        <v>616</v>
      </c>
      <c r="D59" s="41" t="s">
        <v>0</v>
      </c>
      <c r="E59" s="41" t="s">
        <v>180</v>
      </c>
      <c r="F59" s="41" t="s">
        <v>371</v>
      </c>
      <c r="G59" s="41" t="s">
        <v>523</v>
      </c>
      <c r="H59" s="41" t="s">
        <v>56</v>
      </c>
      <c r="I59" s="41" t="s">
        <v>45</v>
      </c>
      <c r="J59" s="41" t="s">
        <v>1382</v>
      </c>
      <c r="K59" s="41" t="s">
        <v>168</v>
      </c>
      <c r="L59" s="41" t="s">
        <v>244</v>
      </c>
      <c r="M59" s="41" t="s">
        <v>5</v>
      </c>
      <c r="N59" s="41" t="s">
        <v>6</v>
      </c>
      <c r="O59" s="41" t="s">
        <v>7</v>
      </c>
      <c r="P59" s="41" t="s">
        <v>175</v>
      </c>
      <c r="Q59" s="41" t="s">
        <v>526</v>
      </c>
      <c r="R59" s="41" t="s">
        <v>9</v>
      </c>
      <c r="S59" s="41" t="s">
        <v>15</v>
      </c>
      <c r="T59" s="41" t="s">
        <v>11</v>
      </c>
      <c r="U59" s="41" t="s">
        <v>1154</v>
      </c>
      <c r="V59" s="41" t="s">
        <v>527</v>
      </c>
      <c r="W59" s="145" t="s">
        <v>782</v>
      </c>
      <c r="X59" s="41" t="str">
        <f t="shared" si="0"/>
        <v>唯一标识:卫生室;设施名称:卫生室;设施别称:;设施过滤:T;配置要求:必配;设施必要性:0;级别:村级;设施代码:GF0312;设施类型:医疗;类型代码:0704;控制方式:点位控制;应配建筑公式:0;应配用地公式:0;应配其他一公式:0;应配其他二公式:0;应配其他三公式:0;一般建筑规模:70㎡;一般用地规模:-;一般其他一规模:-;一般其他二规模:-;规模一量纲:;备注:(1)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v>
      </c>
      <c r="Y59" s="145" t="s">
        <v>1113</v>
      </c>
      <c r="Z59" s="145"/>
      <c r="AA59" s="145"/>
      <c r="AB59" s="145"/>
      <c r="AC59" s="138" t="str">
        <f t="shared" si="1"/>
        <v>设施代码:GF0311</v>
      </c>
      <c r="AD59" s="145" t="s">
        <v>1182</v>
      </c>
      <c r="AE59" s="145"/>
    </row>
    <row r="60" spans="1:31" s="43" customFormat="1" x14ac:dyDescent="0.2">
      <c r="A60" s="45" t="s">
        <v>831</v>
      </c>
      <c r="B60" s="45" t="s">
        <v>689</v>
      </c>
      <c r="C60" s="46" t="s">
        <v>616</v>
      </c>
      <c r="D60" s="46" t="s">
        <v>0</v>
      </c>
      <c r="E60" s="46" t="s">
        <v>180</v>
      </c>
      <c r="F60" s="46" t="s">
        <v>1</v>
      </c>
      <c r="G60" s="46" t="s">
        <v>183</v>
      </c>
      <c r="H60" s="46" t="s">
        <v>58</v>
      </c>
      <c r="I60" s="46" t="s">
        <v>59</v>
      </c>
      <c r="J60" s="46" t="s">
        <v>1383</v>
      </c>
      <c r="K60" s="46" t="s">
        <v>168</v>
      </c>
      <c r="L60" s="46" t="s">
        <v>4</v>
      </c>
      <c r="M60" s="46" t="s">
        <v>5</v>
      </c>
      <c r="N60" s="46" t="s">
        <v>6</v>
      </c>
      <c r="O60" s="46" t="s">
        <v>7</v>
      </c>
      <c r="P60" s="46" t="s">
        <v>175</v>
      </c>
      <c r="Q60" s="46" t="s">
        <v>201</v>
      </c>
      <c r="R60" s="46" t="s">
        <v>9</v>
      </c>
      <c r="S60" s="46" t="s">
        <v>15</v>
      </c>
      <c r="T60" s="46" t="s">
        <v>11</v>
      </c>
      <c r="U60" s="46" t="s">
        <v>1154</v>
      </c>
      <c r="V60" s="46" t="s">
        <v>285</v>
      </c>
      <c r="W60" s="137" t="s">
        <v>782</v>
      </c>
      <c r="X60" s="46" t="str">
        <f t="shared" si="0"/>
        <v>唯一标识:图书馆（市）;设施名称:图书馆（市）;设施别称:;设施过滤:T;配置要求:必配;设施必要性:0;级别:城市级;设施代码:GF0401;设施类型:文化;类型代码:0803;控制方式:点位控制;应配建筑公式:0;应配用地公式:0;应配其他一公式:0;应配其他二公式:0;应配其他三公式:0;一般建筑规模:90000㎡;一般用地规模:-;一般其他一规模:-;一般其他二规模:-;规模一量纲:;备注:按6m/千人建筑面积指标控制规模。参照《公共图书馆建设标准》（建标108-2008）。一般规模为总规模。</v>
      </c>
      <c r="Y60" s="137" t="s">
        <v>1113</v>
      </c>
      <c r="Z60" s="137"/>
      <c r="AA60" s="137"/>
      <c r="AB60" s="137"/>
      <c r="AC60" s="138" t="str">
        <f t="shared" si="1"/>
        <v>设施代码:GF0312</v>
      </c>
      <c r="AD60" s="137" t="s">
        <v>1183</v>
      </c>
      <c r="AE60" s="137"/>
    </row>
    <row r="61" spans="1:31" s="6" customFormat="1" x14ac:dyDescent="0.2">
      <c r="A61" s="47" t="s">
        <v>832</v>
      </c>
      <c r="B61" s="47" t="s">
        <v>690</v>
      </c>
      <c r="C61" s="10" t="s">
        <v>616</v>
      </c>
      <c r="D61" s="10" t="s">
        <v>0</v>
      </c>
      <c r="E61" s="10" t="s">
        <v>180</v>
      </c>
      <c r="F61" s="10" t="s">
        <v>1</v>
      </c>
      <c r="G61" s="10" t="s">
        <v>183</v>
      </c>
      <c r="H61" s="10" t="s">
        <v>58</v>
      </c>
      <c r="I61" s="10" t="s">
        <v>59</v>
      </c>
      <c r="J61" s="10" t="s">
        <v>1383</v>
      </c>
      <c r="K61" s="10" t="s">
        <v>168</v>
      </c>
      <c r="L61" s="10" t="s">
        <v>4</v>
      </c>
      <c r="M61" s="10" t="s">
        <v>5</v>
      </c>
      <c r="N61" s="10" t="s">
        <v>6</v>
      </c>
      <c r="O61" s="10" t="s">
        <v>7</v>
      </c>
      <c r="P61" s="10" t="s">
        <v>175</v>
      </c>
      <c r="Q61" s="10" t="s">
        <v>202</v>
      </c>
      <c r="R61" s="10" t="s">
        <v>9</v>
      </c>
      <c r="S61" s="10" t="s">
        <v>15</v>
      </c>
      <c r="T61" s="10" t="s">
        <v>11</v>
      </c>
      <c r="U61" s="10" t="s">
        <v>1154</v>
      </c>
      <c r="V61" s="10" t="s">
        <v>286</v>
      </c>
      <c r="W61" s="138" t="s">
        <v>782</v>
      </c>
      <c r="X61" s="10" t="str">
        <f t="shared" si="0"/>
        <v>唯一标识:图书馆（区）;设施名称:图书馆（区）;设施别称:;设施过滤:T;配置要求:必配;设施必要性:0;级别:城市级;设施代码:GF0401;设施类型:文化;类型代码:0803;控制方式:点位控制;应配建筑公式:0;应配用地公式:0;应配其他一公式:0;应配其他二公式:0;应配其他三公式:0;一般建筑规模:6660㎡;一般用地规模:-;一般其他一规模:-;一般其他二规模:-;规模一量纲:;备注:(1)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v>
      </c>
      <c r="Y61" s="138" t="s">
        <v>1113</v>
      </c>
      <c r="Z61" s="138"/>
      <c r="AA61" s="138"/>
      <c r="AB61" s="138"/>
      <c r="AC61" s="138" t="str">
        <f t="shared" si="1"/>
        <v>设施代码:GF0401</v>
      </c>
      <c r="AD61" s="138" t="s">
        <v>1184</v>
      </c>
      <c r="AE61" s="138"/>
    </row>
    <row r="62" spans="1:31" s="6" customFormat="1" x14ac:dyDescent="0.2">
      <c r="A62" s="47" t="s">
        <v>833</v>
      </c>
      <c r="B62" s="47" t="s">
        <v>691</v>
      </c>
      <c r="C62" s="10" t="s">
        <v>616</v>
      </c>
      <c r="D62" s="10" t="s">
        <v>0</v>
      </c>
      <c r="E62" s="10" t="s">
        <v>180</v>
      </c>
      <c r="F62" s="10" t="s">
        <v>1</v>
      </c>
      <c r="G62" s="10" t="s">
        <v>183</v>
      </c>
      <c r="H62" s="10" t="s">
        <v>60</v>
      </c>
      <c r="I62" s="10" t="s">
        <v>59</v>
      </c>
      <c r="J62" s="10" t="s">
        <v>1383</v>
      </c>
      <c r="K62" s="10" t="s">
        <v>168</v>
      </c>
      <c r="L62" s="10" t="s">
        <v>4</v>
      </c>
      <c r="M62" s="10" t="s">
        <v>5</v>
      </c>
      <c r="N62" s="10" t="s">
        <v>6</v>
      </c>
      <c r="O62" s="10" t="s">
        <v>7</v>
      </c>
      <c r="P62" s="10" t="s">
        <v>175</v>
      </c>
      <c r="Q62" s="10" t="s">
        <v>203</v>
      </c>
      <c r="R62" s="10" t="s">
        <v>9</v>
      </c>
      <c r="S62" s="10" t="s">
        <v>15</v>
      </c>
      <c r="T62" s="10" t="s">
        <v>11</v>
      </c>
      <c r="U62" s="10" t="s">
        <v>1154</v>
      </c>
      <c r="V62" s="10" t="s">
        <v>204</v>
      </c>
      <c r="W62" s="138" t="s">
        <v>782</v>
      </c>
      <c r="X62" s="10" t="str">
        <f t="shared" si="0"/>
        <v>唯一标识:博物馆（市）;设施名称:博物馆（市）;设施别称:;设施过滤:T;配置要求:必配;设施必要性:0;级别:城市级;设施代码:GF0402;设施类型:文化;类型代码:0803;控制方式:点位控制;应配建筑公式:0;应配用地公式:0;应配其他一公式:0;应配其他二公式:0;应配其他三公式:0;一般建筑规模:50000㎡;一般用地规模:-;一般其他一规模:-;一般其他二规模:-;规模一量纲:;备注:(1)保障使用者安全，并应符合现行国家标准《无障碍设计规范》GB50763的要求：(2)配置一定规模的集散场地，按高峰时段建筑内向该出入口疏散的观众量的1.2倍计算确定，且不应少于0.4m/人。参照《博物馆建筑设计规范》(JGJ66-2015)</v>
      </c>
      <c r="Y62" s="138" t="s">
        <v>1113</v>
      </c>
      <c r="Z62" s="138"/>
      <c r="AA62" s="138"/>
      <c r="AB62" s="138"/>
      <c r="AC62" s="138" t="str">
        <f t="shared" si="1"/>
        <v>设施代码:GF0401</v>
      </c>
      <c r="AD62" s="138" t="s">
        <v>1184</v>
      </c>
      <c r="AE62" s="138"/>
    </row>
    <row r="63" spans="1:31" s="6" customFormat="1" x14ac:dyDescent="0.2">
      <c r="A63" s="47" t="s">
        <v>834</v>
      </c>
      <c r="B63" s="47" t="s">
        <v>692</v>
      </c>
      <c r="C63" s="10" t="s">
        <v>616</v>
      </c>
      <c r="D63" s="10" t="s">
        <v>0</v>
      </c>
      <c r="E63" s="10" t="s">
        <v>180</v>
      </c>
      <c r="F63" s="10" t="s">
        <v>1</v>
      </c>
      <c r="G63" s="10" t="s">
        <v>183</v>
      </c>
      <c r="H63" s="10" t="s">
        <v>60</v>
      </c>
      <c r="I63" s="10" t="s">
        <v>59</v>
      </c>
      <c r="J63" s="10" t="s">
        <v>1383</v>
      </c>
      <c r="K63" s="10" t="s">
        <v>168</v>
      </c>
      <c r="L63" s="10" t="s">
        <v>4</v>
      </c>
      <c r="M63" s="10" t="s">
        <v>5</v>
      </c>
      <c r="N63" s="10" t="s">
        <v>6</v>
      </c>
      <c r="O63" s="10" t="s">
        <v>7</v>
      </c>
      <c r="P63" s="10" t="s">
        <v>175</v>
      </c>
      <c r="Q63" s="10" t="s">
        <v>205</v>
      </c>
      <c r="R63" s="10" t="s">
        <v>9</v>
      </c>
      <c r="S63" s="10" t="s">
        <v>15</v>
      </c>
      <c r="T63" s="10" t="s">
        <v>11</v>
      </c>
      <c r="U63" s="10" t="s">
        <v>1154</v>
      </c>
      <c r="V63" s="10" t="s">
        <v>204</v>
      </c>
      <c r="W63" s="138" t="s">
        <v>782</v>
      </c>
      <c r="X63" s="10" t="str">
        <f t="shared" si="0"/>
        <v>唯一标识:博物馆（区）;设施名称:博物馆（区）;设施别称:;设施过滤:T;配置要求:必配;设施必要性:0;级别:城市级;设施代码:GF0402;设施类型:文化;类型代码:0803;控制方式:点位控制;应配建筑公式:0;应配用地公式:0;应配其他一公式:0;应配其他二公式:0;应配其他三公式:0;一般建筑规模:1500㎡;一般用地规模:-;一般其他一规模:-;一般其他二规模:-;规模一量纲:;备注:(1)保障使用者安全，并应符合现行国家标准《无障碍设计规范》GB50763的要求：(2)配置一定规模的集散场地，按高峰时段建筑内向该出入口疏散的观众量的1.2倍计算确定，且不应少于0.4m/人。参照《博物馆建筑设计规范》(JGJ66-2015)</v>
      </c>
      <c r="Y63" s="138" t="s">
        <v>1113</v>
      </c>
      <c r="Z63" s="138"/>
      <c r="AA63" s="138"/>
      <c r="AB63" s="138"/>
      <c r="AC63" s="138" t="str">
        <f t="shared" si="1"/>
        <v>设施代码:GF0402</v>
      </c>
      <c r="AD63" s="138" t="s">
        <v>1185</v>
      </c>
      <c r="AE63" s="138"/>
    </row>
    <row r="64" spans="1:31" s="6" customFormat="1" x14ac:dyDescent="0.2">
      <c r="A64" s="47" t="s">
        <v>835</v>
      </c>
      <c r="B64" s="47" t="s">
        <v>693</v>
      </c>
      <c r="C64" s="10" t="s">
        <v>616</v>
      </c>
      <c r="D64" s="10" t="s">
        <v>0</v>
      </c>
      <c r="E64" s="10" t="s">
        <v>180</v>
      </c>
      <c r="F64" s="10" t="s">
        <v>1</v>
      </c>
      <c r="G64" s="10" t="s">
        <v>183</v>
      </c>
      <c r="H64" s="10" t="s">
        <v>1210</v>
      </c>
      <c r="I64" s="10" t="s">
        <v>59</v>
      </c>
      <c r="J64" s="10" t="s">
        <v>1383</v>
      </c>
      <c r="K64" s="10" t="s">
        <v>168</v>
      </c>
      <c r="L64" s="10" t="s">
        <v>4</v>
      </c>
      <c r="M64" s="10" t="s">
        <v>5</v>
      </c>
      <c r="N64" s="10" t="s">
        <v>6</v>
      </c>
      <c r="O64" s="10" t="s">
        <v>7</v>
      </c>
      <c r="P64" s="10" t="s">
        <v>175</v>
      </c>
      <c r="Q64" s="10" t="s">
        <v>206</v>
      </c>
      <c r="R64" s="10" t="s">
        <v>9</v>
      </c>
      <c r="S64" s="10" t="s">
        <v>15</v>
      </c>
      <c r="T64" s="10" t="s">
        <v>11</v>
      </c>
      <c r="U64" s="10" t="s">
        <v>1154</v>
      </c>
      <c r="V64" s="10" t="s">
        <v>207</v>
      </c>
      <c r="W64" s="138" t="s">
        <v>782</v>
      </c>
      <c r="X64" s="10" t="str">
        <f t="shared" si="0"/>
        <v>唯一标识:科技馆（市）;设施名称:科技馆（市）;设施别称:;设施过滤:T;配置要求:必配;设施必要性:0;级别:城市级;设施代码:GF0403;设施类型:文化;类型代码:0803;控制方式:点位控制;应配建筑公式:0;应配用地公式:0;应配其他一公式:0;应配其他二公式:0;应配其他三公式:0;一般建筑规模:30000㎡;一般用地规模:-;一般其他一规模:-;一般其他二规模:-;规模一量纲:;备注:按7.5m/千人建筑面积指标控制规模。参照《科学技术馆建设标准》（建标101-2007）</v>
      </c>
      <c r="Y64" s="138" t="s">
        <v>1113</v>
      </c>
      <c r="Z64" s="138"/>
      <c r="AA64" s="138"/>
      <c r="AB64" s="138"/>
      <c r="AC64" s="138" t="str">
        <f t="shared" si="1"/>
        <v>设施代码:GF0402</v>
      </c>
      <c r="AD64" s="138" t="s">
        <v>1185</v>
      </c>
      <c r="AE64" s="138"/>
    </row>
    <row r="65" spans="1:31" s="6" customFormat="1" x14ac:dyDescent="0.2">
      <c r="A65" s="47" t="s">
        <v>836</v>
      </c>
      <c r="B65" s="47" t="s">
        <v>208</v>
      </c>
      <c r="C65" s="10" t="s">
        <v>616</v>
      </c>
      <c r="D65" s="10" t="s">
        <v>0</v>
      </c>
      <c r="E65" s="10" t="s">
        <v>190</v>
      </c>
      <c r="F65" s="10" t="s">
        <v>1</v>
      </c>
      <c r="G65" s="10" t="s">
        <v>183</v>
      </c>
      <c r="H65" s="10" t="s">
        <v>1210</v>
      </c>
      <c r="I65" s="10" t="s">
        <v>59</v>
      </c>
      <c r="J65" s="10" t="s">
        <v>1383</v>
      </c>
      <c r="K65" s="10" t="s">
        <v>168</v>
      </c>
      <c r="L65" s="10" t="s">
        <v>4</v>
      </c>
      <c r="M65" s="10" t="s">
        <v>5</v>
      </c>
      <c r="N65" s="10" t="s">
        <v>6</v>
      </c>
      <c r="O65" s="10" t="s">
        <v>7</v>
      </c>
      <c r="P65" s="10" t="s">
        <v>175</v>
      </c>
      <c r="Q65" s="10" t="s">
        <v>192</v>
      </c>
      <c r="R65" s="10" t="s">
        <v>9</v>
      </c>
      <c r="S65" s="10" t="s">
        <v>15</v>
      </c>
      <c r="T65" s="10" t="s">
        <v>11</v>
      </c>
      <c r="U65" s="10" t="s">
        <v>1154</v>
      </c>
      <c r="V65" s="10" t="s">
        <v>209</v>
      </c>
      <c r="W65" s="138" t="s">
        <v>782</v>
      </c>
      <c r="X65" s="10" t="str">
        <f t="shared" si="0"/>
        <v>唯一标识:科技馆（区）;设施名称:科技馆（区）;设施别称:;设施过滤:T;配置要求:选配;设施必要性:0;级别:城市级;设施代码:GF0403;设施类型:文化;类型代码:0803;控制方式:点位控制;应配建筑公式:0;应配用地公式:0;应配其他一公式:0;应配其他二公式:0;应配其他三公式:0;一般建筑规模:5000㎡;一般用地规模:-;一般其他一规模:-;一般其他二规模:-;规模一量纲:;备注:(1)400万人以上设置特大型馆，不低于30000m,50-100万人设小型馆，控制在5000-8000m:(2)按7.5-10m/的千人建筑面积指标控制规模：(3)户籍人口规模超过50万的区宜配建。参照《科学技术馆建设标准》（建标101-2007）</v>
      </c>
      <c r="Y65" s="138" t="s">
        <v>1113</v>
      </c>
      <c r="Z65" s="138"/>
      <c r="AA65" s="138"/>
      <c r="AB65" s="138"/>
      <c r="AC65" s="138" t="str">
        <f t="shared" si="1"/>
        <v>设施代码:GF0403</v>
      </c>
      <c r="AD65" s="138" t="s">
        <v>1186</v>
      </c>
      <c r="AE65" s="138"/>
    </row>
    <row r="66" spans="1:31" s="6" customFormat="1" x14ac:dyDescent="0.2">
      <c r="A66" s="47" t="s">
        <v>837</v>
      </c>
      <c r="B66" s="47" t="s">
        <v>210</v>
      </c>
      <c r="C66" s="10" t="s">
        <v>616</v>
      </c>
      <c r="D66" s="10" t="s">
        <v>0</v>
      </c>
      <c r="E66" s="10" t="s">
        <v>180</v>
      </c>
      <c r="F66" s="10" t="s">
        <v>1</v>
      </c>
      <c r="G66" s="10" t="s">
        <v>183</v>
      </c>
      <c r="H66" s="10" t="s">
        <v>1211</v>
      </c>
      <c r="I66" s="10" t="s">
        <v>59</v>
      </c>
      <c r="J66" s="10" t="s">
        <v>1383</v>
      </c>
      <c r="K66" s="10" t="s">
        <v>168</v>
      </c>
      <c r="L66" s="10" t="s">
        <v>4</v>
      </c>
      <c r="M66" s="10" t="s">
        <v>5</v>
      </c>
      <c r="N66" s="10" t="s">
        <v>6</v>
      </c>
      <c r="O66" s="10" t="s">
        <v>7</v>
      </c>
      <c r="P66" s="10" t="s">
        <v>175</v>
      </c>
      <c r="Q66" s="10" t="s">
        <v>211</v>
      </c>
      <c r="R66" s="10" t="s">
        <v>9</v>
      </c>
      <c r="S66" s="10" t="s">
        <v>15</v>
      </c>
      <c r="T66" s="10" t="s">
        <v>11</v>
      </c>
      <c r="U66" s="10" t="s">
        <v>1154</v>
      </c>
      <c r="V66" s="10" t="s">
        <v>212</v>
      </c>
      <c r="W66" s="138" t="s">
        <v>782</v>
      </c>
      <c r="X66" s="10" t="str">
        <f t="shared" si="0"/>
        <v>唯一标识:公共美术馆（市）;设施名称:公共美术馆（市）;设施别称:;设施过滤:T;配置要求:必配;设施必要性:0;级别:城市级;设施代码:GF0404;设施类型:文化;类型代码:0803;控制方式:点位控制;应配建筑公式:0;应配用地公式:0;应配其他一公式:0;应配其他二公式:0;应配其他三公式:0;一般建筑规模:35000㎡;一般用地规模:-;一般其他一规模:-;一般其他二规模:-;规模一量纲:;备注:服务人口大于1000万人时，建筑面积取值35000m2。参照《公共美术馆建设标准》（建标193一2018）</v>
      </c>
      <c r="Y66" s="138" t="s">
        <v>1113</v>
      </c>
      <c r="Z66" s="138"/>
      <c r="AA66" s="138"/>
      <c r="AB66" s="138"/>
      <c r="AC66" s="138" t="str">
        <f t="shared" si="1"/>
        <v>设施代码:GF0403</v>
      </c>
      <c r="AD66" s="138" t="s">
        <v>1186</v>
      </c>
      <c r="AE66" s="138"/>
    </row>
    <row r="67" spans="1:31" s="6" customFormat="1" x14ac:dyDescent="0.2">
      <c r="A67" s="47" t="s">
        <v>838</v>
      </c>
      <c r="B67" s="47" t="s">
        <v>213</v>
      </c>
      <c r="C67" s="10" t="s">
        <v>616</v>
      </c>
      <c r="D67" s="10" t="s">
        <v>0</v>
      </c>
      <c r="E67" s="10" t="s">
        <v>190</v>
      </c>
      <c r="F67" s="10" t="s">
        <v>1</v>
      </c>
      <c r="G67" s="10" t="s">
        <v>183</v>
      </c>
      <c r="H67" s="10" t="s">
        <v>1211</v>
      </c>
      <c r="I67" s="10" t="s">
        <v>59</v>
      </c>
      <c r="J67" s="10" t="s">
        <v>1383</v>
      </c>
      <c r="K67" s="10" t="s">
        <v>168</v>
      </c>
      <c r="L67" s="10" t="s">
        <v>4</v>
      </c>
      <c r="M67" s="10" t="s">
        <v>5</v>
      </c>
      <c r="N67" s="10" t="s">
        <v>6</v>
      </c>
      <c r="O67" s="10" t="s">
        <v>7</v>
      </c>
      <c r="P67" s="10" t="s">
        <v>175</v>
      </c>
      <c r="Q67" s="10" t="s">
        <v>214</v>
      </c>
      <c r="R67" s="10" t="s">
        <v>9</v>
      </c>
      <c r="S67" s="10" t="s">
        <v>15</v>
      </c>
      <c r="T67" s="10" t="s">
        <v>11</v>
      </c>
      <c r="U67" s="10" t="s">
        <v>1154</v>
      </c>
      <c r="V67" s="10" t="s">
        <v>215</v>
      </c>
      <c r="W67" s="138" t="s">
        <v>782</v>
      </c>
      <c r="X67" s="10" t="str">
        <f t="shared" si="0"/>
        <v>唯一标识:公共美术馆（区）;设施名称:公共美术馆（区）;设施别称:;设施过滤:T;配置要求:选配;设施必要性:0;级别:城市级;设施代码:GF0404;设施类型:文化;类型代码:0803;控制方式:点位控制;应配建筑公式:0;应配用地公式:0;应配其他一公式:0;应配其他二公式:0;应配其他三公式:0;一般建筑规模:2800㎡;一般用地规模:-;一般其他一规模:-;一般其他二规模:-;规模一量纲:;备注:各区、县（市）根据本地特色，充分利用人文民俗资源并结合非物质文化遗产保护等设立。参照《公共美术馆建设标准》（建标193一2018）</v>
      </c>
      <c r="Y67" s="138" t="s">
        <v>1113</v>
      </c>
      <c r="Z67" s="138"/>
      <c r="AA67" s="138"/>
      <c r="AB67" s="138"/>
      <c r="AC67" s="138" t="str">
        <f t="shared" ref="AC67:AC130" si="5">"设施代码:"&amp;AD67</f>
        <v>设施代码:GF0404</v>
      </c>
      <c r="AD67" s="138" t="s">
        <v>1187</v>
      </c>
      <c r="AE67" s="138"/>
    </row>
    <row r="68" spans="1:31" s="6" customFormat="1" x14ac:dyDescent="0.2">
      <c r="A68" s="47" t="s">
        <v>839</v>
      </c>
      <c r="B68" s="47" t="s">
        <v>216</v>
      </c>
      <c r="C68" s="10" t="s">
        <v>616</v>
      </c>
      <c r="D68" s="10" t="s">
        <v>0</v>
      </c>
      <c r="E68" s="10" t="s">
        <v>180</v>
      </c>
      <c r="F68" s="10" t="s">
        <v>1</v>
      </c>
      <c r="G68" s="10" t="s">
        <v>183</v>
      </c>
      <c r="H68" s="10" t="s">
        <v>1212</v>
      </c>
      <c r="I68" s="10" t="s">
        <v>59</v>
      </c>
      <c r="J68" s="10" t="s">
        <v>1383</v>
      </c>
      <c r="K68" s="10" t="s">
        <v>168</v>
      </c>
      <c r="L68" s="10" t="s">
        <v>4</v>
      </c>
      <c r="M68" s="10" t="s">
        <v>5</v>
      </c>
      <c r="N68" s="10" t="s">
        <v>6</v>
      </c>
      <c r="O68" s="10" t="s">
        <v>7</v>
      </c>
      <c r="P68" s="10" t="s">
        <v>175</v>
      </c>
      <c r="Q68" s="10" t="s">
        <v>217</v>
      </c>
      <c r="R68" s="10" t="s">
        <v>9</v>
      </c>
      <c r="S68" s="10" t="s">
        <v>15</v>
      </c>
      <c r="T68" s="10" t="s">
        <v>11</v>
      </c>
      <c r="U68" s="10" t="s">
        <v>1154</v>
      </c>
      <c r="V68" s="10" t="s">
        <v>218</v>
      </c>
      <c r="W68" s="138" t="s">
        <v>782</v>
      </c>
      <c r="X68" s="10" t="str">
        <f t="shared" ref="X68:X133" si="6">_xlfn.TEXTJOIN(";",TRUE,A68:V68)</f>
        <v>唯一标识:文化馆（市）;设施名称:文化馆（市）;设施别称:;设施过滤:T;配置要求:必配;设施必要性:0;级别:城市级;设施代码:GF0405;设施类型:文化;类型代码:0803;控制方式:点位控制;应配建筑公式:0;应配用地公式:0;应配其他一公式:0;应配其他二公式:0;应配其他三公式:0;一般建筑规模:13000㎡;一般用地规模:-;一般其他一规模:-;一般其他二规模:-;规模一量纲:;备注:同时应设不小于2000m的室外活动空间。参照《文化馆建设标准》（建标[2014]41号)与《杭州市文化设施近期建设规划》</v>
      </c>
      <c r="Y68" s="138" t="s">
        <v>1113</v>
      </c>
      <c r="Z68" s="138"/>
      <c r="AA68" s="138"/>
      <c r="AB68" s="138"/>
      <c r="AC68" s="138" t="str">
        <f t="shared" si="5"/>
        <v>设施代码:GF0404</v>
      </c>
      <c r="AD68" s="138" t="s">
        <v>1187</v>
      </c>
      <c r="AE68" s="138"/>
    </row>
    <row r="69" spans="1:31" s="6" customFormat="1" x14ac:dyDescent="0.2">
      <c r="A69" s="47" t="s">
        <v>840</v>
      </c>
      <c r="B69" s="47" t="s">
        <v>219</v>
      </c>
      <c r="C69" s="10" t="s">
        <v>616</v>
      </c>
      <c r="D69" s="10" t="s">
        <v>0</v>
      </c>
      <c r="E69" s="10" t="s">
        <v>180</v>
      </c>
      <c r="F69" s="10" t="s">
        <v>1</v>
      </c>
      <c r="G69" s="10" t="s">
        <v>183</v>
      </c>
      <c r="H69" s="10" t="s">
        <v>1212</v>
      </c>
      <c r="I69" s="10" t="s">
        <v>59</v>
      </c>
      <c r="J69" s="10" t="s">
        <v>1383</v>
      </c>
      <c r="K69" s="10" t="s">
        <v>168</v>
      </c>
      <c r="L69" s="10" t="s">
        <v>4</v>
      </c>
      <c r="M69" s="10" t="s">
        <v>5</v>
      </c>
      <c r="N69" s="10" t="s">
        <v>6</v>
      </c>
      <c r="O69" s="10" t="s">
        <v>7</v>
      </c>
      <c r="P69" s="10" t="s">
        <v>175</v>
      </c>
      <c r="Q69" s="10" t="s">
        <v>221</v>
      </c>
      <c r="R69" s="10" t="s">
        <v>9</v>
      </c>
      <c r="S69" s="10" t="s">
        <v>15</v>
      </c>
      <c r="T69" s="10" t="s">
        <v>11</v>
      </c>
      <c r="U69" s="10" t="s">
        <v>1154</v>
      </c>
      <c r="V69" s="10" t="s">
        <v>220</v>
      </c>
      <c r="W69" s="138" t="s">
        <v>782</v>
      </c>
      <c r="X69" s="10" t="str">
        <f t="shared" si="6"/>
        <v>唯一标识:文化馆（区）;设施名称:文化馆（区）;设施别称:;设施过滤:T;配置要求:必配;设施必要性:0;级别:城市级;设施代码:GF0405;设施类型:文化;类型代码:0803;控制方式:点位控制;应配建筑公式:0;应配用地公式:0;应配其他一公式:0;应配其他二公式:0;应配其他三公式:0;一般建筑规模:4000㎡;一般用地规模:-;一般其他一规模:-;一般其他二规模:-;规模一量纲:;备注:引导其与同级别的其他文化设施相对集中设置，以形成功能综合的文化活动中心。参照《文化馆建设标准》（建标[2014]41号)与《杭州市文化设施近期建设规划》</v>
      </c>
      <c r="Y69" s="138" t="s">
        <v>1113</v>
      </c>
      <c r="Z69" s="138"/>
      <c r="AA69" s="138"/>
      <c r="AB69" s="138"/>
      <c r="AC69" s="138" t="str">
        <f t="shared" si="5"/>
        <v>设施代码:GF0405</v>
      </c>
      <c r="AD69" s="138" t="s">
        <v>1188</v>
      </c>
      <c r="AE69" s="138"/>
    </row>
    <row r="70" spans="1:31" s="6" customFormat="1" x14ac:dyDescent="0.2">
      <c r="A70" s="47" t="s">
        <v>841</v>
      </c>
      <c r="B70" s="47" t="s">
        <v>222</v>
      </c>
      <c r="C70" s="10" t="s">
        <v>616</v>
      </c>
      <c r="D70" s="10" t="s">
        <v>0</v>
      </c>
      <c r="E70" s="10" t="s">
        <v>180</v>
      </c>
      <c r="F70" s="10" t="s">
        <v>1</v>
      </c>
      <c r="G70" s="10" t="s">
        <v>183</v>
      </c>
      <c r="H70" s="10" t="s">
        <v>61</v>
      </c>
      <c r="I70" s="10" t="s">
        <v>59</v>
      </c>
      <c r="J70" s="10" t="s">
        <v>1383</v>
      </c>
      <c r="K70" s="10" t="s">
        <v>168</v>
      </c>
      <c r="L70" s="10" t="s">
        <v>4</v>
      </c>
      <c r="M70" s="10" t="s">
        <v>5</v>
      </c>
      <c r="N70" s="10" t="s">
        <v>6</v>
      </c>
      <c r="O70" s="10" t="s">
        <v>7</v>
      </c>
      <c r="P70" s="10" t="s">
        <v>175</v>
      </c>
      <c r="Q70" s="10" t="s">
        <v>224</v>
      </c>
      <c r="R70" s="10" t="s">
        <v>9</v>
      </c>
      <c r="S70" s="10" t="s">
        <v>15</v>
      </c>
      <c r="T70" s="10" t="s">
        <v>11</v>
      </c>
      <c r="U70" s="10" t="s">
        <v>1154</v>
      </c>
      <c r="V70" s="10" t="s">
        <v>226</v>
      </c>
      <c r="W70" s="138" t="s">
        <v>782</v>
      </c>
      <c r="X70" s="10" t="str">
        <f t="shared" si="6"/>
        <v>唯一标识:档案馆（市）;设施名称:档案馆（市）;设施别称:;设施过滤:T;配置要求:必配;设施必要性:0;级别:城市级;设施代码:GF0406;设施类型:文化;类型代码:0803;控制方式:点位控制;应配建筑公式:0;应配用地公式:0;应配其他一公式:0;应配其他二公式:0;应配其他三公式:0;一般建筑规模:48400㎡;一般用地规模:-;一般其他一规模:-;一般其他二规模:-;规模一量纲:;备注:区级档案馆应达到县级二类标准，建筑面积2600-4600平方米。参照《档案馆建设标准》（建标103一2008)</v>
      </c>
      <c r="Y70" s="138" t="s">
        <v>1113</v>
      </c>
      <c r="Z70" s="138"/>
      <c r="AA70" s="138"/>
      <c r="AB70" s="138"/>
      <c r="AC70" s="138" t="str">
        <f t="shared" si="5"/>
        <v>设施代码:GF0405</v>
      </c>
      <c r="AD70" s="138" t="s">
        <v>1188</v>
      </c>
      <c r="AE70" s="138"/>
    </row>
    <row r="71" spans="1:31" s="6" customFormat="1" x14ac:dyDescent="0.2">
      <c r="A71" s="47" t="s">
        <v>842</v>
      </c>
      <c r="B71" s="47" t="s">
        <v>223</v>
      </c>
      <c r="C71" s="10" t="s">
        <v>616</v>
      </c>
      <c r="D71" s="10" t="s">
        <v>0</v>
      </c>
      <c r="E71" s="10" t="s">
        <v>180</v>
      </c>
      <c r="F71" s="10" t="s">
        <v>1</v>
      </c>
      <c r="G71" s="10" t="s">
        <v>183</v>
      </c>
      <c r="H71" s="10" t="s">
        <v>61</v>
      </c>
      <c r="I71" s="10" t="s">
        <v>59</v>
      </c>
      <c r="J71" s="10" t="s">
        <v>1383</v>
      </c>
      <c r="K71" s="10" t="s">
        <v>168</v>
      </c>
      <c r="L71" s="10" t="s">
        <v>4</v>
      </c>
      <c r="M71" s="10" t="s">
        <v>5</v>
      </c>
      <c r="N71" s="10" t="s">
        <v>6</v>
      </c>
      <c r="O71" s="10" t="s">
        <v>7</v>
      </c>
      <c r="P71" s="10" t="s">
        <v>175</v>
      </c>
      <c r="Q71" s="10" t="s">
        <v>225</v>
      </c>
      <c r="R71" s="10" t="s">
        <v>9</v>
      </c>
      <c r="S71" s="10" t="s">
        <v>15</v>
      </c>
      <c r="T71" s="10" t="s">
        <v>11</v>
      </c>
      <c r="U71" s="10" t="s">
        <v>1154</v>
      </c>
      <c r="V71" s="10" t="s">
        <v>226</v>
      </c>
      <c r="W71" s="138" t="s">
        <v>782</v>
      </c>
      <c r="X71" s="10" t="str">
        <f t="shared" si="6"/>
        <v>唯一标识:档案馆（区）;设施名称:档案馆（区）;设施别称:;设施过滤:T;配置要求:必配;设施必要性:0;级别:城市级;设施代码:GF0406;设施类型:文化;类型代码:0803;控制方式:点位控制;应配建筑公式:0;应配用地公式:0;应配其他一公式:0;应配其他二公式:0;应配其他三公式:0;一般建筑规模:2600㎡;一般用地规模:-;一般其他一规模:-;一般其他二规模:-;规模一量纲:;备注:区级档案馆应达到县级二类标准，建筑面积2600-4600平方米。参照《档案馆建设标准》（建标103一2008)</v>
      </c>
      <c r="Y71" s="138" t="s">
        <v>1113</v>
      </c>
      <c r="Z71" s="138"/>
      <c r="AA71" s="138"/>
      <c r="AB71" s="138"/>
      <c r="AC71" s="138" t="str">
        <f t="shared" si="5"/>
        <v>设施代码:GF0406</v>
      </c>
      <c r="AD71" s="138" t="s">
        <v>1189</v>
      </c>
      <c r="AE71" s="138"/>
    </row>
    <row r="72" spans="1:31" s="6" customFormat="1" x14ac:dyDescent="0.2">
      <c r="A72" s="47" t="s">
        <v>843</v>
      </c>
      <c r="B72" s="47" t="s">
        <v>694</v>
      </c>
      <c r="C72" s="10" t="s">
        <v>616</v>
      </c>
      <c r="D72" s="10" t="s">
        <v>0</v>
      </c>
      <c r="E72" s="10" t="s">
        <v>180</v>
      </c>
      <c r="F72" s="10" t="s">
        <v>1</v>
      </c>
      <c r="G72" s="10" t="s">
        <v>183</v>
      </c>
      <c r="H72" s="10" t="s">
        <v>1213</v>
      </c>
      <c r="I72" s="10" t="s">
        <v>59</v>
      </c>
      <c r="J72" s="10" t="s">
        <v>1383</v>
      </c>
      <c r="K72" s="10" t="s">
        <v>168</v>
      </c>
      <c r="L72" s="10" t="s">
        <v>4</v>
      </c>
      <c r="M72" s="10" t="s">
        <v>5</v>
      </c>
      <c r="N72" s="10" t="s">
        <v>6</v>
      </c>
      <c r="O72" s="10" t="s">
        <v>7</v>
      </c>
      <c r="P72" s="10" t="s">
        <v>175</v>
      </c>
      <c r="Q72" s="10" t="s">
        <v>203</v>
      </c>
      <c r="R72" s="10" t="s">
        <v>9</v>
      </c>
      <c r="S72" s="10" t="s">
        <v>15</v>
      </c>
      <c r="T72" s="10" t="s">
        <v>11</v>
      </c>
      <c r="U72" s="10" t="s">
        <v>1154</v>
      </c>
      <c r="V72" s="10" t="s">
        <v>227</v>
      </c>
      <c r="W72" s="138" t="s">
        <v>782</v>
      </c>
      <c r="X72" s="10" t="str">
        <f t="shared" si="6"/>
        <v>唯一标识:非物质文化遗产馆（市）;设施名称:非物质文化遗产馆（市）;设施别称:;设施过滤:T;配置要求:必配;设施必要性:0;级别:城市级;设施代码:GF0407;设施类型:文化;类型代码:0803;控制方式:点位控制;应配建筑公式:0;应配用地公式:0;应配其他一公式:0;应配其他二公式:0;应配其他三公式:0;一般建筑规模:50000㎡;一般用地规模:-;一般其他一规模:-;一般其他二规模:-;规模一量纲:;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c r="Y72" s="138" t="s">
        <v>1113</v>
      </c>
      <c r="Z72" s="138"/>
      <c r="AA72" s="138"/>
      <c r="AB72" s="138"/>
      <c r="AC72" s="138" t="str">
        <f t="shared" si="5"/>
        <v>设施代码:GF0406</v>
      </c>
      <c r="AD72" s="138" t="s">
        <v>1189</v>
      </c>
      <c r="AE72" s="138"/>
    </row>
    <row r="73" spans="1:31" s="6" customFormat="1" x14ac:dyDescent="0.2">
      <c r="A73" s="47" t="s">
        <v>844</v>
      </c>
      <c r="B73" s="47" t="s">
        <v>695</v>
      </c>
      <c r="C73" s="10" t="s">
        <v>616</v>
      </c>
      <c r="D73" s="10" t="s">
        <v>0</v>
      </c>
      <c r="E73" s="10" t="s">
        <v>180</v>
      </c>
      <c r="F73" s="10" t="s">
        <v>1</v>
      </c>
      <c r="G73" s="10" t="s">
        <v>183</v>
      </c>
      <c r="H73" s="10" t="s">
        <v>1213</v>
      </c>
      <c r="I73" s="10" t="s">
        <v>59</v>
      </c>
      <c r="J73" s="10" t="s">
        <v>1383</v>
      </c>
      <c r="K73" s="10" t="s">
        <v>168</v>
      </c>
      <c r="L73" s="10" t="s">
        <v>4</v>
      </c>
      <c r="M73" s="10" t="s">
        <v>5</v>
      </c>
      <c r="N73" s="10" t="s">
        <v>6</v>
      </c>
      <c r="O73" s="10" t="s">
        <v>7</v>
      </c>
      <c r="P73" s="10" t="s">
        <v>175</v>
      </c>
      <c r="Q73" s="10" t="s">
        <v>205</v>
      </c>
      <c r="R73" s="10" t="s">
        <v>9</v>
      </c>
      <c r="S73" s="10" t="s">
        <v>15</v>
      </c>
      <c r="T73" s="10" t="s">
        <v>11</v>
      </c>
      <c r="U73" s="10" t="s">
        <v>1154</v>
      </c>
      <c r="V73" s="10" t="s">
        <v>227</v>
      </c>
      <c r="W73" s="138" t="s">
        <v>782</v>
      </c>
      <c r="X73" s="10" t="str">
        <f t="shared" si="6"/>
        <v>唯一标识:非物质文化遗产馆（区）;设施名称:非物质文化遗产馆（区）;设施别称:;设施过滤:T;配置要求:必配;设施必要性:0;级别:城市级;设施代码:GF0407;设施类型:文化;类型代码:0803;控制方式:点位控制;应配建筑公式:0;应配用地公式:0;应配其他一公式:0;应配其他二公式:0;应配其他三公式:0;一般建筑规模:1500㎡;一般用地规模:-;一般其他一规模:-;一般其他二规模:-;规模一量纲:;备注:(1)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c r="Y73" s="138" t="s">
        <v>1113</v>
      </c>
      <c r="Z73" s="138"/>
      <c r="AA73" s="138"/>
      <c r="AB73" s="138"/>
      <c r="AC73" s="138" t="str">
        <f t="shared" si="5"/>
        <v>设施代码:GF0407</v>
      </c>
      <c r="AD73" s="138" t="s">
        <v>1190</v>
      </c>
      <c r="AE73" s="138"/>
    </row>
    <row r="74" spans="1:31" s="6" customFormat="1" x14ac:dyDescent="0.2">
      <c r="A74" s="47" t="s">
        <v>845</v>
      </c>
      <c r="B74" s="47" t="s">
        <v>696</v>
      </c>
      <c r="C74" s="10" t="s">
        <v>616</v>
      </c>
      <c r="D74" s="10" t="s">
        <v>0</v>
      </c>
      <c r="E74" s="10" t="s">
        <v>180</v>
      </c>
      <c r="F74" s="10" t="s">
        <v>1</v>
      </c>
      <c r="G74" s="10" t="s">
        <v>183</v>
      </c>
      <c r="H74" s="10" t="s">
        <v>1214</v>
      </c>
      <c r="I74" s="10" t="s">
        <v>59</v>
      </c>
      <c r="J74" s="10" t="s">
        <v>1383</v>
      </c>
      <c r="K74" s="10" t="s">
        <v>168</v>
      </c>
      <c r="L74" s="10" t="s">
        <v>4</v>
      </c>
      <c r="M74" s="10" t="s">
        <v>5</v>
      </c>
      <c r="N74" s="10" t="s">
        <v>6</v>
      </c>
      <c r="O74" s="10" t="s">
        <v>7</v>
      </c>
      <c r="P74" s="10" t="s">
        <v>175</v>
      </c>
      <c r="Q74" s="10" t="s">
        <v>228</v>
      </c>
      <c r="R74" s="10" t="s">
        <v>9</v>
      </c>
      <c r="S74" s="10" t="s">
        <v>15</v>
      </c>
      <c r="T74" s="10" t="s">
        <v>11</v>
      </c>
      <c r="U74" s="10" t="s">
        <v>1154</v>
      </c>
      <c r="V74" s="10" t="s">
        <v>229</v>
      </c>
      <c r="W74" s="138" t="s">
        <v>782</v>
      </c>
      <c r="X74" s="10" t="str">
        <f t="shared" si="6"/>
        <v>唯一标识:大剧院（市）;设施名称:大剧院（市）;设施别称:;设施过滤:T;配置要求:必配;设施必要性:0;级别:城市级;设施代码:GF0408;设施类型:文化;类型代码:0803;控制方式:点位控制;应配建筑公式:0;应配用地公式:0;应配其他一公式:0;应配其他二公式:0;应配其他三公式:0;一般建筑规模:-;一般用地规模:-;一般其他一规模:-;一般其他二规模:-;规模一量纲:;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c r="Y74" s="138" t="s">
        <v>1113</v>
      </c>
      <c r="Z74" s="138"/>
      <c r="AA74" s="138"/>
      <c r="AB74" s="138"/>
      <c r="AC74" s="138" t="str">
        <f t="shared" si="5"/>
        <v>设施代码:GF0407</v>
      </c>
      <c r="AD74" s="138" t="s">
        <v>1190</v>
      </c>
      <c r="AE74" s="138"/>
    </row>
    <row r="75" spans="1:31" s="6" customFormat="1" x14ac:dyDescent="0.2">
      <c r="A75" s="47" t="s">
        <v>846</v>
      </c>
      <c r="B75" s="47" t="s">
        <v>697</v>
      </c>
      <c r="C75" s="10" t="s">
        <v>616</v>
      </c>
      <c r="D75" s="10" t="s">
        <v>0</v>
      </c>
      <c r="E75" s="10" t="s">
        <v>190</v>
      </c>
      <c r="F75" s="10" t="s">
        <v>1</v>
      </c>
      <c r="G75" s="10" t="s">
        <v>183</v>
      </c>
      <c r="H75" s="10" t="s">
        <v>1214</v>
      </c>
      <c r="I75" s="10" t="s">
        <v>59</v>
      </c>
      <c r="J75" s="10" t="s">
        <v>1383</v>
      </c>
      <c r="K75" s="10" t="s">
        <v>168</v>
      </c>
      <c r="L75" s="10" t="s">
        <v>4</v>
      </c>
      <c r="M75" s="10" t="s">
        <v>5</v>
      </c>
      <c r="N75" s="10" t="s">
        <v>6</v>
      </c>
      <c r="O75" s="10" t="s">
        <v>7</v>
      </c>
      <c r="P75" s="10" t="s">
        <v>175</v>
      </c>
      <c r="Q75" s="10" t="s">
        <v>228</v>
      </c>
      <c r="R75" s="10" t="s">
        <v>9</v>
      </c>
      <c r="S75" s="10" t="s">
        <v>15</v>
      </c>
      <c r="T75" s="10" t="s">
        <v>11</v>
      </c>
      <c r="U75" s="10" t="s">
        <v>1154</v>
      </c>
      <c r="V75" s="10" t="s">
        <v>229</v>
      </c>
      <c r="W75" s="138" t="s">
        <v>782</v>
      </c>
      <c r="X75" s="10" t="str">
        <f t="shared" si="6"/>
        <v>唯一标识:大剧院（区）;设施名称:大剧院（区）;设施别称:;设施过滤:T;配置要求:选配;设施必要性:0;级别:城市级;设施代码:GF0408;设施类型:文化;类型代码:0803;控制方式:点位控制;应配建筑公式:0;应配用地公式:0;应配其他一公式:0;应配其他二公式:0;应配其他三公式:0;一般建筑规模:-;一般用地规模:-;一般其他一规模:-;一般其他二规模:-;规模一量纲:;备注:(1)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c r="Y75" s="138" t="s">
        <v>1113</v>
      </c>
      <c r="Z75" s="138"/>
      <c r="AA75" s="138"/>
      <c r="AB75" s="138"/>
      <c r="AC75" s="138" t="str">
        <f t="shared" si="5"/>
        <v>设施代码:GF0408</v>
      </c>
      <c r="AD75" s="138" t="s">
        <v>1191</v>
      </c>
      <c r="AE75" s="138"/>
    </row>
    <row r="76" spans="1:31" s="6" customFormat="1" x14ac:dyDescent="0.2">
      <c r="A76" s="47" t="s">
        <v>847</v>
      </c>
      <c r="B76" s="47" t="s">
        <v>698</v>
      </c>
      <c r="C76" s="10" t="s">
        <v>616</v>
      </c>
      <c r="D76" s="10" t="s">
        <v>0</v>
      </c>
      <c r="E76" s="10" t="s">
        <v>180</v>
      </c>
      <c r="F76" s="10" t="s">
        <v>1</v>
      </c>
      <c r="G76" s="10" t="s">
        <v>183</v>
      </c>
      <c r="H76" s="10" t="s">
        <v>1215</v>
      </c>
      <c r="I76" s="10" t="s">
        <v>59</v>
      </c>
      <c r="J76" s="10" t="s">
        <v>1383</v>
      </c>
      <c r="K76" s="10" t="s">
        <v>168</v>
      </c>
      <c r="L76" s="10" t="s">
        <v>4</v>
      </c>
      <c r="M76" s="10" t="s">
        <v>5</v>
      </c>
      <c r="N76" s="10" t="s">
        <v>6</v>
      </c>
      <c r="O76" s="10" t="s">
        <v>7</v>
      </c>
      <c r="P76" s="10" t="s">
        <v>175</v>
      </c>
      <c r="Q76" s="10" t="s">
        <v>228</v>
      </c>
      <c r="R76" s="10" t="s">
        <v>9</v>
      </c>
      <c r="S76" s="10" t="s">
        <v>15</v>
      </c>
      <c r="T76" s="10" t="s">
        <v>11</v>
      </c>
      <c r="U76" s="10" t="s">
        <v>1154</v>
      </c>
      <c r="V76" s="10" t="s">
        <v>230</v>
      </c>
      <c r="W76" s="138" t="s">
        <v>782</v>
      </c>
      <c r="X76" s="10" t="str">
        <f t="shared" si="6"/>
        <v>唯一标识:音乐厅（市）;设施名称:音乐厅（市）;设施别称:;设施过滤:T;配置要求:必配;设施必要性:0;级别:城市级;设施代码:GF0409;设施类型:文化;类型代码:0803;控制方式:点位控制;应配建筑公式:0;应配用地公式:0;应配其他一公式:0;应配其他二公式:0;应配其他三公式:0;一般建筑规模:-;一般用地规模:-;一般其他一规模:-;一般其他二规模:-;规模一量纲:;备注:市级必须设置，各区、县（市）按需设置。参照《杭州市公共文化服务现代化标准(2022一2025年)》</v>
      </c>
      <c r="Y76" s="138" t="s">
        <v>1113</v>
      </c>
      <c r="Z76" s="138"/>
      <c r="AA76" s="138"/>
      <c r="AB76" s="138"/>
      <c r="AC76" s="138" t="str">
        <f t="shared" si="5"/>
        <v>设施代码:GF0408</v>
      </c>
      <c r="AD76" s="138" t="s">
        <v>1191</v>
      </c>
      <c r="AE76" s="138"/>
    </row>
    <row r="77" spans="1:31" s="6" customFormat="1" x14ac:dyDescent="0.2">
      <c r="A77" s="47" t="s">
        <v>848</v>
      </c>
      <c r="B77" s="47" t="s">
        <v>699</v>
      </c>
      <c r="C77" s="10" t="s">
        <v>616</v>
      </c>
      <c r="D77" s="10" t="s">
        <v>0</v>
      </c>
      <c r="E77" s="10" t="s">
        <v>190</v>
      </c>
      <c r="F77" s="10" t="s">
        <v>1</v>
      </c>
      <c r="G77" s="10" t="s">
        <v>183</v>
      </c>
      <c r="H77" s="10" t="s">
        <v>1215</v>
      </c>
      <c r="I77" s="10" t="s">
        <v>59</v>
      </c>
      <c r="J77" s="10" t="s">
        <v>1383</v>
      </c>
      <c r="K77" s="10" t="s">
        <v>168</v>
      </c>
      <c r="L77" s="10" t="s">
        <v>4</v>
      </c>
      <c r="M77" s="10" t="s">
        <v>5</v>
      </c>
      <c r="N77" s="10" t="s">
        <v>6</v>
      </c>
      <c r="O77" s="10" t="s">
        <v>7</v>
      </c>
      <c r="P77" s="10" t="s">
        <v>175</v>
      </c>
      <c r="Q77" s="10" t="s">
        <v>228</v>
      </c>
      <c r="R77" s="10" t="s">
        <v>9</v>
      </c>
      <c r="S77" s="10" t="s">
        <v>15</v>
      </c>
      <c r="T77" s="10" t="s">
        <v>11</v>
      </c>
      <c r="U77" s="10" t="s">
        <v>1154</v>
      </c>
      <c r="V77" s="10" t="s">
        <v>230</v>
      </c>
      <c r="W77" s="138" t="s">
        <v>782</v>
      </c>
      <c r="X77" s="10" t="str">
        <f t="shared" si="6"/>
        <v>唯一标识:音乐厅（区）;设施名称:音乐厅（区）;设施别称:;设施过滤:T;配置要求:选配;设施必要性:0;级别:城市级;设施代码:GF0409;设施类型:文化;类型代码:0803;控制方式:点位控制;应配建筑公式:0;应配用地公式:0;应配其他一公式:0;应配其他二公式:0;应配其他三公式:0;一般建筑规模:-;一般用地规模:-;一般其他一规模:-;一般其他二规模:-;规模一量纲:;备注:市级必须设置，各区、县（市）按需设置。参照《杭州市公共文化服务现代化标准(2022一2025年)》</v>
      </c>
      <c r="Y77" s="138" t="s">
        <v>1113</v>
      </c>
      <c r="Z77" s="138"/>
      <c r="AA77" s="138"/>
      <c r="AB77" s="138"/>
      <c r="AC77" s="138" t="str">
        <f t="shared" si="5"/>
        <v>设施代码:GF0409</v>
      </c>
      <c r="AD77" s="138" t="s">
        <v>1192</v>
      </c>
      <c r="AE77" s="138"/>
    </row>
    <row r="78" spans="1:31" s="6" customFormat="1" x14ac:dyDescent="0.2">
      <c r="A78" s="47" t="s">
        <v>849</v>
      </c>
      <c r="B78" s="47" t="s">
        <v>700</v>
      </c>
      <c r="C78" s="10" t="s">
        <v>616</v>
      </c>
      <c r="D78" s="10" t="s">
        <v>0</v>
      </c>
      <c r="E78" s="10" t="s">
        <v>180</v>
      </c>
      <c r="F78" s="10" t="s">
        <v>1</v>
      </c>
      <c r="G78" s="10" t="s">
        <v>183</v>
      </c>
      <c r="H78" s="10" t="s">
        <v>1216</v>
      </c>
      <c r="I78" s="10" t="s">
        <v>59</v>
      </c>
      <c r="J78" s="10" t="s">
        <v>1383</v>
      </c>
      <c r="K78" s="10" t="s">
        <v>168</v>
      </c>
      <c r="L78" s="10" t="s">
        <v>4</v>
      </c>
      <c r="M78" s="10" t="s">
        <v>5</v>
      </c>
      <c r="N78" s="10" t="s">
        <v>6</v>
      </c>
      <c r="O78" s="10" t="s">
        <v>7</v>
      </c>
      <c r="P78" s="10" t="s">
        <v>175</v>
      </c>
      <c r="Q78" s="10" t="s">
        <v>231</v>
      </c>
      <c r="R78" s="10" t="s">
        <v>233</v>
      </c>
      <c r="S78" s="10" t="s">
        <v>15</v>
      </c>
      <c r="T78" s="10" t="s">
        <v>11</v>
      </c>
      <c r="U78" s="10" t="s">
        <v>1154</v>
      </c>
      <c r="V78" s="10" t="s">
        <v>234</v>
      </c>
      <c r="W78" s="138" t="s">
        <v>782</v>
      </c>
      <c r="X78" s="10" t="str">
        <f t="shared" si="6"/>
        <v>唯一标识:青少年活动中心（市）;设施名称:青少年活动中心（市）;设施别称:;设施过滤:T;配置要求:必配;设施必要性:0;级别:城市级;设施代码:GF0410;设施类型:文化;类型代码:0803;控制方式:点位控制;应配建筑公式:0;应配用地公式:0;应配其他一公式:0;应配其他二公式:0;应配其他三公式:0;一般建筑规模:8000㎡;一般用地规模:26700㎡;一般其他一规模:-;一般其他二规模:-;规模一量纲:;备注:(1)同时应设不小于2000m的室外活动空间：(2)绿化面积大于35%。参考《浙江省青少年宫等级评估标准（试行）》</v>
      </c>
      <c r="Y78" s="138" t="s">
        <v>1113</v>
      </c>
      <c r="Z78" s="138"/>
      <c r="AA78" s="138"/>
      <c r="AB78" s="138"/>
      <c r="AC78" s="138" t="str">
        <f t="shared" si="5"/>
        <v>设施代码:GF0409</v>
      </c>
      <c r="AD78" s="138" t="s">
        <v>1192</v>
      </c>
      <c r="AE78" s="138"/>
    </row>
    <row r="79" spans="1:31" s="6" customFormat="1" x14ac:dyDescent="0.2">
      <c r="A79" s="47" t="s">
        <v>850</v>
      </c>
      <c r="B79" s="47" t="s">
        <v>701</v>
      </c>
      <c r="C79" s="10" t="s">
        <v>616</v>
      </c>
      <c r="D79" s="10" t="s">
        <v>0</v>
      </c>
      <c r="E79" s="10" t="s">
        <v>180</v>
      </c>
      <c r="F79" s="10" t="s">
        <v>1</v>
      </c>
      <c r="G79" s="10" t="s">
        <v>183</v>
      </c>
      <c r="H79" s="10" t="s">
        <v>1216</v>
      </c>
      <c r="I79" s="10" t="s">
        <v>59</v>
      </c>
      <c r="J79" s="10" t="s">
        <v>1383</v>
      </c>
      <c r="K79" s="10" t="s">
        <v>168</v>
      </c>
      <c r="L79" s="10" t="s">
        <v>4</v>
      </c>
      <c r="M79" s="10" t="s">
        <v>5</v>
      </c>
      <c r="N79" s="10" t="s">
        <v>6</v>
      </c>
      <c r="O79" s="10" t="s">
        <v>7</v>
      </c>
      <c r="P79" s="10" t="s">
        <v>175</v>
      </c>
      <c r="Q79" s="10" t="s">
        <v>232</v>
      </c>
      <c r="R79" s="10" t="s">
        <v>9</v>
      </c>
      <c r="S79" s="10" t="s">
        <v>15</v>
      </c>
      <c r="T79" s="10" t="s">
        <v>11</v>
      </c>
      <c r="U79" s="10" t="s">
        <v>1154</v>
      </c>
      <c r="V79" s="10" t="s">
        <v>235</v>
      </c>
      <c r="W79" s="138" t="s">
        <v>782</v>
      </c>
      <c r="X79" s="10" t="str">
        <f t="shared" si="6"/>
        <v>唯一标识:青少年活动中心（区）;设施名称:青少年活动中心（区）;设施别称:;设施过滤:T;配置要求:必配;设施必要性:0;级别:城市级;设施代码:GF0410;设施类型:文化;类型代码:0803;控制方式:点位控制;应配建筑公式:0;应配用地公式:0;应配其他一公式:0;应配其他二公式:0;应配其他三公式:0;一般建筑规模:6000㎡;一般用地规模:-;一般其他一规模:-;一般其他二规模:-;规模一量纲:;备注:(1)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v>
      </c>
      <c r="Y79" s="138" t="s">
        <v>1113</v>
      </c>
      <c r="Z79" s="138"/>
      <c r="AA79" s="138"/>
      <c r="AB79" s="138"/>
      <c r="AC79" s="138" t="str">
        <f t="shared" si="5"/>
        <v>设施代码:GF0410</v>
      </c>
      <c r="AD79" s="138" t="s">
        <v>1193</v>
      </c>
      <c r="AE79" s="138"/>
    </row>
    <row r="80" spans="1:31" s="6" customFormat="1" x14ac:dyDescent="0.2">
      <c r="A80" s="47" t="s">
        <v>851</v>
      </c>
      <c r="B80" s="47" t="s">
        <v>702</v>
      </c>
      <c r="C80" s="10" t="s">
        <v>616</v>
      </c>
      <c r="D80" s="10" t="s">
        <v>0</v>
      </c>
      <c r="E80" s="10" t="s">
        <v>180</v>
      </c>
      <c r="F80" s="10" t="s">
        <v>1</v>
      </c>
      <c r="G80" s="10" t="s">
        <v>183</v>
      </c>
      <c r="H80" s="10" t="s">
        <v>1217</v>
      </c>
      <c r="I80" s="10" t="s">
        <v>59</v>
      </c>
      <c r="J80" s="10" t="s">
        <v>1383</v>
      </c>
      <c r="K80" s="10" t="s">
        <v>168</v>
      </c>
      <c r="L80" s="10" t="s">
        <v>4</v>
      </c>
      <c r="M80" s="10" t="s">
        <v>5</v>
      </c>
      <c r="N80" s="10" t="s">
        <v>6</v>
      </c>
      <c r="O80" s="10" t="s">
        <v>7</v>
      </c>
      <c r="P80" s="10" t="s">
        <v>175</v>
      </c>
      <c r="Q80" s="10" t="s">
        <v>232</v>
      </c>
      <c r="R80" s="10" t="s">
        <v>9</v>
      </c>
      <c r="S80" s="10" t="s">
        <v>15</v>
      </c>
      <c r="T80" s="10" t="s">
        <v>11</v>
      </c>
      <c r="U80" s="10" t="s">
        <v>1154</v>
      </c>
      <c r="V80" s="10" t="s">
        <v>237</v>
      </c>
      <c r="W80" s="138" t="s">
        <v>782</v>
      </c>
      <c r="X80" s="10" t="str">
        <f t="shared" si="6"/>
        <v>唯一标识:妇女儿童活动中心（市）;设施名称:妇女儿童活动中心（市）;设施别称:;设施过滤:T;配置要求:必配;设施必要性:0;级别:城市级;设施代码:GF0411;设施类型:文化;类型代码:0803;控制方式:点位控制;应配建筑公式:0;应配用地公式:0;应配其他一公式:0;应配其他二公式:0;应配其他三公式:0;一般建筑规模:6000㎡;一般用地规模:-;一般其他一规模:-;一般其他二规模:-;规模一量纲:;借鉴《文化馆建筑设计规范》(JGJ41一2014)，参照《杭州市文化设施专项规划评估与修编》</v>
      </c>
      <c r="Y80" s="138" t="s">
        <v>1113</v>
      </c>
      <c r="Z80" s="138"/>
      <c r="AA80" s="138"/>
      <c r="AB80" s="138"/>
      <c r="AC80" s="138" t="str">
        <f t="shared" si="5"/>
        <v>设施代码:GF0410</v>
      </c>
      <c r="AD80" s="138" t="s">
        <v>1193</v>
      </c>
      <c r="AE80" s="138"/>
    </row>
    <row r="81" spans="1:31" s="6" customFormat="1" x14ac:dyDescent="0.2">
      <c r="A81" s="47" t="s">
        <v>852</v>
      </c>
      <c r="B81" s="47" t="s">
        <v>703</v>
      </c>
      <c r="C81" s="10" t="s">
        <v>616</v>
      </c>
      <c r="D81" s="10" t="s">
        <v>0</v>
      </c>
      <c r="E81" s="10" t="s">
        <v>180</v>
      </c>
      <c r="F81" s="10" t="s">
        <v>1</v>
      </c>
      <c r="G81" s="10" t="s">
        <v>183</v>
      </c>
      <c r="H81" s="10" t="s">
        <v>1217</v>
      </c>
      <c r="I81" s="10" t="s">
        <v>59</v>
      </c>
      <c r="J81" s="10" t="s">
        <v>1383</v>
      </c>
      <c r="K81" s="10" t="s">
        <v>168</v>
      </c>
      <c r="L81" s="10" t="s">
        <v>4</v>
      </c>
      <c r="M81" s="10" t="s">
        <v>5</v>
      </c>
      <c r="N81" s="10" t="s">
        <v>6</v>
      </c>
      <c r="O81" s="10" t="s">
        <v>7</v>
      </c>
      <c r="P81" s="10" t="s">
        <v>175</v>
      </c>
      <c r="Q81" s="10" t="s">
        <v>186</v>
      </c>
      <c r="R81" s="10" t="s">
        <v>9</v>
      </c>
      <c r="S81" s="10" t="s">
        <v>15</v>
      </c>
      <c r="T81" s="10" t="s">
        <v>11</v>
      </c>
      <c r="U81" s="10" t="s">
        <v>1154</v>
      </c>
      <c r="V81" s="10" t="s">
        <v>236</v>
      </c>
      <c r="W81" s="138" t="s">
        <v>782</v>
      </c>
      <c r="X81" s="10" t="str">
        <f t="shared" si="6"/>
        <v>唯一标识:妇女儿童活动中心（区）;设施名称:妇女儿童活动中心（区）;设施别称:;设施过滤:T;配置要求:必配;设施必要性:0;级别:城市级;设施代码:GF0411;设施类型:文化;类型代码:0803;控制方式:点位控制;应配建筑公式:0;应配用地公式:0;应配其他一公式:0;应配其他二公式:0;应配其他三公式:0;一般建筑规模:1000㎡;一般用地规模:-;一般其他一规模:-;一般其他二规模:-;规模一量纲:;备注:区级活动中心建筑面积不小于1000m。借鉴《文化馆建筑设计规范》(JGJ41一2014)，参照《杭州市文化设施专项规划评估与修编》</v>
      </c>
      <c r="Y81" s="138" t="s">
        <v>1113</v>
      </c>
      <c r="Z81" s="138"/>
      <c r="AA81" s="138"/>
      <c r="AB81" s="138"/>
      <c r="AC81" s="138" t="str">
        <f t="shared" si="5"/>
        <v>设施代码:GF0411</v>
      </c>
      <c r="AD81" s="138" t="s">
        <v>1194</v>
      </c>
      <c r="AE81" s="138"/>
    </row>
    <row r="82" spans="1:31" s="6" customFormat="1" x14ac:dyDescent="0.2">
      <c r="A82" s="47" t="s">
        <v>853</v>
      </c>
      <c r="B82" s="47" t="s">
        <v>704</v>
      </c>
      <c r="C82" s="10" t="s">
        <v>616</v>
      </c>
      <c r="D82" s="10" t="s">
        <v>0</v>
      </c>
      <c r="E82" s="10" t="s">
        <v>180</v>
      </c>
      <c r="F82" s="10" t="s">
        <v>1</v>
      </c>
      <c r="G82" s="10" t="s">
        <v>183</v>
      </c>
      <c r="H82" s="10" t="s">
        <v>1218</v>
      </c>
      <c r="I82" s="10" t="s">
        <v>59</v>
      </c>
      <c r="J82" s="10" t="s">
        <v>1383</v>
      </c>
      <c r="K82" s="10" t="s">
        <v>168</v>
      </c>
      <c r="L82" s="10" t="s">
        <v>4</v>
      </c>
      <c r="M82" s="10" t="s">
        <v>5</v>
      </c>
      <c r="N82" s="10" t="s">
        <v>6</v>
      </c>
      <c r="O82" s="10" t="s">
        <v>7</v>
      </c>
      <c r="P82" s="10" t="s">
        <v>175</v>
      </c>
      <c r="Q82" s="10" t="s">
        <v>238</v>
      </c>
      <c r="R82" s="10" t="s">
        <v>9</v>
      </c>
      <c r="S82" s="10" t="s">
        <v>15</v>
      </c>
      <c r="T82" s="10" t="s">
        <v>11</v>
      </c>
      <c r="U82" s="10" t="s">
        <v>1154</v>
      </c>
      <c r="V82" s="10" t="s">
        <v>240</v>
      </c>
      <c r="W82" s="138" t="s">
        <v>782</v>
      </c>
      <c r="X82" s="10" t="str">
        <f t="shared" si="6"/>
        <v>唯一标识:老年活动中心（市）;设施名称:老年活动中心（市）;设施别称:;设施过滤:T;配置要求:必配;设施必要性:0;级别:城市级;设施代码:GF0412;设施类型:文化;类型代码:0803;控制方式:点位控制;应配建筑公式:0;应配用地公式:0;应配其他一公式:0;应配其他二公式:0;应配其他三公式:0;一般建筑规模:10000㎡;一般用地规模:-;一般其他一规模:-;一般其他二规模:-;规模一量纲:;备注:至少设置1处市级老年活动中心。参照《浙江省养老服务设施专项规划编制导则（施行）》</v>
      </c>
      <c r="Y82" s="138" t="s">
        <v>1113</v>
      </c>
      <c r="Z82" s="138"/>
      <c r="AA82" s="138"/>
      <c r="AB82" s="138"/>
      <c r="AC82" s="138" t="str">
        <f t="shared" si="5"/>
        <v>设施代码:GF0411</v>
      </c>
      <c r="AD82" s="138" t="s">
        <v>1194</v>
      </c>
      <c r="AE82" s="138"/>
    </row>
    <row r="83" spans="1:31" s="6" customFormat="1" x14ac:dyDescent="0.2">
      <c r="A83" s="47" t="s">
        <v>854</v>
      </c>
      <c r="B83" s="47" t="s">
        <v>705</v>
      </c>
      <c r="C83" s="10" t="s">
        <v>616</v>
      </c>
      <c r="D83" s="10" t="s">
        <v>0</v>
      </c>
      <c r="E83" s="10" t="s">
        <v>180</v>
      </c>
      <c r="F83" s="10" t="s">
        <v>1</v>
      </c>
      <c r="G83" s="10" t="s">
        <v>183</v>
      </c>
      <c r="H83" s="10" t="s">
        <v>1218</v>
      </c>
      <c r="I83" s="10" t="s">
        <v>59</v>
      </c>
      <c r="J83" s="10" t="s">
        <v>1383</v>
      </c>
      <c r="K83" s="10" t="s">
        <v>168</v>
      </c>
      <c r="L83" s="10" t="s">
        <v>4</v>
      </c>
      <c r="M83" s="10" t="s">
        <v>5</v>
      </c>
      <c r="N83" s="10" t="s">
        <v>6</v>
      </c>
      <c r="O83" s="10" t="s">
        <v>7</v>
      </c>
      <c r="P83" s="10" t="s">
        <v>175</v>
      </c>
      <c r="Q83" s="10" t="s">
        <v>239</v>
      </c>
      <c r="R83" s="10" t="s">
        <v>9</v>
      </c>
      <c r="S83" s="10" t="s">
        <v>15</v>
      </c>
      <c r="T83" s="10" t="s">
        <v>11</v>
      </c>
      <c r="U83" s="10" t="s">
        <v>1154</v>
      </c>
      <c r="V83" s="10" t="s">
        <v>241</v>
      </c>
      <c r="W83" s="138" t="s">
        <v>782</v>
      </c>
      <c r="X83" s="10" t="str">
        <f t="shared" si="6"/>
        <v>唯一标识:老年活动中心（区）;设施名称:老年活动中心（区）;设施别称:;设施过滤:T;配置要求:必配;设施必要性:0;级别:城市级;设施代码:GF0412;设施类型:文化;类型代码:0803;控制方式:点位控制;应配建筑公式:0;应配用地公式:0;应配其他一公式:0;应配其他二公式:0;应配其他三公式:0;一般建筑规模:2000㎡;一般用地规模:-;一般其他一规模:-;一般其他二规模:-;规模一量纲:;备注:(1)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v>
      </c>
      <c r="Y83" s="138" t="s">
        <v>1113</v>
      </c>
      <c r="Z83" s="138"/>
      <c r="AA83" s="138"/>
      <c r="AB83" s="138"/>
      <c r="AC83" s="138" t="str">
        <f t="shared" si="5"/>
        <v>设施代码:GF0412</v>
      </c>
      <c r="AD83" s="138" t="s">
        <v>1195</v>
      </c>
      <c r="AE83" s="138"/>
    </row>
    <row r="84" spans="1:31" s="6" customFormat="1" x14ac:dyDescent="0.2">
      <c r="A84" s="47" t="s">
        <v>855</v>
      </c>
      <c r="B84" s="47" t="s">
        <v>706</v>
      </c>
      <c r="C84" s="10" t="s">
        <v>616</v>
      </c>
      <c r="D84" s="10" t="s">
        <v>243</v>
      </c>
      <c r="E84" s="10" t="s">
        <v>180</v>
      </c>
      <c r="F84" s="10" t="s">
        <v>371</v>
      </c>
      <c r="G84" s="10" t="s">
        <v>183</v>
      </c>
      <c r="H84" s="10" t="s">
        <v>1219</v>
      </c>
      <c r="I84" s="10" t="s">
        <v>59</v>
      </c>
      <c r="J84" s="10" t="s">
        <v>1383</v>
      </c>
      <c r="K84" s="10" t="s">
        <v>168</v>
      </c>
      <c r="L84" s="10" t="s">
        <v>244</v>
      </c>
      <c r="M84" s="10" t="s">
        <v>5</v>
      </c>
      <c r="N84" s="10" t="s">
        <v>6</v>
      </c>
      <c r="O84" s="10" t="s">
        <v>7</v>
      </c>
      <c r="P84" s="10" t="s">
        <v>175</v>
      </c>
      <c r="Q84" s="10" t="s">
        <v>228</v>
      </c>
      <c r="R84" s="10" t="s">
        <v>245</v>
      </c>
      <c r="S84" s="10" t="s">
        <v>15</v>
      </c>
      <c r="T84" s="10" t="s">
        <v>11</v>
      </c>
      <c r="U84" s="10" t="s">
        <v>1154</v>
      </c>
      <c r="V84" s="10" t="s">
        <v>247</v>
      </c>
      <c r="W84" s="138" t="s">
        <v>782</v>
      </c>
      <c r="X84" s="10" t="str">
        <f t="shared" si="6"/>
        <v>唯一标识:文化广场（市）;设施名称:文化广场（市）;设施别称:;设施过滤:T;配置要求:必配;设施必要性:0;级别:城市级;设施代码:GF0413;设施类型:文化;类型代码:0803;控制方式:点位控制;应配建筑公式:0;应配用地公式:0;应配其他一公式:0;应配其他二公式:0;应配其他三公式:0;一般建筑规模:-;一般用地规模:20000㎡;一般其他一规模:-;一般其他二规模:-;规模一量纲:;备注:中心城区建设不少于3个文化广场。沿用《杭州市城市规划公共服务设施基本配套规定（修订)》</v>
      </c>
      <c r="Y84" s="138" t="s">
        <v>1113</v>
      </c>
      <c r="Z84" s="138"/>
      <c r="AA84" s="138"/>
      <c r="AB84" s="138"/>
      <c r="AC84" s="138" t="str">
        <f t="shared" si="5"/>
        <v>设施代码:GF0412</v>
      </c>
      <c r="AD84" s="138" t="s">
        <v>1195</v>
      </c>
      <c r="AE84" s="138"/>
    </row>
    <row r="85" spans="1:31" s="6" customFormat="1" x14ac:dyDescent="0.2">
      <c r="A85" s="47" t="s">
        <v>856</v>
      </c>
      <c r="B85" s="47" t="s">
        <v>707</v>
      </c>
      <c r="C85" s="10" t="s">
        <v>616</v>
      </c>
      <c r="D85" s="10" t="s">
        <v>243</v>
      </c>
      <c r="E85" s="10" t="s">
        <v>180</v>
      </c>
      <c r="F85" s="10" t="s">
        <v>371</v>
      </c>
      <c r="G85" s="10" t="s">
        <v>183</v>
      </c>
      <c r="H85" s="10" t="s">
        <v>1219</v>
      </c>
      <c r="I85" s="10" t="s">
        <v>59</v>
      </c>
      <c r="J85" s="10" t="s">
        <v>1383</v>
      </c>
      <c r="K85" s="10" t="s">
        <v>168</v>
      </c>
      <c r="L85" s="10" t="s">
        <v>244</v>
      </c>
      <c r="M85" s="10" t="s">
        <v>5</v>
      </c>
      <c r="N85" s="10" t="s">
        <v>6</v>
      </c>
      <c r="O85" s="10" t="s">
        <v>7</v>
      </c>
      <c r="P85" s="10" t="s">
        <v>175</v>
      </c>
      <c r="Q85" s="10" t="s">
        <v>228</v>
      </c>
      <c r="R85" s="10" t="s">
        <v>246</v>
      </c>
      <c r="S85" s="10" t="s">
        <v>15</v>
      </c>
      <c r="T85" s="10" t="s">
        <v>11</v>
      </c>
      <c r="U85" s="10" t="s">
        <v>1154</v>
      </c>
      <c r="V85" s="10" t="s">
        <v>248</v>
      </c>
      <c r="W85" s="138" t="s">
        <v>782</v>
      </c>
      <c r="X85" s="10" t="str">
        <f t="shared" si="6"/>
        <v>唯一标识:文化广场（区）;设施名称:文化广场（区）;设施别称:;设施过滤:T;配置要求:必配;设施必要性:0;级别:城市级;设施代码:GF0413;设施类型:文化;类型代码:0803;控制方式:点位控制;应配建筑公式:0;应配用地公式:0;应配其他一公式:0;应配其他二公式:0;应配其他三公式:0;一般建筑规模:-;一般用地规模:10000㎡;一般其他一规模:-;一般其他二规模:-;规模一量纲:;备注:各区、县（市）建设1~2个文化广场，且其中至少应有一个能够设置室外露天舞台，方便开展群众室外活动。沿用《杭州市城市规划公共服务设施基本配套规定（修订)》</v>
      </c>
      <c r="Y85" s="138" t="s">
        <v>1113</v>
      </c>
      <c r="Z85" s="138"/>
      <c r="AA85" s="138"/>
      <c r="AB85" s="138"/>
      <c r="AC85" s="138" t="str">
        <f t="shared" si="5"/>
        <v>设施代码:GF0413</v>
      </c>
      <c r="AD85" s="138" t="s">
        <v>1196</v>
      </c>
      <c r="AE85" s="138"/>
    </row>
    <row r="86" spans="1:31" s="15" customFormat="1" x14ac:dyDescent="0.2">
      <c r="A86" s="48" t="s">
        <v>857</v>
      </c>
      <c r="B86" s="48" t="s">
        <v>569</v>
      </c>
      <c r="C86" s="16" t="s">
        <v>616</v>
      </c>
      <c r="D86" s="16" t="s">
        <v>243</v>
      </c>
      <c r="E86" s="16" t="s">
        <v>570</v>
      </c>
      <c r="F86" s="16" t="s">
        <v>371</v>
      </c>
      <c r="G86" s="16" t="s">
        <v>183</v>
      </c>
      <c r="H86" s="16" t="s">
        <v>1220</v>
      </c>
      <c r="I86" s="16" t="s">
        <v>333</v>
      </c>
      <c r="J86" s="16" t="s">
        <v>1383</v>
      </c>
      <c r="K86" s="16" t="s">
        <v>168</v>
      </c>
      <c r="L86" s="16" t="s">
        <v>244</v>
      </c>
      <c r="M86" s="16" t="s">
        <v>163</v>
      </c>
      <c r="N86" s="16" t="s">
        <v>303</v>
      </c>
      <c r="O86" s="16" t="s">
        <v>334</v>
      </c>
      <c r="P86" s="16" t="s">
        <v>176</v>
      </c>
      <c r="Q86" s="16" t="s">
        <v>228</v>
      </c>
      <c r="R86" s="16" t="s">
        <v>194</v>
      </c>
      <c r="S86" s="16" t="s">
        <v>308</v>
      </c>
      <c r="T86" s="16" t="s">
        <v>336</v>
      </c>
      <c r="U86" s="16" t="s">
        <v>1154</v>
      </c>
      <c r="V86" s="16" t="s">
        <v>571</v>
      </c>
      <c r="W86" s="143" t="s">
        <v>782</v>
      </c>
      <c r="X86" s="16" t="str">
        <f t="shared" si="6"/>
        <v>唯一标识:会展中心;设施名称:会展中心;设施别称:;设施过滤:T;配置要求:品质提升;设施必要性:0;级别:城市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86" s="143" t="s">
        <v>1113</v>
      </c>
      <c r="Z86" s="143"/>
      <c r="AA86" s="143"/>
      <c r="AB86" s="143"/>
      <c r="AC86" s="138" t="str">
        <f t="shared" si="5"/>
        <v>设施代码:GF0413</v>
      </c>
      <c r="AD86" s="143" t="s">
        <v>1196</v>
      </c>
      <c r="AE86" s="143"/>
    </row>
    <row r="87" spans="1:31" s="15" customFormat="1" x14ac:dyDescent="0.2">
      <c r="A87" s="48" t="s">
        <v>858</v>
      </c>
      <c r="B87" s="48" t="s">
        <v>572</v>
      </c>
      <c r="C87" s="16" t="s">
        <v>616</v>
      </c>
      <c r="D87" s="16" t="s">
        <v>243</v>
      </c>
      <c r="E87" s="16" t="s">
        <v>570</v>
      </c>
      <c r="F87" s="16" t="s">
        <v>371</v>
      </c>
      <c r="G87" s="16" t="s">
        <v>183</v>
      </c>
      <c r="H87" s="16" t="s">
        <v>1220</v>
      </c>
      <c r="I87" s="16" t="s">
        <v>333</v>
      </c>
      <c r="J87" s="16" t="s">
        <v>1383</v>
      </c>
      <c r="K87" s="16" t="s">
        <v>168</v>
      </c>
      <c r="L87" s="16" t="s">
        <v>244</v>
      </c>
      <c r="M87" s="16" t="s">
        <v>163</v>
      </c>
      <c r="N87" s="16" t="s">
        <v>303</v>
      </c>
      <c r="O87" s="16" t="s">
        <v>334</v>
      </c>
      <c r="P87" s="16" t="s">
        <v>176</v>
      </c>
      <c r="Q87" s="16" t="s">
        <v>228</v>
      </c>
      <c r="R87" s="16" t="s">
        <v>194</v>
      </c>
      <c r="S87" s="16" t="s">
        <v>308</v>
      </c>
      <c r="T87" s="16" t="s">
        <v>336</v>
      </c>
      <c r="U87" s="16" t="s">
        <v>1154</v>
      </c>
      <c r="V87" s="16" t="s">
        <v>571</v>
      </c>
      <c r="W87" s="143" t="s">
        <v>782</v>
      </c>
      <c r="X87" s="16" t="str">
        <f t="shared" si="6"/>
        <v>唯一标识:儿童博物馆;设施名称:儿童博物馆;设施别称:;设施过滤:T;配置要求:品质提升;设施必要性:0;级别:城市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87" s="143" t="s">
        <v>1113</v>
      </c>
      <c r="Z87" s="143"/>
      <c r="AA87" s="143"/>
      <c r="AB87" s="143"/>
      <c r="AC87" s="138" t="str">
        <f t="shared" si="5"/>
        <v>设施代码:GF0423</v>
      </c>
      <c r="AD87" s="143" t="s">
        <v>1204</v>
      </c>
      <c r="AE87" s="143"/>
    </row>
    <row r="88" spans="1:31" s="44" customFormat="1" ht="15" thickBot="1" x14ac:dyDescent="0.25">
      <c r="A88" s="49" t="s">
        <v>859</v>
      </c>
      <c r="B88" s="49" t="s">
        <v>573</v>
      </c>
      <c r="C88" s="50" t="s">
        <v>616</v>
      </c>
      <c r="D88" s="50" t="s">
        <v>243</v>
      </c>
      <c r="E88" s="50" t="s">
        <v>570</v>
      </c>
      <c r="F88" s="50" t="s">
        <v>371</v>
      </c>
      <c r="G88" s="50" t="s">
        <v>183</v>
      </c>
      <c r="H88" s="50" t="s">
        <v>1220</v>
      </c>
      <c r="I88" s="50" t="s">
        <v>333</v>
      </c>
      <c r="J88" s="50" t="s">
        <v>1383</v>
      </c>
      <c r="K88" s="50" t="s">
        <v>168</v>
      </c>
      <c r="L88" s="50" t="s">
        <v>244</v>
      </c>
      <c r="M88" s="50" t="s">
        <v>163</v>
      </c>
      <c r="N88" s="50" t="s">
        <v>303</v>
      </c>
      <c r="O88" s="50" t="s">
        <v>334</v>
      </c>
      <c r="P88" s="50" t="s">
        <v>176</v>
      </c>
      <c r="Q88" s="50" t="s">
        <v>228</v>
      </c>
      <c r="R88" s="50" t="s">
        <v>194</v>
      </c>
      <c r="S88" s="50" t="s">
        <v>308</v>
      </c>
      <c r="T88" s="50" t="s">
        <v>336</v>
      </c>
      <c r="U88" s="50" t="s">
        <v>1154</v>
      </c>
      <c r="V88" s="50" t="s">
        <v>571</v>
      </c>
      <c r="W88" s="144" t="s">
        <v>782</v>
      </c>
      <c r="X88" s="50" t="str">
        <f t="shared" si="6"/>
        <v>唯一标识:儿童图书馆;设施名称:儿童图书馆;设施别称:;设施过滤:T;配置要求:品质提升;设施必要性:0;级别:城市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88" s="144" t="s">
        <v>1113</v>
      </c>
      <c r="Z88" s="144"/>
      <c r="AA88" s="144"/>
      <c r="AB88" s="144"/>
      <c r="AC88" s="138" t="str">
        <f t="shared" si="5"/>
        <v>设施代码:GF0423</v>
      </c>
      <c r="AD88" s="144" t="s">
        <v>1204</v>
      </c>
      <c r="AE88" s="144"/>
    </row>
    <row r="89" spans="1:31" s="46" customFormat="1" x14ac:dyDescent="0.2">
      <c r="A89" s="45" t="s">
        <v>860</v>
      </c>
      <c r="B89" s="45" t="s">
        <v>708</v>
      </c>
      <c r="C89" s="46" t="s">
        <v>627</v>
      </c>
      <c r="D89" s="46" t="s">
        <v>243</v>
      </c>
      <c r="E89" s="46" t="s">
        <v>180</v>
      </c>
      <c r="F89" s="46" t="s">
        <v>169</v>
      </c>
      <c r="G89" s="46" t="s">
        <v>311</v>
      </c>
      <c r="H89" s="46" t="s">
        <v>1221</v>
      </c>
      <c r="I89" s="46" t="s">
        <v>333</v>
      </c>
      <c r="J89" s="46" t="s">
        <v>1383</v>
      </c>
      <c r="K89" s="46" t="s">
        <v>168</v>
      </c>
      <c r="L89" s="46" t="s">
        <v>330</v>
      </c>
      <c r="M89" s="46" t="s">
        <v>163</v>
      </c>
      <c r="N89" s="46" t="s">
        <v>303</v>
      </c>
      <c r="O89" s="46" t="s">
        <v>334</v>
      </c>
      <c r="P89" s="46" t="s">
        <v>176</v>
      </c>
      <c r="Q89" s="46" t="s">
        <v>331</v>
      </c>
      <c r="R89" s="46" t="s">
        <v>194</v>
      </c>
      <c r="S89" s="46" t="s">
        <v>308</v>
      </c>
      <c r="T89" s="46" t="s">
        <v>336</v>
      </c>
      <c r="U89" s="46" t="s">
        <v>1154</v>
      </c>
      <c r="V89" s="46" t="s">
        <v>332</v>
      </c>
      <c r="W89" s="140" t="s">
        <v>782</v>
      </c>
      <c r="X89" s="46" t="str">
        <f t="shared" si="6"/>
        <v>唯一标识:文化活动中心（综合文化站）;设施名称:文化活动中心（综合文化站）;设施别称:文化活动中心 居住区级文化活动中心 居住区文化活动中心 街道级文化活动中心;设施过滤:T;配置要求:必配;设施必要性:1;级别:街道级;设施代码:GF0414;设施类型:文化;类型代码:0803;控制方式:点位控制;应配建筑公式:总居住户数/100*33;应配用地公式:0;应配其他一公式:0;应配其他二公式:0;应配其他三公式:0;一般建筑规模:5500㎡;一般用地规模:-;一般其他一规模:-;一般其他二规模:-;规模一量纲:;备注:(1)宜结合或靠近同级中心绿地、体育设施等设置；(2)设置内容上，图书室不小于500m2、青少年活动场所面积不小于1500m,老年活动室不小于300m2。参照《杭州市文化设施近期建设规划》</v>
      </c>
      <c r="Y89" s="140" t="s">
        <v>1113</v>
      </c>
      <c r="Z89" s="140"/>
      <c r="AA89" s="140"/>
      <c r="AB89" s="140"/>
      <c r="AC89" s="138" t="str">
        <f t="shared" si="5"/>
        <v>设施代码:GF0423</v>
      </c>
      <c r="AD89" s="140" t="s">
        <v>1204</v>
      </c>
      <c r="AE89" s="140"/>
    </row>
    <row r="90" spans="1:31" s="10" customFormat="1" x14ac:dyDescent="0.2">
      <c r="A90" s="47" t="s">
        <v>861</v>
      </c>
      <c r="B90" s="47" t="s">
        <v>242</v>
      </c>
      <c r="C90" s="10" t="s">
        <v>616</v>
      </c>
      <c r="D90" s="10" t="s">
        <v>243</v>
      </c>
      <c r="E90" s="10" t="s">
        <v>180</v>
      </c>
      <c r="F90" s="10" t="s">
        <v>169</v>
      </c>
      <c r="G90" s="10" t="s">
        <v>311</v>
      </c>
      <c r="H90" s="10" t="s">
        <v>1222</v>
      </c>
      <c r="I90" s="10" t="s">
        <v>333</v>
      </c>
      <c r="J90" s="10" t="s">
        <v>1383</v>
      </c>
      <c r="K90" s="10" t="s">
        <v>168</v>
      </c>
      <c r="L90" s="10" t="s">
        <v>244</v>
      </c>
      <c r="M90" s="10" t="s">
        <v>337</v>
      </c>
      <c r="N90" s="10" t="s">
        <v>303</v>
      </c>
      <c r="O90" s="10" t="s">
        <v>334</v>
      </c>
      <c r="P90" s="10" t="s">
        <v>176</v>
      </c>
      <c r="Q90" s="10" t="s">
        <v>228</v>
      </c>
      <c r="R90" s="10" t="s">
        <v>335</v>
      </c>
      <c r="S90" s="10" t="s">
        <v>308</v>
      </c>
      <c r="T90" s="10" t="s">
        <v>336</v>
      </c>
      <c r="U90" s="10" t="s">
        <v>1154</v>
      </c>
      <c r="V90" s="10" t="s">
        <v>338</v>
      </c>
      <c r="W90" s="141" t="s">
        <v>782</v>
      </c>
      <c r="X90" s="10" t="str">
        <f t="shared" si="6"/>
        <v>唯一标识:文化广场;设施名称:文化广场;设施别称:;设施过滤:T;配置要求:必配;设施必要性:1;级别:街道级;设施代码:GF0416;设施类型:文化;类型代码:0803;控制方式:点位控制;应配建筑公式:0;应配用地公式:总居住户数/100*5.5;应配其他一公式:0;应配其他二公式:0;应配其他三公式:0;一般建筑规模:-;一般用地规模:1000㎡;一般其他一规模:-;一般其他二规模:-;规模一量纲:;备注:(1)宜结合文化中心、公共绿地设置：(2)用地落实困难的地区可采取分设的形式，但每处不宜小于300m:(3)配置园林、小品和小型相关设施等。参照《杭州市文化设施近期建设规划》</v>
      </c>
      <c r="Y90" s="141" t="s">
        <v>1113</v>
      </c>
      <c r="Z90" s="141"/>
      <c r="AA90" s="141"/>
      <c r="AB90" s="141"/>
      <c r="AC90" s="138" t="str">
        <f t="shared" si="5"/>
        <v>设施代码:GF0414</v>
      </c>
      <c r="AD90" s="141" t="s">
        <v>1197</v>
      </c>
      <c r="AE90" s="141"/>
    </row>
    <row r="91" spans="1:31" s="10" customFormat="1" x14ac:dyDescent="0.2">
      <c r="A91" s="47" t="s">
        <v>862</v>
      </c>
      <c r="B91" s="47" t="s">
        <v>709</v>
      </c>
      <c r="C91" s="10" t="s">
        <v>1127</v>
      </c>
      <c r="D91" s="10" t="s">
        <v>243</v>
      </c>
      <c r="E91" s="10" t="s">
        <v>180</v>
      </c>
      <c r="F91" s="10" t="s">
        <v>169</v>
      </c>
      <c r="G91" s="10" t="s">
        <v>311</v>
      </c>
      <c r="H91" s="10" t="s">
        <v>1223</v>
      </c>
      <c r="I91" s="10" t="s">
        <v>333</v>
      </c>
      <c r="J91" s="10" t="s">
        <v>1383</v>
      </c>
      <c r="K91" s="10" t="s">
        <v>168</v>
      </c>
      <c r="L91" s="10" t="s">
        <v>339</v>
      </c>
      <c r="M91" s="10" t="s">
        <v>163</v>
      </c>
      <c r="N91" s="10" t="s">
        <v>303</v>
      </c>
      <c r="O91" s="10" t="s">
        <v>334</v>
      </c>
      <c r="P91" s="10" t="s">
        <v>176</v>
      </c>
      <c r="Q91" s="10" t="s">
        <v>340</v>
      </c>
      <c r="R91" s="10" t="s">
        <v>194</v>
      </c>
      <c r="S91" s="10" t="s">
        <v>308</v>
      </c>
      <c r="T91" s="10" t="s">
        <v>336</v>
      </c>
      <c r="U91" s="10" t="s">
        <v>1154</v>
      </c>
      <c r="V91" s="10" t="s">
        <v>341</v>
      </c>
      <c r="W91" s="141" t="s">
        <v>782</v>
      </c>
      <c r="X91" s="10" t="str">
        <f t="shared" si="6"/>
        <v>唯一标识:杭州书房（实体书店）;设施名称:杭州书房（实体书店）;设施别称:杭州书房;设施过滤:T;配置要求:必配;设施必要性:1;级别:街道级;设施代码:GF0415;设施类型:文化;类型代码:0803;控制方式:点位控制;应配建筑公式:总居住户数/100*1.1;应配用地公式:0;应配其他一公式:0;应配其他二公式:0;应配其他三公式:0;一般建筑规模:200㎡;一般用地规模:-;一般其他一规模:-;一般其他二规模:-;规模一量纲:;备注:(1)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v>
      </c>
      <c r="Y91" s="141" t="s">
        <v>1113</v>
      </c>
      <c r="Z91" s="141"/>
      <c r="AA91" s="141"/>
      <c r="AB91" s="141"/>
      <c r="AC91" s="138" t="str">
        <f t="shared" si="5"/>
        <v>设施代码:GF0416</v>
      </c>
      <c r="AD91" s="141" t="s">
        <v>1198</v>
      </c>
      <c r="AE91" s="141"/>
    </row>
    <row r="92" spans="1:31" s="16" customFormat="1" x14ac:dyDescent="0.2">
      <c r="A92" s="48" t="s">
        <v>863</v>
      </c>
      <c r="B92" s="48" t="s">
        <v>574</v>
      </c>
      <c r="C92" s="16" t="s">
        <v>616</v>
      </c>
      <c r="D92" s="16" t="s">
        <v>243</v>
      </c>
      <c r="E92" s="16" t="s">
        <v>570</v>
      </c>
      <c r="F92" s="16" t="s">
        <v>371</v>
      </c>
      <c r="G92" s="16" t="s">
        <v>311</v>
      </c>
      <c r="H92" s="16" t="s">
        <v>1220</v>
      </c>
      <c r="I92" s="16" t="s">
        <v>333</v>
      </c>
      <c r="J92" s="16" t="s">
        <v>1383</v>
      </c>
      <c r="K92" s="16" t="s">
        <v>168</v>
      </c>
      <c r="L92" s="16" t="s">
        <v>244</v>
      </c>
      <c r="M92" s="16" t="s">
        <v>163</v>
      </c>
      <c r="N92" s="16" t="s">
        <v>303</v>
      </c>
      <c r="O92" s="16" t="s">
        <v>334</v>
      </c>
      <c r="P92" s="16" t="s">
        <v>176</v>
      </c>
      <c r="Q92" s="16" t="s">
        <v>228</v>
      </c>
      <c r="R92" s="16" t="s">
        <v>194</v>
      </c>
      <c r="S92" s="16" t="s">
        <v>308</v>
      </c>
      <c r="T92" s="16" t="s">
        <v>336</v>
      </c>
      <c r="U92" s="16" t="s">
        <v>1154</v>
      </c>
      <c r="V92" s="16" t="s">
        <v>571</v>
      </c>
      <c r="W92" s="147" t="s">
        <v>782</v>
      </c>
      <c r="X92" s="16" t="str">
        <f t="shared" si="6"/>
        <v>唯一标识:小型影剧院;设施名称:小型影剧院;设施别称:;设施过滤:T;配置要求:品质提升;设施必要性:0;级别:街道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92" s="147" t="s">
        <v>1113</v>
      </c>
      <c r="Z92" s="147"/>
      <c r="AA92" s="147"/>
      <c r="AB92" s="147"/>
      <c r="AC92" s="138" t="str">
        <f t="shared" si="5"/>
        <v>设施代码:GF0415</v>
      </c>
      <c r="AD92" s="147" t="s">
        <v>1199</v>
      </c>
      <c r="AE92" s="147"/>
    </row>
    <row r="93" spans="1:31" s="50" customFormat="1" ht="15" thickBot="1" x14ac:dyDescent="0.25">
      <c r="A93" s="179" t="s">
        <v>864</v>
      </c>
      <c r="B93" s="179" t="s">
        <v>575</v>
      </c>
      <c r="C93" s="180" t="s">
        <v>616</v>
      </c>
      <c r="D93" s="180" t="s">
        <v>243</v>
      </c>
      <c r="E93" s="180" t="s">
        <v>570</v>
      </c>
      <c r="F93" s="180" t="s">
        <v>371</v>
      </c>
      <c r="G93" s="180" t="s">
        <v>311</v>
      </c>
      <c r="H93" s="180" t="s">
        <v>1220</v>
      </c>
      <c r="I93" s="180" t="s">
        <v>333</v>
      </c>
      <c r="J93" s="180" t="s">
        <v>1383</v>
      </c>
      <c r="K93" s="180" t="s">
        <v>168</v>
      </c>
      <c r="L93" s="180" t="s">
        <v>244</v>
      </c>
      <c r="M93" s="180" t="s">
        <v>163</v>
      </c>
      <c r="N93" s="180" t="s">
        <v>303</v>
      </c>
      <c r="O93" s="180" t="s">
        <v>334</v>
      </c>
      <c r="P93" s="180" t="s">
        <v>176</v>
      </c>
      <c r="Q93" s="180" t="s">
        <v>228</v>
      </c>
      <c r="R93" s="180" t="s">
        <v>194</v>
      </c>
      <c r="S93" s="180" t="s">
        <v>308</v>
      </c>
      <c r="T93" s="180" t="s">
        <v>336</v>
      </c>
      <c r="U93" s="180" t="s">
        <v>1154</v>
      </c>
      <c r="V93" s="180" t="s">
        <v>571</v>
      </c>
      <c r="W93" s="148" t="s">
        <v>782</v>
      </c>
      <c r="X93" s="50" t="str">
        <f t="shared" si="6"/>
        <v>唯一标识:文化展示馆;设施名称:文化展示馆;设施别称:;设施过滤:T;配置要求:品质提升;设施必要性:0;级别:街道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93" s="148" t="s">
        <v>1113</v>
      </c>
      <c r="Z93" s="148"/>
      <c r="AA93" s="148"/>
      <c r="AB93" s="148"/>
      <c r="AC93" s="138" t="str">
        <f t="shared" si="5"/>
        <v>设施代码:GF0423</v>
      </c>
      <c r="AD93" s="148" t="s">
        <v>1204</v>
      </c>
      <c r="AE93" s="148"/>
    </row>
    <row r="94" spans="1:31" s="51" customFormat="1" ht="15" thickBot="1" x14ac:dyDescent="0.25">
      <c r="A94" s="45" t="s">
        <v>1233</v>
      </c>
      <c r="B94" s="46" t="s">
        <v>1231</v>
      </c>
      <c r="C94" s="46" t="s">
        <v>617</v>
      </c>
      <c r="D94" s="46" t="s">
        <v>0</v>
      </c>
      <c r="E94" s="46" t="s">
        <v>622</v>
      </c>
      <c r="F94" s="46" t="s">
        <v>371</v>
      </c>
      <c r="G94" s="46" t="s">
        <v>581</v>
      </c>
      <c r="H94" s="46" t="s">
        <v>1235</v>
      </c>
      <c r="I94" s="46" t="s">
        <v>59</v>
      </c>
      <c r="J94" s="46" t="s">
        <v>1381</v>
      </c>
      <c r="K94" s="46" t="s">
        <v>168</v>
      </c>
      <c r="L94" s="46" t="s">
        <v>244</v>
      </c>
      <c r="M94" s="46" t="s">
        <v>5</v>
      </c>
      <c r="N94" s="46" t="s">
        <v>6</v>
      </c>
      <c r="O94" s="46" t="s">
        <v>7</v>
      </c>
      <c r="P94" s="46" t="s">
        <v>175</v>
      </c>
      <c r="Q94" s="10" t="s">
        <v>228</v>
      </c>
      <c r="R94" s="46" t="s">
        <v>9</v>
      </c>
      <c r="S94" s="46" t="s">
        <v>15</v>
      </c>
      <c r="T94" s="46" t="s">
        <v>11</v>
      </c>
      <c r="U94" s="46" t="s">
        <v>1154</v>
      </c>
      <c r="V94" s="184" t="s">
        <v>571</v>
      </c>
      <c r="W94" s="183" t="s">
        <v>782</v>
      </c>
      <c r="X94" s="108" t="str">
        <f t="shared" ref="X94" si="7">_xlfn.TEXTJOIN(";",TRUE,A94:V94)</f>
        <v>唯一标识:幸福学堂;设施名称:幸福学堂;设施别称:;设施过滤:T;配置要求:规范外;设施必要性:0;级别:社区级;设施代码:GF0418;设施类型:文化;类型代码:0702;控制方式:点位控制;应配建筑公式:0;应配用地公式:0;应配其他一公式:0;应配其他二公式:0;应配其他三公式:0;一般建筑规模:-;一般用地规模:-;一般其他一规模:-;一般其他二规模:-;规模一量纲:;备注:-</v>
      </c>
      <c r="Y94" s="145" t="s">
        <v>1113</v>
      </c>
      <c r="Z94" s="145"/>
      <c r="AA94" s="145"/>
      <c r="AB94" s="145"/>
      <c r="AC94" s="138" t="str">
        <f t="shared" si="5"/>
        <v>设施代码:GF0423</v>
      </c>
      <c r="AD94" s="145" t="s">
        <v>1204</v>
      </c>
      <c r="AE94" s="145"/>
    </row>
    <row r="95" spans="1:31" s="51" customFormat="1" ht="15" thickBot="1" x14ac:dyDescent="0.25">
      <c r="A95" s="47" t="s">
        <v>1234</v>
      </c>
      <c r="B95" s="10" t="s">
        <v>1232</v>
      </c>
      <c r="C95" s="10" t="s">
        <v>617</v>
      </c>
      <c r="D95" s="10" t="s">
        <v>0</v>
      </c>
      <c r="E95" s="10" t="s">
        <v>622</v>
      </c>
      <c r="F95" s="10" t="s">
        <v>371</v>
      </c>
      <c r="G95" s="10" t="s">
        <v>581</v>
      </c>
      <c r="H95" s="10" t="s">
        <v>1236</v>
      </c>
      <c r="I95" s="10" t="s">
        <v>59</v>
      </c>
      <c r="J95" s="10" t="s">
        <v>1381</v>
      </c>
      <c r="K95" s="10" t="s">
        <v>168</v>
      </c>
      <c r="L95" s="10" t="s">
        <v>244</v>
      </c>
      <c r="M95" s="10" t="s">
        <v>5</v>
      </c>
      <c r="N95" s="10" t="s">
        <v>6</v>
      </c>
      <c r="O95" s="10" t="s">
        <v>7</v>
      </c>
      <c r="P95" s="10" t="s">
        <v>175</v>
      </c>
      <c r="Q95" s="10" t="s">
        <v>228</v>
      </c>
      <c r="R95" s="10" t="s">
        <v>9</v>
      </c>
      <c r="S95" s="10" t="s">
        <v>15</v>
      </c>
      <c r="T95" s="10" t="s">
        <v>11</v>
      </c>
      <c r="U95" s="10" t="s">
        <v>1154</v>
      </c>
      <c r="V95" s="185" t="s">
        <v>571</v>
      </c>
      <c r="W95" s="183" t="s">
        <v>782</v>
      </c>
      <c r="X95" s="108" t="str">
        <f t="shared" ref="X95" si="8">_xlfn.TEXTJOIN(";",TRUE,A95:V95)</f>
        <v>唯一标识:共享书房;设施名称:共享书房;设施别称:;设施过滤:T;配置要求:规范外;设施必要性:0;级别:社区级;设施代码:GF0419;设施类型:文化;类型代码:0702;控制方式:点位控制;应配建筑公式:0;应配用地公式:0;应配其他一公式:0;应配其他二公式:0;应配其他三公式:0;一般建筑规模:-;一般用地规模:-;一般其他一规模:-;一般其他二规模:-;规模一量纲:;备注:-</v>
      </c>
      <c r="Y95" s="145" t="s">
        <v>1113</v>
      </c>
      <c r="Z95" s="145"/>
      <c r="AA95" s="145"/>
      <c r="AB95" s="145"/>
      <c r="AC95" s="138" t="str">
        <f t="shared" si="5"/>
        <v>设施代码:GF0423</v>
      </c>
      <c r="AD95" s="145" t="s">
        <v>1204</v>
      </c>
      <c r="AE95" s="145"/>
    </row>
    <row r="96" spans="1:31" s="51" customFormat="1" ht="15" thickBot="1" x14ac:dyDescent="0.25">
      <c r="A96" s="64" t="s">
        <v>865</v>
      </c>
      <c r="B96" s="65" t="s">
        <v>62</v>
      </c>
      <c r="C96" s="65" t="s">
        <v>408</v>
      </c>
      <c r="D96" s="65" t="s">
        <v>0</v>
      </c>
      <c r="E96" s="65" t="s">
        <v>180</v>
      </c>
      <c r="F96" s="65" t="s">
        <v>18</v>
      </c>
      <c r="G96" s="65" t="s">
        <v>581</v>
      </c>
      <c r="H96" s="65" t="s">
        <v>1224</v>
      </c>
      <c r="I96" s="65" t="s">
        <v>59</v>
      </c>
      <c r="J96" s="65" t="s">
        <v>1381</v>
      </c>
      <c r="K96" s="65" t="s">
        <v>168</v>
      </c>
      <c r="L96" s="65" t="s">
        <v>380</v>
      </c>
      <c r="M96" s="65" t="s">
        <v>5</v>
      </c>
      <c r="N96" s="65" t="s">
        <v>6</v>
      </c>
      <c r="O96" s="65" t="s">
        <v>7</v>
      </c>
      <c r="P96" s="65" t="s">
        <v>175</v>
      </c>
      <c r="Q96" s="65" t="s">
        <v>166</v>
      </c>
      <c r="R96" s="65" t="s">
        <v>9</v>
      </c>
      <c r="S96" s="65" t="s">
        <v>15</v>
      </c>
      <c r="T96" s="65" t="s">
        <v>11</v>
      </c>
      <c r="U96" s="65" t="s">
        <v>1154</v>
      </c>
      <c r="V96" s="186" t="s">
        <v>409</v>
      </c>
      <c r="W96" s="183" t="s">
        <v>782</v>
      </c>
      <c r="X96" s="108" t="str">
        <f t="shared" si="6"/>
        <v>唯一标识:文化活动室;设施名称:文化活动室;设施别称:文化活动站;设施过滤:T;配置要求:必配;设施必要性:1;级别:社区级;设施代码:GF0417;设施类型:文化;类型代码:0702;控制方式:点位控制;应配建筑公式:总居住户数/100*25;应配用地公式:0;应配其他一公式:0;应配其他二公式:0;应配其他三公式:0;一般建筑规模:600㎡;一般用地规模:-;一般其他一规模:-;一般其他二规模:-;规模一量纲:;备注:(1)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v>
      </c>
      <c r="Y96" s="145" t="s">
        <v>1113</v>
      </c>
      <c r="Z96" s="145"/>
      <c r="AA96" s="145"/>
      <c r="AB96" s="145"/>
      <c r="AC96" s="138" t="str">
        <f t="shared" si="5"/>
        <v>设施代码:GF0423</v>
      </c>
      <c r="AD96" s="145" t="s">
        <v>1204</v>
      </c>
      <c r="AE96" s="145"/>
    </row>
    <row r="97" spans="1:31" s="46" customFormat="1" x14ac:dyDescent="0.2">
      <c r="A97" s="181" t="s">
        <v>866</v>
      </c>
      <c r="B97" s="181" t="s">
        <v>479</v>
      </c>
      <c r="C97" s="182" t="s">
        <v>616</v>
      </c>
      <c r="D97" s="182" t="s">
        <v>243</v>
      </c>
      <c r="E97" s="182" t="s">
        <v>180</v>
      </c>
      <c r="F97" s="182" t="s">
        <v>371</v>
      </c>
      <c r="G97" s="182" t="s">
        <v>473</v>
      </c>
      <c r="H97" s="182" t="s">
        <v>1225</v>
      </c>
      <c r="I97" s="182" t="s">
        <v>333</v>
      </c>
      <c r="J97" s="182" t="s">
        <v>1383</v>
      </c>
      <c r="K97" s="182" t="s">
        <v>168</v>
      </c>
      <c r="L97" s="182" t="s">
        <v>482</v>
      </c>
      <c r="M97" s="182" t="s">
        <v>163</v>
      </c>
      <c r="N97" s="182" t="s">
        <v>303</v>
      </c>
      <c r="O97" s="182" t="s">
        <v>334</v>
      </c>
      <c r="P97" s="182" t="s">
        <v>176</v>
      </c>
      <c r="Q97" s="182" t="s">
        <v>239</v>
      </c>
      <c r="R97" s="182" t="s">
        <v>194</v>
      </c>
      <c r="S97" s="182" t="s">
        <v>308</v>
      </c>
      <c r="T97" s="182" t="s">
        <v>336</v>
      </c>
      <c r="U97" s="182" t="s">
        <v>1154</v>
      </c>
      <c r="V97" s="182" t="s">
        <v>483</v>
      </c>
      <c r="W97" s="140" t="s">
        <v>782</v>
      </c>
      <c r="X97" s="46" t="str">
        <f t="shared" si="6"/>
        <v>唯一标识:乡镇综合文化站;设施名称:乡镇综合文化站;设施别称:;设施过滤:T;配置要求:必配;设施必要性:0;级别:乡镇级;设施代码:GF0420;设施类型:文化;类型代码:0803;控制方式:点位控制;应配建筑公式:总居住人数/1000*120;应配用地公式:0;应配其他一公式:0;应配其他二公式:0;应配其他三公式:0;一般建筑规模:2000㎡;一般用地规模:-;一般其他一规模:-;一般其他二规模:-;规模一量纲:;备注:(1)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v>
      </c>
      <c r="Y97" s="140" t="s">
        <v>1113</v>
      </c>
      <c r="Z97" s="140"/>
      <c r="AA97" s="140"/>
      <c r="AB97" s="140"/>
      <c r="AC97" s="138" t="str">
        <f t="shared" si="5"/>
        <v>设施代码:GF0417</v>
      </c>
      <c r="AD97" s="140" t="s">
        <v>1200</v>
      </c>
      <c r="AE97" s="140"/>
    </row>
    <row r="98" spans="1:31" s="10" customFormat="1" x14ac:dyDescent="0.2">
      <c r="A98" s="47" t="s">
        <v>867</v>
      </c>
      <c r="B98" s="47" t="s">
        <v>710</v>
      </c>
      <c r="C98" s="10" t="s">
        <v>616</v>
      </c>
      <c r="D98" s="10" t="s">
        <v>243</v>
      </c>
      <c r="E98" s="10" t="s">
        <v>180</v>
      </c>
      <c r="F98" s="10" t="s">
        <v>371</v>
      </c>
      <c r="G98" s="10" t="s">
        <v>473</v>
      </c>
      <c r="H98" s="10" t="s">
        <v>1222</v>
      </c>
      <c r="I98" s="10" t="s">
        <v>333</v>
      </c>
      <c r="J98" s="10" t="s">
        <v>1383</v>
      </c>
      <c r="K98" s="10" t="s">
        <v>168</v>
      </c>
      <c r="L98" s="10" t="s">
        <v>244</v>
      </c>
      <c r="M98" s="10" t="s">
        <v>484</v>
      </c>
      <c r="N98" s="10" t="s">
        <v>303</v>
      </c>
      <c r="O98" s="10" t="s">
        <v>334</v>
      </c>
      <c r="P98" s="10" t="s">
        <v>176</v>
      </c>
      <c r="Q98" s="10" t="s">
        <v>228</v>
      </c>
      <c r="R98" s="10" t="s">
        <v>335</v>
      </c>
      <c r="S98" s="10" t="s">
        <v>308</v>
      </c>
      <c r="T98" s="10" t="s">
        <v>336</v>
      </c>
      <c r="U98" s="10" t="s">
        <v>1154</v>
      </c>
      <c r="V98" s="10" t="s">
        <v>485</v>
      </c>
      <c r="W98" s="141" t="s">
        <v>782</v>
      </c>
      <c r="X98" s="10" t="str">
        <f t="shared" si="6"/>
        <v>唯一标识:文化广场（乡镇）;设施名称:文化广场（乡镇）;设施别称:;设施过滤:T;配置要求:必配;设施必要性:0;级别:乡镇级;设施代码:GF0416;设施类型:文化;类型代码:0803;控制方式:点位控制;应配建筑公式:0;应配用地公式:总居住人数/1000*20;应配其他一公式:0;应配其他二公式:0;应配其他三公式:0;一般建筑规模:-;一般用地规模:1000㎡;一般其他一规模:-;一般其他二规模:-;规模一量纲:;备注:(1)各乡镇应至少配置1处：(2)用地落实困难的地区可采取分设的形式，但每处不宜小于300m。参照《杭州市文化设施近期建设规划(2019-2025年)》</v>
      </c>
      <c r="Y98" s="141" t="s">
        <v>1113</v>
      </c>
      <c r="Z98" s="141"/>
      <c r="AA98" s="141"/>
      <c r="AB98" s="141"/>
      <c r="AC98" s="138" t="str">
        <f t="shared" si="5"/>
        <v>设施代码:</v>
      </c>
      <c r="AD98" s="141"/>
      <c r="AE98" s="141"/>
    </row>
    <row r="99" spans="1:31" s="50" customFormat="1" ht="15" thickBot="1" x14ac:dyDescent="0.25">
      <c r="A99" s="49" t="s">
        <v>868</v>
      </c>
      <c r="B99" s="49" t="s">
        <v>608</v>
      </c>
      <c r="C99" s="50" t="s">
        <v>616</v>
      </c>
      <c r="D99" s="50" t="s">
        <v>243</v>
      </c>
      <c r="E99" s="50" t="s">
        <v>570</v>
      </c>
      <c r="F99" s="50" t="s">
        <v>371</v>
      </c>
      <c r="G99" s="50" t="s">
        <v>473</v>
      </c>
      <c r="H99" s="50" t="s">
        <v>1220</v>
      </c>
      <c r="I99" s="50" t="s">
        <v>333</v>
      </c>
      <c r="J99" s="50" t="s">
        <v>1383</v>
      </c>
      <c r="K99" s="50" t="s">
        <v>168</v>
      </c>
      <c r="L99" s="50" t="s">
        <v>244</v>
      </c>
      <c r="M99" s="50" t="s">
        <v>163</v>
      </c>
      <c r="N99" s="50" t="s">
        <v>303</v>
      </c>
      <c r="O99" s="50" t="s">
        <v>334</v>
      </c>
      <c r="P99" s="50" t="s">
        <v>176</v>
      </c>
      <c r="Q99" s="50" t="s">
        <v>228</v>
      </c>
      <c r="R99" s="50" t="s">
        <v>194</v>
      </c>
      <c r="S99" s="50" t="s">
        <v>308</v>
      </c>
      <c r="T99" s="50" t="s">
        <v>336</v>
      </c>
      <c r="U99" s="50" t="s">
        <v>1154</v>
      </c>
      <c r="V99" s="50" t="s">
        <v>571</v>
      </c>
      <c r="W99" s="148" t="s">
        <v>782</v>
      </c>
      <c r="X99" s="50" t="str">
        <f t="shared" si="6"/>
        <v>唯一标识:展览馆;设施名称:展览馆;设施别称:;设施过滤:T;配置要求:品质提升;设施必要性:0;级别:乡镇级;设施代码:GF0423;设施类型:文化;类型代码:0803;控制方式:点位控制;应配建筑公式:0;应配用地公式:0;应配其他一公式:0;应配其他二公式:0;应配其他三公式:0;一般建筑规模:-;一般用地规模:-;一般其他一规模:-;一般其他二规模:-;规模一量纲:;备注:-</v>
      </c>
      <c r="Y99" s="148" t="s">
        <v>1113</v>
      </c>
      <c r="Z99" s="148"/>
      <c r="AA99" s="148"/>
      <c r="AB99" s="148"/>
      <c r="AC99" s="138" t="str">
        <f t="shared" si="5"/>
        <v>设施代码:</v>
      </c>
      <c r="AD99" s="148"/>
      <c r="AE99" s="148"/>
    </row>
    <row r="100" spans="1:31" s="43" customFormat="1" x14ac:dyDescent="0.2">
      <c r="A100" s="45" t="s">
        <v>869</v>
      </c>
      <c r="B100" s="45" t="s">
        <v>711</v>
      </c>
      <c r="C100" s="46" t="s">
        <v>616</v>
      </c>
      <c r="D100" s="46" t="s">
        <v>0</v>
      </c>
      <c r="E100" s="46" t="s">
        <v>180</v>
      </c>
      <c r="F100" s="46" t="s">
        <v>371</v>
      </c>
      <c r="G100" s="46" t="s">
        <v>523</v>
      </c>
      <c r="H100" s="46" t="s">
        <v>1226</v>
      </c>
      <c r="I100" s="46" t="s">
        <v>59</v>
      </c>
      <c r="J100" s="46" t="s">
        <v>1382</v>
      </c>
      <c r="K100" s="46" t="s">
        <v>168</v>
      </c>
      <c r="L100" s="46" t="s">
        <v>244</v>
      </c>
      <c r="M100" s="46" t="s">
        <v>5</v>
      </c>
      <c r="N100" s="46" t="s">
        <v>6</v>
      </c>
      <c r="O100" s="46" t="s">
        <v>7</v>
      </c>
      <c r="P100" s="46" t="s">
        <v>175</v>
      </c>
      <c r="Q100" s="46" t="s">
        <v>340</v>
      </c>
      <c r="R100" s="46" t="s">
        <v>9</v>
      </c>
      <c r="S100" s="46" t="s">
        <v>15</v>
      </c>
      <c r="T100" s="46" t="s">
        <v>11</v>
      </c>
      <c r="U100" s="46" t="s">
        <v>1154</v>
      </c>
      <c r="V100" s="46" t="s">
        <v>528</v>
      </c>
      <c r="W100" s="137" t="s">
        <v>782</v>
      </c>
      <c r="X100" s="46" t="str">
        <f t="shared" si="6"/>
        <v>唯一标识:综合性文化服务中心（文化礼堂）;设施名称:综合性文化服务中心（文化礼堂）;设施别称:;设施过滤:T;配置要求:必配;设施必要性:0;级别:村级;设施代码:GF0421;设施类型:文化;类型代码:0704;控制方式:点位控制;应配建筑公式:0;应配用地公式:0;应配其他一公式:0;应配其他二公式:0;应配其他三公式:0;一般建筑规模:200㎡;一般用地规模:-;一般其他一规模:-;一般其他二规模:-;规模一量纲:;备注:(1)每个行政村设置1处：(2)鼓励与其他村级设施结合设置；(3)应急状态下可作为村级临时隔离观察点、应急救灾物资储备场所等。《杭州市文化设施近期建设规划(2019-2025年)》、《杭州市基本公共文化服务标准(2016一2020年)》</v>
      </c>
      <c r="Y100" s="137" t="s">
        <v>1113</v>
      </c>
      <c r="Z100" s="137"/>
      <c r="AA100" s="137"/>
      <c r="AB100" s="137"/>
      <c r="AC100" s="138" t="str">
        <f t="shared" si="5"/>
        <v>设施代码:GF0420</v>
      </c>
      <c r="AD100" s="137" t="s">
        <v>1201</v>
      </c>
      <c r="AE100" s="137"/>
    </row>
    <row r="101" spans="1:31" s="6" customFormat="1" x14ac:dyDescent="0.2">
      <c r="A101" s="47" t="s">
        <v>870</v>
      </c>
      <c r="B101" s="47" t="s">
        <v>712</v>
      </c>
      <c r="C101" s="10" t="s">
        <v>616</v>
      </c>
      <c r="D101" s="10" t="s">
        <v>0</v>
      </c>
      <c r="E101" s="10" t="s">
        <v>180</v>
      </c>
      <c r="F101" s="10" t="s">
        <v>371</v>
      </c>
      <c r="G101" s="10" t="s">
        <v>523</v>
      </c>
      <c r="H101" s="10" t="s">
        <v>1227</v>
      </c>
      <c r="I101" s="10" t="s">
        <v>59</v>
      </c>
      <c r="J101" s="10" t="s">
        <v>1382</v>
      </c>
      <c r="K101" s="10" t="s">
        <v>168</v>
      </c>
      <c r="L101" s="10" t="s">
        <v>244</v>
      </c>
      <c r="M101" s="10" t="s">
        <v>5</v>
      </c>
      <c r="N101" s="10" t="s">
        <v>6</v>
      </c>
      <c r="O101" s="10" t="s">
        <v>7</v>
      </c>
      <c r="P101" s="10" t="s">
        <v>175</v>
      </c>
      <c r="Q101" s="10" t="s">
        <v>529</v>
      </c>
      <c r="R101" s="10" t="s">
        <v>9</v>
      </c>
      <c r="S101" s="10" t="s">
        <v>15</v>
      </c>
      <c r="T101" s="10" t="s">
        <v>11</v>
      </c>
      <c r="U101" s="10" t="s">
        <v>1154</v>
      </c>
      <c r="V101" s="10" t="s">
        <v>530</v>
      </c>
      <c r="W101" s="138" t="s">
        <v>782</v>
      </c>
      <c r="X101" s="10" t="str">
        <f t="shared" si="6"/>
        <v>唯一标识:多功能活动室（文体活动室）;设施名称:多功能活动室（文体活动室）;设施别称:;设施过滤:T;配置要求:必配;设施必要性:0;级别:村级;设施代码:GF0422;设施类型:文化;类型代码:0704;控制方式:点位控制;应配建筑公式:0;应配用地公式:0;应配其他一公式:0;应配其他二公式:0;应配其他三公式:0;一般建筑规模:400-800㎡;一般用地规模:-;一般其他一规模:-;一般其他二规模:-;规模一量纲:;备注:(1)每个行政村设置1处：(2)鼓励与其他村级设施结合设置：(3)应急状态下可作为村级临时隔离观察点、应急救灾物资储备场所等。《杭州市文化设施近期建设规划(2019-2025年)》</v>
      </c>
      <c r="Y101" s="138" t="s">
        <v>1113</v>
      </c>
      <c r="Z101" s="138"/>
      <c r="AA101" s="138"/>
      <c r="AB101" s="138"/>
      <c r="AC101" s="138" t="str">
        <f t="shared" si="5"/>
        <v>设施代码:GF0416</v>
      </c>
      <c r="AD101" s="138" t="s">
        <v>1198</v>
      </c>
      <c r="AE101" s="138"/>
    </row>
    <row r="102" spans="1:31" s="44" customFormat="1" ht="15" thickBot="1" x14ac:dyDescent="0.25">
      <c r="A102" s="49" t="s">
        <v>871</v>
      </c>
      <c r="B102" s="49" t="s">
        <v>611</v>
      </c>
      <c r="C102" s="50" t="s">
        <v>616</v>
      </c>
      <c r="D102" s="50" t="s">
        <v>243</v>
      </c>
      <c r="E102" s="50" t="s">
        <v>570</v>
      </c>
      <c r="F102" s="50" t="s">
        <v>371</v>
      </c>
      <c r="G102" s="50" t="s">
        <v>523</v>
      </c>
      <c r="H102" s="50" t="s">
        <v>1220</v>
      </c>
      <c r="I102" s="50" t="s">
        <v>333</v>
      </c>
      <c r="J102" s="50" t="s">
        <v>1382</v>
      </c>
      <c r="K102" s="50" t="s">
        <v>168</v>
      </c>
      <c r="L102" s="50" t="s">
        <v>244</v>
      </c>
      <c r="M102" s="50" t="s">
        <v>163</v>
      </c>
      <c r="N102" s="50" t="s">
        <v>303</v>
      </c>
      <c r="O102" s="50" t="s">
        <v>334</v>
      </c>
      <c r="P102" s="50" t="s">
        <v>176</v>
      </c>
      <c r="Q102" s="50" t="s">
        <v>228</v>
      </c>
      <c r="R102" s="50" t="s">
        <v>194</v>
      </c>
      <c r="S102" s="50" t="s">
        <v>308</v>
      </c>
      <c r="T102" s="50" t="s">
        <v>336</v>
      </c>
      <c r="U102" s="50" t="s">
        <v>1154</v>
      </c>
      <c r="V102" s="50" t="s">
        <v>571</v>
      </c>
      <c r="W102" s="144" t="s">
        <v>782</v>
      </c>
      <c r="X102" s="50" t="str">
        <f t="shared" si="6"/>
        <v>唯一标识:小型展示馆;设施名称:小型展示馆;设施别称:;设施过滤:T;配置要求:品质提升;设施必要性:0;级别:村级;设施代码:GF0423;设施类型:文化;类型代码:0704;控制方式:点位控制;应配建筑公式:0;应配用地公式:0;应配其他一公式:0;应配其他二公式:0;应配其他三公式:0;一般建筑规模:-;一般用地规模:-;一般其他一规模:-;一般其他二规模:-;规模一量纲:;备注:-</v>
      </c>
      <c r="Y102" s="144" t="s">
        <v>1113</v>
      </c>
      <c r="Z102" s="144"/>
      <c r="AA102" s="144"/>
      <c r="AB102" s="144"/>
      <c r="AC102" s="138" t="str">
        <f t="shared" si="5"/>
        <v>设施代码:GF0423</v>
      </c>
      <c r="AD102" s="144" t="s">
        <v>1204</v>
      </c>
      <c r="AE102" s="144"/>
    </row>
    <row r="103" spans="1:31" s="52" customFormat="1" x14ac:dyDescent="0.2">
      <c r="A103" s="54" t="s">
        <v>872</v>
      </c>
      <c r="B103" s="54" t="s">
        <v>713</v>
      </c>
      <c r="C103" s="55" t="s">
        <v>616</v>
      </c>
      <c r="D103" s="55" t="s">
        <v>0</v>
      </c>
      <c r="E103" s="55" t="s">
        <v>180</v>
      </c>
      <c r="F103" s="55" t="s">
        <v>1</v>
      </c>
      <c r="G103" s="55" t="s">
        <v>183</v>
      </c>
      <c r="H103" s="11" t="s">
        <v>397</v>
      </c>
      <c r="I103" s="55" t="s">
        <v>174</v>
      </c>
      <c r="J103" s="55" t="s">
        <v>1384</v>
      </c>
      <c r="K103" s="55" t="s">
        <v>168</v>
      </c>
      <c r="L103" s="55" t="s">
        <v>4</v>
      </c>
      <c r="M103" s="55" t="s">
        <v>5</v>
      </c>
      <c r="N103" s="55" t="s">
        <v>6</v>
      </c>
      <c r="O103" s="55" t="s">
        <v>7</v>
      </c>
      <c r="P103" s="55" t="s">
        <v>175</v>
      </c>
      <c r="Q103" s="55" t="s">
        <v>8</v>
      </c>
      <c r="R103" s="55" t="s">
        <v>249</v>
      </c>
      <c r="S103" s="55" t="s">
        <v>15</v>
      </c>
      <c r="T103" s="55" t="s">
        <v>11</v>
      </c>
      <c r="U103" s="55" t="s">
        <v>1154</v>
      </c>
      <c r="V103" s="55" t="s">
        <v>251</v>
      </c>
      <c r="W103" s="137" t="s">
        <v>782</v>
      </c>
      <c r="X103" s="55" t="str">
        <f t="shared" si="6"/>
        <v>唯一标识:公共体育馆（市）;设施名称:公共体育馆（市）;设施别称:;设施过滤:T;配置要求:必配;设施必要性:0;级别:城市级;设施代码:GF0501;设施类型:体育;类型代码:0805;控制方式:点位控制;应配建筑公式:0;应配用地公式:0;应配其他一公式:0;应配其他二公式:0;应配其他三公式:0;一般建筑规模:-;一般用地规模:11000-20000㎡;一般其他一规模:-;一般其他二规模:-;规模一量纲:;备注: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v>
      </c>
      <c r="Y103" s="137" t="s">
        <v>1113</v>
      </c>
      <c r="Z103" s="137"/>
      <c r="AA103" s="137"/>
      <c r="AB103" s="137"/>
      <c r="AC103" s="138" t="str">
        <f t="shared" si="5"/>
        <v>设施代码:GF0421</v>
      </c>
      <c r="AD103" s="137" t="s">
        <v>1202</v>
      </c>
      <c r="AE103" s="137"/>
    </row>
    <row r="104" spans="1:31" s="7" customFormat="1" x14ac:dyDescent="0.2">
      <c r="A104" s="56" t="s">
        <v>873</v>
      </c>
      <c r="B104" s="56" t="s">
        <v>714</v>
      </c>
      <c r="C104" s="11" t="s">
        <v>616</v>
      </c>
      <c r="D104" s="11" t="s">
        <v>0</v>
      </c>
      <c r="E104" s="11" t="s">
        <v>180</v>
      </c>
      <c r="F104" s="11" t="s">
        <v>1</v>
      </c>
      <c r="G104" s="11" t="s">
        <v>183</v>
      </c>
      <c r="H104" s="11" t="s">
        <v>397</v>
      </c>
      <c r="I104" s="11" t="s">
        <v>174</v>
      </c>
      <c r="J104" s="11" t="s">
        <v>1384</v>
      </c>
      <c r="K104" s="11" t="s">
        <v>168</v>
      </c>
      <c r="L104" s="11" t="s">
        <v>4</v>
      </c>
      <c r="M104" s="11" t="s">
        <v>5</v>
      </c>
      <c r="N104" s="11" t="s">
        <v>6</v>
      </c>
      <c r="O104" s="11" t="s">
        <v>7</v>
      </c>
      <c r="P104" s="11" t="s">
        <v>175</v>
      </c>
      <c r="Q104" s="11" t="s">
        <v>8</v>
      </c>
      <c r="R104" s="11" t="s">
        <v>250</v>
      </c>
      <c r="S104" s="11" t="s">
        <v>15</v>
      </c>
      <c r="T104" s="11" t="s">
        <v>11</v>
      </c>
      <c r="U104" s="11" t="s">
        <v>1154</v>
      </c>
      <c r="V104" s="11" t="s">
        <v>252</v>
      </c>
      <c r="W104" s="138" t="s">
        <v>782</v>
      </c>
      <c r="X104" s="11" t="str">
        <f t="shared" si="6"/>
        <v>唯一标识:公共体育馆（区）;设施名称:公共体育馆（区）;设施别称:;设施过滤:T;配置要求:必配;设施必要性:0;级别:城市级;设施代码:GF0501;设施类型:体育;类型代码:0805;控制方式:点位控制;应配建筑公式:0;应配用地公式:0;应配其他一公式:0;应配其他二公式:0;应配其他三公式:0;一般建筑规模:-;一般用地规模:11000-14000㎡;一般其他一规模:-;一般其他二规模:-;规模一量纲:;备注: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v>
      </c>
      <c r="Y104" s="138" t="s">
        <v>1113</v>
      </c>
      <c r="Z104" s="138"/>
      <c r="AA104" s="138"/>
      <c r="AB104" s="138"/>
      <c r="AC104" s="138" t="str">
        <f t="shared" si="5"/>
        <v>设施代码:GF0422</v>
      </c>
      <c r="AD104" s="138" t="s">
        <v>1203</v>
      </c>
      <c r="AE104" s="138"/>
    </row>
    <row r="105" spans="1:31" s="7" customFormat="1" x14ac:dyDescent="0.2">
      <c r="A105" s="56" t="s">
        <v>874</v>
      </c>
      <c r="B105" s="56" t="s">
        <v>715</v>
      </c>
      <c r="C105" s="11" t="s">
        <v>616</v>
      </c>
      <c r="D105" s="11" t="s">
        <v>0</v>
      </c>
      <c r="E105" s="11" t="s">
        <v>180</v>
      </c>
      <c r="F105" s="11" t="s">
        <v>1</v>
      </c>
      <c r="G105" s="11" t="s">
        <v>183</v>
      </c>
      <c r="H105" s="11" t="s">
        <v>1237</v>
      </c>
      <c r="I105" s="11" t="s">
        <v>174</v>
      </c>
      <c r="J105" s="11" t="s">
        <v>1384</v>
      </c>
      <c r="K105" s="11" t="s">
        <v>168</v>
      </c>
      <c r="L105" s="11" t="s">
        <v>4</v>
      </c>
      <c r="M105" s="11" t="s">
        <v>5</v>
      </c>
      <c r="N105" s="11" t="s">
        <v>6</v>
      </c>
      <c r="O105" s="11" t="s">
        <v>7</v>
      </c>
      <c r="P105" s="11" t="s">
        <v>175</v>
      </c>
      <c r="Q105" s="11" t="s">
        <v>8</v>
      </c>
      <c r="R105" s="11" t="s">
        <v>253</v>
      </c>
      <c r="S105" s="11" t="s">
        <v>15</v>
      </c>
      <c r="T105" s="11" t="s">
        <v>11</v>
      </c>
      <c r="U105" s="11" t="s">
        <v>1154</v>
      </c>
      <c r="V105" s="11" t="s">
        <v>255</v>
      </c>
      <c r="W105" s="138" t="s">
        <v>782</v>
      </c>
      <c r="X105" s="11" t="str">
        <f t="shared" si="6"/>
        <v>唯一标识:公共体育场（市）;设施名称:公共体育场（市）;设施别称:;设施过滤:T;配置要求:必配;设施必要性:0;级别:城市级;设施代码:GF0502;设施类型:体育;类型代码:0805;控制方式:点位控制;应配建筑公式:0;应配用地公式:0;应配其他一公式:0;应配其他二公式:0;应配其他三公式:0;一般建筑规模:-;一般用地规模:86000-122000㎡;一般其他一规模:-;一般其他二规模:-;规模一量纲:;备注: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v>
      </c>
      <c r="Y105" s="138" t="s">
        <v>1113</v>
      </c>
      <c r="Z105" s="138"/>
      <c r="AA105" s="138"/>
      <c r="AB105" s="138"/>
      <c r="AC105" s="138" t="str">
        <f t="shared" si="5"/>
        <v>设施代码:GF0423</v>
      </c>
      <c r="AD105" s="138" t="s">
        <v>1204</v>
      </c>
      <c r="AE105" s="138"/>
    </row>
    <row r="106" spans="1:31" s="7" customFormat="1" x14ac:dyDescent="0.2">
      <c r="A106" s="56" t="s">
        <v>875</v>
      </c>
      <c r="B106" s="56" t="s">
        <v>716</v>
      </c>
      <c r="C106" s="11" t="s">
        <v>616</v>
      </c>
      <c r="D106" s="11" t="s">
        <v>0</v>
      </c>
      <c r="E106" s="11" t="s">
        <v>180</v>
      </c>
      <c r="F106" s="11" t="s">
        <v>1</v>
      </c>
      <c r="G106" s="11" t="s">
        <v>183</v>
      </c>
      <c r="H106" s="11" t="s">
        <v>1237</v>
      </c>
      <c r="I106" s="11" t="s">
        <v>174</v>
      </c>
      <c r="J106" s="11" t="s">
        <v>1384</v>
      </c>
      <c r="K106" s="11" t="s">
        <v>168</v>
      </c>
      <c r="L106" s="11" t="s">
        <v>4</v>
      </c>
      <c r="M106" s="11" t="s">
        <v>5</v>
      </c>
      <c r="N106" s="11" t="s">
        <v>6</v>
      </c>
      <c r="O106" s="11" t="s">
        <v>7</v>
      </c>
      <c r="P106" s="11" t="s">
        <v>175</v>
      </c>
      <c r="Q106" s="11" t="s">
        <v>8</v>
      </c>
      <c r="R106" s="11" t="s">
        <v>254</v>
      </c>
      <c r="S106" s="11" t="s">
        <v>15</v>
      </c>
      <c r="T106" s="11" t="s">
        <v>11</v>
      </c>
      <c r="U106" s="11" t="s">
        <v>1154</v>
      </c>
      <c r="V106" s="11" t="s">
        <v>256</v>
      </c>
      <c r="W106" s="138" t="s">
        <v>782</v>
      </c>
      <c r="X106" s="11" t="str">
        <f t="shared" si="6"/>
        <v>唯一标识:公共体育场（区）;设施名称:公共体育场（区）;设施别称:;设施过滤:T;配置要求:必配;设施必要性:0;级别:城市级;设施代码:GF0502;设施类型:体育;类型代码:0805;控制方式:点位控制;应配建筑公式:0;应配用地公式:0;应配其他一公式:0;应配其他二公式:0;应配其他三公式:0;一般建筑规模:-;一般用地规模:50000-75000㎡;一般其他一规模:-;一般其他二规模:-;规模一量纲:;备注: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v>
      </c>
      <c r="Y106" s="138" t="s">
        <v>1113</v>
      </c>
      <c r="Z106" s="138"/>
      <c r="AA106" s="138"/>
      <c r="AB106" s="138"/>
      <c r="AC106" s="138" t="str">
        <f t="shared" si="5"/>
        <v>设施代码:</v>
      </c>
      <c r="AD106" s="138"/>
      <c r="AE106" s="138"/>
    </row>
    <row r="107" spans="1:31" s="7" customFormat="1" x14ac:dyDescent="0.2">
      <c r="A107" s="56" t="s">
        <v>876</v>
      </c>
      <c r="B107" s="56" t="s">
        <v>717</v>
      </c>
      <c r="C107" s="11" t="s">
        <v>616</v>
      </c>
      <c r="D107" s="11" t="s">
        <v>0</v>
      </c>
      <c r="E107" s="11" t="s">
        <v>180</v>
      </c>
      <c r="F107" s="11" t="s">
        <v>1</v>
      </c>
      <c r="G107" s="11" t="s">
        <v>183</v>
      </c>
      <c r="H107" s="11" t="s">
        <v>1238</v>
      </c>
      <c r="I107" s="11" t="s">
        <v>174</v>
      </c>
      <c r="J107" s="11" t="s">
        <v>1384</v>
      </c>
      <c r="K107" s="11" t="s">
        <v>168</v>
      </c>
      <c r="L107" s="11" t="s">
        <v>4</v>
      </c>
      <c r="M107" s="11" t="s">
        <v>5</v>
      </c>
      <c r="N107" s="11" t="s">
        <v>6</v>
      </c>
      <c r="O107" s="11" t="s">
        <v>7</v>
      </c>
      <c r="P107" s="11" t="s">
        <v>175</v>
      </c>
      <c r="Q107" s="11" t="s">
        <v>8</v>
      </c>
      <c r="R107" s="11" t="s">
        <v>257</v>
      </c>
      <c r="S107" s="11" t="s">
        <v>15</v>
      </c>
      <c r="T107" s="11" t="s">
        <v>11</v>
      </c>
      <c r="U107" s="11" t="s">
        <v>1154</v>
      </c>
      <c r="V107" s="11" t="s">
        <v>259</v>
      </c>
      <c r="W107" s="138" t="s">
        <v>782</v>
      </c>
      <c r="X107" s="11" t="str">
        <f t="shared" si="6"/>
        <v>唯一标识:公共游泳场（市）;设施名称:公共游泳场（市）;设施别称:;设施过滤:T;配置要求:必配;设施必要性:0;级别:城市级;设施代码:GF0503;设施类型:体育;类型代码:0805;控制方式:点位控制;应配建筑公式:0;应配用地公式:0;应配其他一公式:0;应配其他二公式:0;应配其他三公式:0;一般建筑规模:-;一般用地规模:13000-17000㎡;一般其他一规模:-;一般其他二规模:-;规模一量纲:;备注: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v>
      </c>
      <c r="Y107" s="138" t="s">
        <v>1113</v>
      </c>
      <c r="Z107" s="138"/>
      <c r="AA107" s="138"/>
      <c r="AB107" s="138"/>
      <c r="AC107" s="138" t="str">
        <f t="shared" si="5"/>
        <v>设施代码:</v>
      </c>
      <c r="AD107" s="138"/>
      <c r="AE107" s="138"/>
    </row>
    <row r="108" spans="1:31" s="7" customFormat="1" x14ac:dyDescent="0.2">
      <c r="A108" s="56" t="s">
        <v>877</v>
      </c>
      <c r="B108" s="56" t="s">
        <v>718</v>
      </c>
      <c r="C108" s="11" t="s">
        <v>616</v>
      </c>
      <c r="D108" s="11" t="s">
        <v>0</v>
      </c>
      <c r="E108" s="11" t="s">
        <v>180</v>
      </c>
      <c r="F108" s="11" t="s">
        <v>1</v>
      </c>
      <c r="G108" s="11" t="s">
        <v>183</v>
      </c>
      <c r="H108" s="11" t="s">
        <v>1238</v>
      </c>
      <c r="I108" s="11" t="s">
        <v>174</v>
      </c>
      <c r="J108" s="11" t="s">
        <v>1384</v>
      </c>
      <c r="K108" s="11" t="s">
        <v>168</v>
      </c>
      <c r="L108" s="11" t="s">
        <v>4</v>
      </c>
      <c r="M108" s="11" t="s">
        <v>5</v>
      </c>
      <c r="N108" s="11" t="s">
        <v>6</v>
      </c>
      <c r="O108" s="11" t="s">
        <v>7</v>
      </c>
      <c r="P108" s="11" t="s">
        <v>175</v>
      </c>
      <c r="Q108" s="11" t="s">
        <v>8</v>
      </c>
      <c r="R108" s="11" t="s">
        <v>258</v>
      </c>
      <c r="S108" s="11" t="s">
        <v>15</v>
      </c>
      <c r="T108" s="11" t="s">
        <v>11</v>
      </c>
      <c r="U108" s="11" t="s">
        <v>1154</v>
      </c>
      <c r="V108" s="11" t="s">
        <v>260</v>
      </c>
      <c r="W108" s="138" t="s">
        <v>782</v>
      </c>
      <c r="X108" s="11" t="str">
        <f t="shared" si="6"/>
        <v>唯一标识:公共游泳场（区）;设施名称:公共游泳场（区）;设施别称:;设施过滤:T;配置要求:必配;设施必要性:0;级别:城市级;设施代码:GF0503;设施类型:体育;类型代码:0805;控制方式:点位控制;应配建筑公式:0;应配用地公式:0;应配其他一公式:0;应配其他二公式:0;应配其他三公式:0;一般建筑规模:-;一般用地规模:12500㎡;一般其他一规模:-;一般其他二规模:-;规模一量纲:;备注: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v>
      </c>
      <c r="Y108" s="138" t="s">
        <v>1113</v>
      </c>
      <c r="Z108" s="138"/>
      <c r="AA108" s="138"/>
      <c r="AB108" s="138"/>
      <c r="AC108" s="138" t="str">
        <f t="shared" si="5"/>
        <v>设施代码:</v>
      </c>
      <c r="AD108" s="138"/>
      <c r="AE108" s="138"/>
    </row>
    <row r="109" spans="1:31" s="7" customFormat="1" x14ac:dyDescent="0.2">
      <c r="A109" s="56" t="s">
        <v>878</v>
      </c>
      <c r="B109" s="56" t="s">
        <v>719</v>
      </c>
      <c r="C109" s="11" t="s">
        <v>616</v>
      </c>
      <c r="D109" s="11" t="s">
        <v>0</v>
      </c>
      <c r="E109" s="11" t="s">
        <v>180</v>
      </c>
      <c r="F109" s="11" t="s">
        <v>1</v>
      </c>
      <c r="G109" s="11" t="s">
        <v>183</v>
      </c>
      <c r="H109" s="11" t="s">
        <v>1239</v>
      </c>
      <c r="I109" s="11" t="s">
        <v>174</v>
      </c>
      <c r="J109" s="11" t="s">
        <v>1384</v>
      </c>
      <c r="K109" s="11" t="s">
        <v>168</v>
      </c>
      <c r="L109" s="11" t="s">
        <v>4</v>
      </c>
      <c r="M109" s="11" t="s">
        <v>5</v>
      </c>
      <c r="N109" s="11" t="s">
        <v>6</v>
      </c>
      <c r="O109" s="11" t="s">
        <v>7</v>
      </c>
      <c r="P109" s="11" t="s">
        <v>175</v>
      </c>
      <c r="Q109" s="11" t="s">
        <v>192</v>
      </c>
      <c r="R109" s="11" t="s">
        <v>194</v>
      </c>
      <c r="S109" s="11" t="s">
        <v>15</v>
      </c>
      <c r="T109" s="11" t="s">
        <v>11</v>
      </c>
      <c r="U109" s="11" t="s">
        <v>1154</v>
      </c>
      <c r="V109" s="11" t="s">
        <v>261</v>
      </c>
      <c r="W109" s="138" t="s">
        <v>782</v>
      </c>
      <c r="X109" s="11" t="str">
        <f t="shared" si="6"/>
        <v>唯一标识:全民健身活动中心（市）;设施名称:全民健身活动中心（市）;设施别称:;设施过滤:T;配置要求:必配;设施必要性:0;级别:城市级;设施代码:GF0504;设施类型:体育;类型代码:0805;控制方式:点位控制;应配建筑公式:0;应配用地公式:0;应配其他一公式:0;应配其他二公式:0;应配其他三公式:0;一般建筑规模:5000㎡;一般用地规模:-;一般其他一规模:-;一般其他二规模:-;规模一量纲:;备注:(1)全市至少设置一处：(2)适宜用地规模15000-20000m':(3)可不设置固定看台，室内体育场地面积不小于3500m:(4)配置游泳馆、篮球场地、羽毛球场地、乒乓球房、台球厅、室内器械健身房、健身操房以及其他各类体育活动的室内外活动场地。</v>
      </c>
      <c r="Y109" s="138" t="s">
        <v>1113</v>
      </c>
      <c r="Z109" s="138"/>
      <c r="AA109" s="138"/>
      <c r="AB109" s="138"/>
      <c r="AC109" s="138" t="str">
        <f t="shared" si="5"/>
        <v>设施代码:</v>
      </c>
      <c r="AD109" s="138"/>
      <c r="AE109" s="138"/>
    </row>
    <row r="110" spans="1:31" s="7" customFormat="1" x14ac:dyDescent="0.2">
      <c r="A110" s="56" t="s">
        <v>879</v>
      </c>
      <c r="B110" s="56" t="s">
        <v>720</v>
      </c>
      <c r="C110" s="11" t="s">
        <v>616</v>
      </c>
      <c r="D110" s="11" t="s">
        <v>0</v>
      </c>
      <c r="E110" s="11" t="s">
        <v>180</v>
      </c>
      <c r="F110" s="11" t="s">
        <v>1</v>
      </c>
      <c r="G110" s="11" t="s">
        <v>183</v>
      </c>
      <c r="H110" s="11" t="s">
        <v>1239</v>
      </c>
      <c r="I110" s="11" t="s">
        <v>174</v>
      </c>
      <c r="J110" s="11" t="s">
        <v>1384</v>
      </c>
      <c r="K110" s="11" t="s">
        <v>168</v>
      </c>
      <c r="L110" s="11" t="s">
        <v>4</v>
      </c>
      <c r="M110" s="11" t="s">
        <v>5</v>
      </c>
      <c r="N110" s="11" t="s">
        <v>6</v>
      </c>
      <c r="O110" s="11" t="s">
        <v>7</v>
      </c>
      <c r="P110" s="11" t="s">
        <v>175</v>
      </c>
      <c r="Q110" s="11" t="s">
        <v>264</v>
      </c>
      <c r="R110" s="11" t="s">
        <v>194</v>
      </c>
      <c r="S110" s="11" t="s">
        <v>15</v>
      </c>
      <c r="T110" s="11" t="s">
        <v>11</v>
      </c>
      <c r="U110" s="11" t="s">
        <v>1154</v>
      </c>
      <c r="V110" s="11" t="s">
        <v>263</v>
      </c>
      <c r="W110" s="138" t="s">
        <v>782</v>
      </c>
      <c r="X110" s="11" t="str">
        <f t="shared" si="6"/>
        <v>唯一标识:全民健身活动中心（区）;设施名称:全民健身活动中心（区）;设施别称:;设施过滤:T;配置要求:必配;设施必要性:0;级别:城市级;设施代码:GF0504;设施类型:体育;类型代码:0805;控制方式:点位控制;应配建筑公式:0;应配用地公式:0;应配其他一公式:0;应配其他二公式:0;应配其他三公式:0;一般建筑规模:3000㎡;一般用地规模:-;一般其他一规模:-;一般其他二规模:-;规模一量纲:;备注:(1)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v>
      </c>
      <c r="Y110" s="138" t="s">
        <v>1113</v>
      </c>
      <c r="Z110" s="138"/>
      <c r="AA110" s="138"/>
      <c r="AB110" s="138"/>
      <c r="AC110" s="138" t="str">
        <f t="shared" si="5"/>
        <v>设施代码:</v>
      </c>
      <c r="AD110" s="138"/>
      <c r="AE110" s="138"/>
    </row>
    <row r="111" spans="1:31" s="53" customFormat="1" ht="15" thickBot="1" x14ac:dyDescent="0.25">
      <c r="A111" s="58" t="s">
        <v>880</v>
      </c>
      <c r="B111" s="58" t="s">
        <v>576</v>
      </c>
      <c r="C111" s="59" t="s">
        <v>616</v>
      </c>
      <c r="D111" s="59" t="s">
        <v>0</v>
      </c>
      <c r="E111" s="59" t="s">
        <v>570</v>
      </c>
      <c r="F111" s="59" t="s">
        <v>1</v>
      </c>
      <c r="G111" s="59" t="s">
        <v>183</v>
      </c>
      <c r="H111" s="59" t="s">
        <v>1248</v>
      </c>
      <c r="I111" s="59" t="s">
        <v>174</v>
      </c>
      <c r="J111" s="59" t="s">
        <v>1384</v>
      </c>
      <c r="K111" s="59" t="s">
        <v>168</v>
      </c>
      <c r="L111" s="59" t="s">
        <v>4</v>
      </c>
      <c r="M111" s="59" t="s">
        <v>5</v>
      </c>
      <c r="N111" s="59" t="s">
        <v>6</v>
      </c>
      <c r="O111" s="59" t="s">
        <v>7</v>
      </c>
      <c r="P111" s="59" t="s">
        <v>175</v>
      </c>
      <c r="Q111" s="59" t="s">
        <v>228</v>
      </c>
      <c r="R111" s="59" t="s">
        <v>194</v>
      </c>
      <c r="S111" s="59" t="s">
        <v>15</v>
      </c>
      <c r="T111" s="59" t="s">
        <v>11</v>
      </c>
      <c r="U111" s="59" t="s">
        <v>1154</v>
      </c>
      <c r="V111" s="59" t="s">
        <v>571</v>
      </c>
      <c r="W111" s="144" t="s">
        <v>782</v>
      </c>
      <c r="X111" s="59" t="str">
        <f t="shared" si="6"/>
        <v>唯一标识:儿童体能发展中心;设施名称:儿童体能发展中心;设施别称:;设施过滤:T;配置要求:品质提升;设施必要性:0;级别:城市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1" s="144" t="s">
        <v>1113</v>
      </c>
      <c r="Z111" s="144"/>
      <c r="AA111" s="144"/>
      <c r="AB111" s="144"/>
      <c r="AC111" s="138" t="str">
        <f t="shared" si="5"/>
        <v>设施代码:</v>
      </c>
      <c r="AD111" s="144"/>
      <c r="AE111" s="144"/>
    </row>
    <row r="112" spans="1:31" s="55" customFormat="1" x14ac:dyDescent="0.2">
      <c r="A112" s="54" t="s">
        <v>881</v>
      </c>
      <c r="B112" s="54" t="s">
        <v>721</v>
      </c>
      <c r="C112" s="55" t="s">
        <v>1116</v>
      </c>
      <c r="D112" s="55" t="s">
        <v>243</v>
      </c>
      <c r="E112" s="55" t="s">
        <v>180</v>
      </c>
      <c r="F112" s="55" t="s">
        <v>169</v>
      </c>
      <c r="G112" s="55" t="s">
        <v>311</v>
      </c>
      <c r="H112" s="55" t="s">
        <v>1240</v>
      </c>
      <c r="I112" s="55" t="s">
        <v>174</v>
      </c>
      <c r="J112" s="55" t="s">
        <v>1384</v>
      </c>
      <c r="K112" s="55" t="s">
        <v>168</v>
      </c>
      <c r="L112" s="55" t="s">
        <v>398</v>
      </c>
      <c r="M112" s="55" t="s">
        <v>163</v>
      </c>
      <c r="N112" s="55" t="s">
        <v>303</v>
      </c>
      <c r="O112" s="55" t="s">
        <v>334</v>
      </c>
      <c r="P112" s="55" t="s">
        <v>176</v>
      </c>
      <c r="Q112" s="55" t="s">
        <v>192</v>
      </c>
      <c r="R112" s="55" t="s">
        <v>194</v>
      </c>
      <c r="S112" s="55" t="s">
        <v>308</v>
      </c>
      <c r="T112" s="55" t="s">
        <v>336</v>
      </c>
      <c r="U112" s="55" t="s">
        <v>1154</v>
      </c>
      <c r="V112" s="55" t="s">
        <v>342</v>
      </c>
      <c r="W112" s="140" t="s">
        <v>782</v>
      </c>
      <c r="X112" s="55" t="str">
        <f t="shared" si="6"/>
        <v>唯一标识:体育场（馆）或全民健身中心;设施名称:体育场（馆）或全民健身中心;设施别称:体育中心 居住区级体育中心 居住区体育中心 街道级体育中心 全民健身中心;设施过滤:T;配置要求:必配;设施必要性:1;级别:街道级;设施代码:GF0505;设施类型:体育;类型代码:0805;控制方式:点位控制;应配建筑公式:总居住户数/100*35;应配用地公式:0;应配其他一公式:0;应配其他二公式:0;应配其他三公式:0;一般建筑规模:5000㎡;一般用地规模:-;一般其他一规模:-;一般其他二规模:-;规模一量纲:;备注:(1)建议结合文化活动中心设置；(2)应具备打孔机球类活动、乒乓球、体能训练和体质检测等用房。参照《城市居住区规划设计标准》(GB50180-2018)</v>
      </c>
      <c r="Y112" s="140" t="s">
        <v>1113</v>
      </c>
      <c r="Z112" s="140"/>
      <c r="AA112" s="140"/>
      <c r="AB112" s="140"/>
      <c r="AC112" s="138" t="str">
        <f t="shared" si="5"/>
        <v>设施代码:</v>
      </c>
      <c r="AD112" s="140"/>
      <c r="AE112" s="140"/>
    </row>
    <row r="113" spans="1:31" s="11" customFormat="1" x14ac:dyDescent="0.2">
      <c r="A113" s="56" t="s">
        <v>882</v>
      </c>
      <c r="B113" s="56" t="s">
        <v>343</v>
      </c>
      <c r="C113" s="11" t="s">
        <v>616</v>
      </c>
      <c r="D113" s="11" t="s">
        <v>243</v>
      </c>
      <c r="E113" s="11" t="s">
        <v>180</v>
      </c>
      <c r="F113" s="11" t="s">
        <v>169</v>
      </c>
      <c r="G113" s="11" t="s">
        <v>311</v>
      </c>
      <c r="H113" s="11" t="s">
        <v>1241</v>
      </c>
      <c r="I113" s="11" t="s">
        <v>174</v>
      </c>
      <c r="J113" s="11" t="s">
        <v>1384</v>
      </c>
      <c r="K113" s="11" t="s">
        <v>168</v>
      </c>
      <c r="L113" s="11" t="s">
        <v>244</v>
      </c>
      <c r="M113" s="11" t="s">
        <v>344</v>
      </c>
      <c r="N113" s="11" t="s">
        <v>303</v>
      </c>
      <c r="O113" s="11" t="s">
        <v>334</v>
      </c>
      <c r="P113" s="11" t="s">
        <v>176</v>
      </c>
      <c r="Q113" s="11" t="s">
        <v>228</v>
      </c>
      <c r="R113" s="11" t="s">
        <v>345</v>
      </c>
      <c r="S113" s="11" t="s">
        <v>308</v>
      </c>
      <c r="T113" s="11" t="s">
        <v>336</v>
      </c>
      <c r="U113" s="11" t="s">
        <v>1154</v>
      </c>
      <c r="V113" s="11" t="s">
        <v>346</v>
      </c>
      <c r="W113" s="141" t="s">
        <v>782</v>
      </c>
      <c r="X113" s="11" t="str">
        <f t="shared" si="6"/>
        <v>唯一标识:大型多功能运动场;设施名称:大型多功能运动场;设施别称:;设施过滤:T;配置要求:必配;设施必要性:1;级别:街道级;设施代码:GF0506;设施类型:体育;类型代码:0805;控制方式:点位控制;应配建筑公式:0;应配用地公式:总居住户数/100*20;应配其他一公式:0;应配其他二公式:0;应配其他三公式:0;一般建筑规模:-;一般用地规模:3150㎡;一般其他一规模:-;一般其他二规模:-;规模一量纲:;备注:(1)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v>
      </c>
      <c r="Y113" s="141" t="s">
        <v>1113</v>
      </c>
      <c r="Z113" s="141"/>
      <c r="AA113" s="141"/>
      <c r="AB113" s="141"/>
      <c r="AC113" s="138" t="str">
        <f t="shared" si="5"/>
        <v>设施代码:</v>
      </c>
      <c r="AD113" s="141"/>
      <c r="AE113" s="141"/>
    </row>
    <row r="114" spans="1:31" s="11" customFormat="1" x14ac:dyDescent="0.2">
      <c r="A114" s="56" t="s">
        <v>883</v>
      </c>
      <c r="B114" s="56" t="s">
        <v>347</v>
      </c>
      <c r="C114" s="11" t="s">
        <v>616</v>
      </c>
      <c r="D114" s="11" t="s">
        <v>243</v>
      </c>
      <c r="E114" s="11" t="s">
        <v>180</v>
      </c>
      <c r="F114" s="11" t="s">
        <v>169</v>
      </c>
      <c r="G114" s="11" t="s">
        <v>311</v>
      </c>
      <c r="H114" s="11" t="s">
        <v>1242</v>
      </c>
      <c r="I114" s="11" t="s">
        <v>174</v>
      </c>
      <c r="J114" s="11" t="s">
        <v>1384</v>
      </c>
      <c r="K114" s="11" t="s">
        <v>168</v>
      </c>
      <c r="L114" s="11" t="s">
        <v>244</v>
      </c>
      <c r="M114" s="11" t="s">
        <v>348</v>
      </c>
      <c r="N114" s="11" t="s">
        <v>303</v>
      </c>
      <c r="O114" s="11" t="s">
        <v>334</v>
      </c>
      <c r="P114" s="11" t="s">
        <v>176</v>
      </c>
      <c r="Q114" s="11" t="s">
        <v>228</v>
      </c>
      <c r="R114" s="11" t="s">
        <v>349</v>
      </c>
      <c r="S114" s="11" t="s">
        <v>308</v>
      </c>
      <c r="T114" s="11" t="s">
        <v>336</v>
      </c>
      <c r="U114" s="11" t="s">
        <v>1154</v>
      </c>
      <c r="V114" s="11" t="s">
        <v>350</v>
      </c>
      <c r="W114" s="141" t="s">
        <v>782</v>
      </c>
      <c r="X114" s="11" t="str">
        <f t="shared" si="6"/>
        <v>唯一标识:中型多功能运动场;设施名称:中型多功能运动场;设施别称:;设施过滤:T;配置要求:必配;设施必要性:1;级别:街道级;设施代码:GF0507;设施类型:体育;类型代码:0805;控制方式:点位控制;应配建筑公式:0;应配用地公式:总居住户数/100*30;应配其他一公式:0;应配其他二公式:0;应配其他三公式:0;一般建筑规模:-;一般用地规模:1310㎡;一般其他一规模:-;一般其他二规模:-;规模一量纲:;备注:(1)应分设多处，每处服务半径不宜超过500m,规模不宜小于1310m:(2)宜独立占地，宜结合公共绿地设置；(3)宜集中设置篮球、排球、5人足球场地；(4)单处规模应适应运动场地要求。参照《城市居住区规划设计标准》(GB50180-2018)</v>
      </c>
      <c r="Y114" s="141" t="s">
        <v>1113</v>
      </c>
      <c r="Z114" s="141"/>
      <c r="AA114" s="141"/>
      <c r="AB114" s="141"/>
      <c r="AC114" s="138" t="str">
        <f t="shared" si="5"/>
        <v>设施代码:</v>
      </c>
      <c r="AD114" s="141"/>
      <c r="AE114" s="141"/>
    </row>
    <row r="115" spans="1:31" s="17" customFormat="1" x14ac:dyDescent="0.2">
      <c r="A115" s="57" t="s">
        <v>884</v>
      </c>
      <c r="B115" s="57" t="s">
        <v>577</v>
      </c>
      <c r="C115" s="17" t="s">
        <v>616</v>
      </c>
      <c r="D115" s="17" t="s">
        <v>0</v>
      </c>
      <c r="E115" s="17" t="s">
        <v>570</v>
      </c>
      <c r="F115" s="17" t="s">
        <v>1</v>
      </c>
      <c r="G115" s="17" t="s">
        <v>311</v>
      </c>
      <c r="H115" s="17" t="s">
        <v>1248</v>
      </c>
      <c r="I115" s="17" t="s">
        <v>174</v>
      </c>
      <c r="J115" s="17" t="s">
        <v>1384</v>
      </c>
      <c r="K115" s="17" t="s">
        <v>168</v>
      </c>
      <c r="L115" s="17" t="s">
        <v>4</v>
      </c>
      <c r="M115" s="17" t="s">
        <v>5</v>
      </c>
      <c r="N115" s="17" t="s">
        <v>6</v>
      </c>
      <c r="O115" s="17" t="s">
        <v>7</v>
      </c>
      <c r="P115" s="17" t="s">
        <v>175</v>
      </c>
      <c r="Q115" s="17" t="s">
        <v>228</v>
      </c>
      <c r="R115" s="17" t="s">
        <v>194</v>
      </c>
      <c r="S115" s="17" t="s">
        <v>15</v>
      </c>
      <c r="T115" s="17" t="s">
        <v>11</v>
      </c>
      <c r="U115" s="17" t="s">
        <v>1154</v>
      </c>
      <c r="V115" s="17" t="s">
        <v>571</v>
      </c>
      <c r="W115" s="147" t="s">
        <v>782</v>
      </c>
      <c r="X115" s="17" t="str">
        <f t="shared" si="6"/>
        <v>唯一标识:青少年活动场地;设施名称:青少年活动场地;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5" s="147" t="s">
        <v>1113</v>
      </c>
      <c r="Z115" s="147"/>
      <c r="AA115" s="147"/>
      <c r="AB115" s="147"/>
      <c r="AC115" s="138" t="str">
        <f t="shared" si="5"/>
        <v>设施代码:</v>
      </c>
      <c r="AD115" s="147"/>
      <c r="AE115" s="147"/>
    </row>
    <row r="116" spans="1:31" s="17" customFormat="1" x14ac:dyDescent="0.2">
      <c r="A116" s="57" t="s">
        <v>885</v>
      </c>
      <c r="B116" s="57" t="s">
        <v>578</v>
      </c>
      <c r="C116" s="17" t="s">
        <v>616</v>
      </c>
      <c r="D116" s="17" t="s">
        <v>0</v>
      </c>
      <c r="E116" s="17" t="s">
        <v>570</v>
      </c>
      <c r="F116" s="17" t="s">
        <v>1</v>
      </c>
      <c r="G116" s="17" t="s">
        <v>311</v>
      </c>
      <c r="H116" s="17" t="s">
        <v>1248</v>
      </c>
      <c r="I116" s="17" t="s">
        <v>174</v>
      </c>
      <c r="J116" s="17" t="s">
        <v>1384</v>
      </c>
      <c r="K116" s="17" t="s">
        <v>168</v>
      </c>
      <c r="L116" s="17" t="s">
        <v>4</v>
      </c>
      <c r="M116" s="17" t="s">
        <v>5</v>
      </c>
      <c r="N116" s="17" t="s">
        <v>6</v>
      </c>
      <c r="O116" s="17" t="s">
        <v>7</v>
      </c>
      <c r="P116" s="17" t="s">
        <v>175</v>
      </c>
      <c r="Q116" s="17" t="s">
        <v>228</v>
      </c>
      <c r="R116" s="17" t="s">
        <v>194</v>
      </c>
      <c r="S116" s="17" t="s">
        <v>15</v>
      </c>
      <c r="T116" s="17" t="s">
        <v>11</v>
      </c>
      <c r="U116" s="17" t="s">
        <v>1154</v>
      </c>
      <c r="V116" s="17" t="s">
        <v>571</v>
      </c>
      <c r="W116" s="147" t="s">
        <v>782</v>
      </c>
      <c r="X116" s="17" t="str">
        <f t="shared" si="6"/>
        <v>唯一标识:足球场;设施名称:足球场;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6" s="147" t="s">
        <v>1113</v>
      </c>
      <c r="Z116" s="147"/>
      <c r="AA116" s="147"/>
      <c r="AB116" s="147"/>
      <c r="AC116" s="138" t="str">
        <f t="shared" si="5"/>
        <v>设施代码:</v>
      </c>
      <c r="AD116" s="147"/>
      <c r="AE116" s="147"/>
    </row>
    <row r="117" spans="1:31" s="17" customFormat="1" x14ac:dyDescent="0.2">
      <c r="A117" s="57" t="s">
        <v>886</v>
      </c>
      <c r="B117" s="57" t="s">
        <v>579</v>
      </c>
      <c r="C117" s="17" t="s">
        <v>616</v>
      </c>
      <c r="D117" s="17" t="s">
        <v>0</v>
      </c>
      <c r="E117" s="17" t="s">
        <v>570</v>
      </c>
      <c r="F117" s="17" t="s">
        <v>1</v>
      </c>
      <c r="G117" s="17" t="s">
        <v>311</v>
      </c>
      <c r="H117" s="17" t="s">
        <v>1248</v>
      </c>
      <c r="I117" s="17" t="s">
        <v>174</v>
      </c>
      <c r="J117" s="17" t="s">
        <v>1384</v>
      </c>
      <c r="K117" s="17" t="s">
        <v>168</v>
      </c>
      <c r="L117" s="17" t="s">
        <v>4</v>
      </c>
      <c r="M117" s="17" t="s">
        <v>5</v>
      </c>
      <c r="N117" s="17" t="s">
        <v>6</v>
      </c>
      <c r="O117" s="17" t="s">
        <v>7</v>
      </c>
      <c r="P117" s="17" t="s">
        <v>175</v>
      </c>
      <c r="Q117" s="17" t="s">
        <v>228</v>
      </c>
      <c r="R117" s="17" t="s">
        <v>194</v>
      </c>
      <c r="S117" s="17" t="s">
        <v>15</v>
      </c>
      <c r="T117" s="17" t="s">
        <v>11</v>
      </c>
      <c r="U117" s="17" t="s">
        <v>1154</v>
      </c>
      <c r="V117" s="17" t="s">
        <v>571</v>
      </c>
      <c r="W117" s="147" t="s">
        <v>782</v>
      </c>
      <c r="X117" s="17" t="str">
        <f t="shared" si="6"/>
        <v>唯一标识:骑行绿道;设施名称:骑行绿道;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7" s="147" t="s">
        <v>1113</v>
      </c>
      <c r="Z117" s="147"/>
      <c r="AA117" s="147"/>
      <c r="AB117" s="147"/>
      <c r="AC117" s="138" t="str">
        <f t="shared" si="5"/>
        <v>设施代码:</v>
      </c>
      <c r="AD117" s="147"/>
      <c r="AE117" s="147"/>
    </row>
    <row r="118" spans="1:31" s="59" customFormat="1" ht="15" thickBot="1" x14ac:dyDescent="0.25">
      <c r="A118" s="58" t="s">
        <v>887</v>
      </c>
      <c r="B118" s="58" t="s">
        <v>580</v>
      </c>
      <c r="C118" s="59" t="s">
        <v>616</v>
      </c>
      <c r="D118" s="59" t="s">
        <v>0</v>
      </c>
      <c r="E118" s="59" t="s">
        <v>570</v>
      </c>
      <c r="F118" s="59" t="s">
        <v>1</v>
      </c>
      <c r="G118" s="59" t="s">
        <v>311</v>
      </c>
      <c r="H118" s="59" t="s">
        <v>1248</v>
      </c>
      <c r="I118" s="59" t="s">
        <v>174</v>
      </c>
      <c r="J118" s="59" t="s">
        <v>1384</v>
      </c>
      <c r="K118" s="59" t="s">
        <v>168</v>
      </c>
      <c r="L118" s="59" t="s">
        <v>4</v>
      </c>
      <c r="M118" s="59" t="s">
        <v>5</v>
      </c>
      <c r="N118" s="59" t="s">
        <v>6</v>
      </c>
      <c r="O118" s="59" t="s">
        <v>7</v>
      </c>
      <c r="P118" s="59" t="s">
        <v>175</v>
      </c>
      <c r="Q118" s="59" t="s">
        <v>228</v>
      </c>
      <c r="R118" s="59" t="s">
        <v>194</v>
      </c>
      <c r="S118" s="59" t="s">
        <v>15</v>
      </c>
      <c r="T118" s="59" t="s">
        <v>11</v>
      </c>
      <c r="U118" s="59" t="s">
        <v>1154</v>
      </c>
      <c r="V118" s="59" t="s">
        <v>571</v>
      </c>
      <c r="W118" s="148" t="s">
        <v>782</v>
      </c>
      <c r="X118" s="59" t="str">
        <f t="shared" si="6"/>
        <v>唯一标识:小型体育公园;设施名称:小型体育公园;设施别称:;设施过滤:T;配置要求:品质提升;设施必要性:0;级别:街道级;设施代码:GF0513;设施类型:体育;类型代码:0805;控制方式:点位控制;应配建筑公式:0;应配用地公式:0;应配其他一公式:0;应配其他二公式:0;应配其他三公式:0;一般建筑规模:-;一般用地规模:-;一般其他一规模:-;一般其他二规模:-;规模一量纲:;备注:-</v>
      </c>
      <c r="Y118" s="148" t="s">
        <v>1113</v>
      </c>
      <c r="Z118" s="148"/>
      <c r="AA118" s="148"/>
      <c r="AB118" s="148"/>
      <c r="AC118" s="138" t="str">
        <f t="shared" si="5"/>
        <v>设施代码:</v>
      </c>
      <c r="AD118" s="148"/>
      <c r="AE118" s="148"/>
    </row>
    <row r="119" spans="1:31" s="52" customFormat="1" x14ac:dyDescent="0.2">
      <c r="A119" s="54" t="s">
        <v>888</v>
      </c>
      <c r="B119" s="54" t="s">
        <v>410</v>
      </c>
      <c r="C119" s="55" t="s">
        <v>616</v>
      </c>
      <c r="D119" s="55" t="s">
        <v>0</v>
      </c>
      <c r="E119" s="55" t="s">
        <v>180</v>
      </c>
      <c r="F119" s="55" t="s">
        <v>18</v>
      </c>
      <c r="G119" s="55" t="s">
        <v>581</v>
      </c>
      <c r="H119" s="55" t="s">
        <v>1243</v>
      </c>
      <c r="I119" s="55" t="s">
        <v>65</v>
      </c>
      <c r="J119" s="55" t="s">
        <v>1381</v>
      </c>
      <c r="K119" s="55" t="s">
        <v>168</v>
      </c>
      <c r="L119" s="55" t="s">
        <v>66</v>
      </c>
      <c r="M119" s="55" t="s">
        <v>163</v>
      </c>
      <c r="N119" s="55" t="s">
        <v>6</v>
      </c>
      <c r="O119" s="55" t="s">
        <v>7</v>
      </c>
      <c r="P119" s="55" t="s">
        <v>175</v>
      </c>
      <c r="Q119" s="55" t="s">
        <v>165</v>
      </c>
      <c r="R119" s="55" t="s">
        <v>194</v>
      </c>
      <c r="S119" s="55" t="s">
        <v>15</v>
      </c>
      <c r="T119" s="55" t="s">
        <v>11</v>
      </c>
      <c r="U119" s="55" t="s">
        <v>1154</v>
      </c>
      <c r="V119" s="55" t="s">
        <v>411</v>
      </c>
      <c r="W119" s="137" t="s">
        <v>782</v>
      </c>
      <c r="X119" s="55" t="str">
        <f t="shared" si="6"/>
        <v>唯一标识:体育活动室;设施名称:体育活动室;设施别称:;设施过滤:T;配置要求:必配;设施必要性:1;级别:社区级;设施代码:GF0508;设施类型:体育;类型代码:0702;控制方式:点位控制;应配建筑公式:总居住户数/100*25;应配用地公式:0;应配其他一公式:0;应配其他二公式:0;应配其他三公式:0;一般建筑规模:400㎡;一般用地规模:-;一般其他一规模:-;一般其他二规模:-;规模一量纲:;备注:(1)单处建筑规模一般不超过800m';(2)服务半径不宜大于300m;(3)宜与文化活动站等设施结合设置。沿用《杭州市城市规划公共服务设施基本配套规定（修订)》</v>
      </c>
      <c r="Y119" s="137" t="s">
        <v>1113</v>
      </c>
      <c r="Z119" s="137"/>
      <c r="AA119" s="137"/>
      <c r="AB119" s="137"/>
      <c r="AC119" s="138" t="str">
        <f t="shared" si="5"/>
        <v>设施代码:</v>
      </c>
      <c r="AD119" s="137"/>
      <c r="AE119" s="137"/>
    </row>
    <row r="120" spans="1:31" s="7" customFormat="1" x14ac:dyDescent="0.2">
      <c r="A120" s="56" t="s">
        <v>889</v>
      </c>
      <c r="B120" s="56" t="s">
        <v>722</v>
      </c>
      <c r="C120" s="11" t="s">
        <v>1124</v>
      </c>
      <c r="D120" s="11" t="s">
        <v>0</v>
      </c>
      <c r="E120" s="11" t="s">
        <v>180</v>
      </c>
      <c r="F120" s="11" t="s">
        <v>18</v>
      </c>
      <c r="G120" s="11" t="s">
        <v>581</v>
      </c>
      <c r="H120" s="11" t="s">
        <v>1244</v>
      </c>
      <c r="I120" s="11" t="s">
        <v>65</v>
      </c>
      <c r="J120" s="11" t="s">
        <v>1381</v>
      </c>
      <c r="K120" s="11" t="s">
        <v>168</v>
      </c>
      <c r="L120" s="11" t="s">
        <v>244</v>
      </c>
      <c r="M120" s="11" t="s">
        <v>67</v>
      </c>
      <c r="N120" s="11" t="s">
        <v>6</v>
      </c>
      <c r="O120" s="11" t="s">
        <v>7</v>
      </c>
      <c r="P120" s="11" t="s">
        <v>175</v>
      </c>
      <c r="Q120" s="11" t="s">
        <v>228</v>
      </c>
      <c r="R120" s="11" t="s">
        <v>412</v>
      </c>
      <c r="S120" s="11" t="s">
        <v>15</v>
      </c>
      <c r="T120" s="11" t="s">
        <v>11</v>
      </c>
      <c r="U120" s="11" t="s">
        <v>1154</v>
      </c>
      <c r="V120" s="11" t="s">
        <v>413</v>
      </c>
      <c r="W120" s="138" t="s">
        <v>782</v>
      </c>
      <c r="X120" s="11" t="str">
        <f t="shared" si="6"/>
        <v>唯一标识:室外综合运动健身场地（含综合健身场地与小型多功能运动场地）;设施名称:室外综合运动健身场地（含综合健身场地与小型多功能运动场地）;设施别称:体育健身点 室外综合运动健身场地;设施过滤:T;配置要求:必配;设施必要性:1;级别:社区级;设施代码:GF0509;设施类型:体育;类型代码:0702;控制方式:点位控制;应配建筑公式:0;应配用地公式:总居住户数/100*55;应配其他一公式:0;应配其他二公式:0;应配其他三公式:0;一般建筑规模:-;一般用地规模:950㎡;一般其他一规模:-;一般其他二规模:-;规模一量纲:;备注:(1)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v>
      </c>
      <c r="Y120" s="138" t="s">
        <v>1113</v>
      </c>
      <c r="Z120" s="138"/>
      <c r="AA120" s="138"/>
      <c r="AB120" s="138"/>
      <c r="AC120" s="138" t="str">
        <f t="shared" si="5"/>
        <v>设施代码:</v>
      </c>
      <c r="AD120" s="138"/>
      <c r="AE120" s="138"/>
    </row>
    <row r="121" spans="1:31" s="7" customFormat="1" x14ac:dyDescent="0.2">
      <c r="A121" s="56" t="s">
        <v>890</v>
      </c>
      <c r="B121" s="56" t="s">
        <v>414</v>
      </c>
      <c r="C121" s="11" t="s">
        <v>616</v>
      </c>
      <c r="D121" s="11" t="s">
        <v>0</v>
      </c>
      <c r="E121" s="11" t="s">
        <v>622</v>
      </c>
      <c r="F121" s="11" t="s">
        <v>371</v>
      </c>
      <c r="G121" s="11" t="s">
        <v>581</v>
      </c>
      <c r="H121" s="11" t="s">
        <v>1245</v>
      </c>
      <c r="I121" s="11" t="s">
        <v>65</v>
      </c>
      <c r="J121" s="11" t="s">
        <v>1381</v>
      </c>
      <c r="K121" s="11" t="s">
        <v>168</v>
      </c>
      <c r="L121" s="11" t="s">
        <v>244</v>
      </c>
      <c r="M121" s="11" t="s">
        <v>163</v>
      </c>
      <c r="N121" s="11" t="s">
        <v>6</v>
      </c>
      <c r="O121" s="11" t="s">
        <v>7</v>
      </c>
      <c r="P121" s="11" t="s">
        <v>175</v>
      </c>
      <c r="Q121" s="11" t="s">
        <v>228</v>
      </c>
      <c r="R121" s="11" t="s">
        <v>194</v>
      </c>
      <c r="S121" s="11" t="s">
        <v>15</v>
      </c>
      <c r="T121" s="11" t="s">
        <v>11</v>
      </c>
      <c r="U121" s="11" t="s">
        <v>1154</v>
      </c>
      <c r="V121" s="11" t="s">
        <v>415</v>
      </c>
      <c r="W121" s="138" t="s">
        <v>782</v>
      </c>
      <c r="X121" s="11" t="str">
        <f t="shared" si="6"/>
        <v>唯一标识:健身步道;设施名称:健身步道;设施别称:;设施过滤:T;配置要求:规范外;设施必要性:0;级别:社区级;设施代码:GF0510;设施类型:体育;类型代码:0702;控制方式:点位控制;应配建筑公式:0;应配用地公式:0;应配其他一公式:0;应配其他二公式:0;应配其他三公式:0;一般建筑规模:-;一般用地规模:-;一般其他一规模:-;一般其他二规模:-;规模一量纲:;备注:(1)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v>
      </c>
      <c r="Y121" s="138" t="s">
        <v>1113</v>
      </c>
      <c r="Z121" s="138"/>
      <c r="AA121" s="138"/>
      <c r="AB121" s="138"/>
      <c r="AC121" s="138" t="str">
        <f t="shared" si="5"/>
        <v>设施代码:</v>
      </c>
      <c r="AD121" s="138"/>
      <c r="AE121" s="138"/>
    </row>
    <row r="122" spans="1:31" s="53" customFormat="1" ht="15" thickBot="1" x14ac:dyDescent="0.25">
      <c r="A122" s="58" t="s">
        <v>891</v>
      </c>
      <c r="B122" s="58" t="s">
        <v>582</v>
      </c>
      <c r="C122" s="59" t="s">
        <v>616</v>
      </c>
      <c r="D122" s="59" t="s">
        <v>0</v>
      </c>
      <c r="E122" s="59" t="s">
        <v>570</v>
      </c>
      <c r="F122" s="59" t="s">
        <v>371</v>
      </c>
      <c r="G122" s="59" t="s">
        <v>581</v>
      </c>
      <c r="H122" s="59" t="s">
        <v>1248</v>
      </c>
      <c r="I122" s="59" t="s">
        <v>65</v>
      </c>
      <c r="J122" s="59" t="s">
        <v>1381</v>
      </c>
      <c r="K122" s="59" t="s">
        <v>168</v>
      </c>
      <c r="L122" s="59" t="s">
        <v>244</v>
      </c>
      <c r="M122" s="59" t="s">
        <v>163</v>
      </c>
      <c r="N122" s="59" t="s">
        <v>6</v>
      </c>
      <c r="O122" s="59" t="s">
        <v>7</v>
      </c>
      <c r="P122" s="59" t="s">
        <v>175</v>
      </c>
      <c r="Q122" s="59" t="s">
        <v>228</v>
      </c>
      <c r="R122" s="59" t="s">
        <v>194</v>
      </c>
      <c r="S122" s="59" t="s">
        <v>15</v>
      </c>
      <c r="T122" s="59" t="s">
        <v>11</v>
      </c>
      <c r="U122" s="59" t="s">
        <v>1154</v>
      </c>
      <c r="V122" s="59" t="s">
        <v>571</v>
      </c>
      <c r="W122" s="144" t="s">
        <v>782</v>
      </c>
      <c r="X122" s="59" t="str">
        <f t="shared" si="6"/>
        <v>唯一标识:儿童活动场地;设施名称:儿童活动场地;设施别称:;设施过滤:T;配置要求:品质提升;设施必要性:0;级别:社区级;设施代码:GF0513;设施类型:体育;类型代码:0702;控制方式:点位控制;应配建筑公式:0;应配用地公式:0;应配其他一公式:0;应配其他二公式:0;应配其他三公式:0;一般建筑规模:-;一般用地规模:-;一般其他一规模:-;一般其他二规模:-;规模一量纲:;备注:-</v>
      </c>
      <c r="Y122" s="144" t="s">
        <v>1113</v>
      </c>
      <c r="Z122" s="144"/>
      <c r="AA122" s="144"/>
      <c r="AB122" s="144"/>
      <c r="AC122" s="138" t="str">
        <f t="shared" si="5"/>
        <v>设施代码:</v>
      </c>
      <c r="AD122" s="144"/>
      <c r="AE122" s="144"/>
    </row>
    <row r="123" spans="1:31" s="61" customFormat="1" ht="15" thickBot="1" x14ac:dyDescent="0.25">
      <c r="A123" s="60" t="s">
        <v>892</v>
      </c>
      <c r="B123" s="60" t="s">
        <v>723</v>
      </c>
      <c r="C123" s="61" t="s">
        <v>616</v>
      </c>
      <c r="D123" s="61" t="s">
        <v>243</v>
      </c>
      <c r="E123" s="61" t="s">
        <v>180</v>
      </c>
      <c r="F123" s="61" t="s">
        <v>371</v>
      </c>
      <c r="G123" s="61" t="s">
        <v>440</v>
      </c>
      <c r="H123" s="61" t="s">
        <v>1248</v>
      </c>
      <c r="I123" s="61" t="s">
        <v>174</v>
      </c>
      <c r="J123" s="61" t="s">
        <v>1381</v>
      </c>
      <c r="K123" s="61" t="s">
        <v>168</v>
      </c>
      <c r="L123" s="61" t="s">
        <v>244</v>
      </c>
      <c r="M123" s="61" t="s">
        <v>441</v>
      </c>
      <c r="N123" s="61" t="s">
        <v>303</v>
      </c>
      <c r="O123" s="61" t="s">
        <v>334</v>
      </c>
      <c r="P123" s="61" t="s">
        <v>176</v>
      </c>
      <c r="Q123" s="61" t="s">
        <v>228</v>
      </c>
      <c r="R123" s="61" t="s">
        <v>442</v>
      </c>
      <c r="S123" s="61" t="s">
        <v>308</v>
      </c>
      <c r="T123" s="61" t="s">
        <v>336</v>
      </c>
      <c r="U123" s="61" t="s">
        <v>1154</v>
      </c>
      <c r="V123" s="61" t="s">
        <v>443</v>
      </c>
      <c r="W123" s="146" t="s">
        <v>782</v>
      </c>
      <c r="X123" s="61" t="str">
        <f t="shared" si="6"/>
        <v>唯一标识:儿童老年人活动场地（健身器材）;设施名称:儿童老年人活动场地（健身器材）;设施别称:;设施过滤:T;配置要求:必配;设施必要性:0;级别:地块级;设施代码:GF0513;设施类型:体育;类型代码:0702;控制方式:点位控制;应配建筑公式:0;应配用地公式:总居住户数/100*42;应配其他一公式:0;应配其他二公式:0;应配其他三公式:0;一般建筑规模:-;一般用地规模:170㎡;一般其他一规模:-;一般其他二规模:-;规模一量纲:;备注:(1)单处用地规模一般不超过450m:(2)宜结合集中绿地设置，并宜设置休憩设施。参照《城市居住区规划设计标准》(GB50180-2018)</v>
      </c>
      <c r="Y123" s="146" t="s">
        <v>1113</v>
      </c>
      <c r="Z123" s="146"/>
      <c r="AA123" s="146"/>
      <c r="AB123" s="146"/>
      <c r="AC123" s="138" t="str">
        <f t="shared" si="5"/>
        <v>设施代码:</v>
      </c>
      <c r="AD123" s="146"/>
      <c r="AE123" s="146"/>
    </row>
    <row r="124" spans="1:31" s="52" customFormat="1" x14ac:dyDescent="0.2">
      <c r="A124" s="54" t="s">
        <v>893</v>
      </c>
      <c r="B124" s="54" t="s">
        <v>724</v>
      </c>
      <c r="C124" s="55" t="s">
        <v>616</v>
      </c>
      <c r="D124" s="55" t="s">
        <v>243</v>
      </c>
      <c r="E124" s="55" t="s">
        <v>180</v>
      </c>
      <c r="F124" s="55" t="s">
        <v>371</v>
      </c>
      <c r="G124" s="55" t="s">
        <v>473</v>
      </c>
      <c r="H124" s="55" t="s">
        <v>1240</v>
      </c>
      <c r="I124" s="55" t="s">
        <v>174</v>
      </c>
      <c r="J124" s="55" t="s">
        <v>1384</v>
      </c>
      <c r="K124" s="55" t="s">
        <v>168</v>
      </c>
      <c r="L124" s="55" t="s">
        <v>244</v>
      </c>
      <c r="M124" s="55" t="s">
        <v>163</v>
      </c>
      <c r="N124" s="55" t="s">
        <v>303</v>
      </c>
      <c r="O124" s="55" t="s">
        <v>334</v>
      </c>
      <c r="P124" s="55" t="s">
        <v>176</v>
      </c>
      <c r="Q124" s="55" t="s">
        <v>486</v>
      </c>
      <c r="R124" s="55" t="s">
        <v>194</v>
      </c>
      <c r="S124" s="55" t="s">
        <v>308</v>
      </c>
      <c r="T124" s="55" t="s">
        <v>336</v>
      </c>
      <c r="U124" s="55" t="s">
        <v>1154</v>
      </c>
      <c r="V124" s="55" t="s">
        <v>487</v>
      </c>
      <c r="W124" s="137" t="s">
        <v>782</v>
      </c>
      <c r="X124" s="55" t="str">
        <f t="shared" si="6"/>
        <v>唯一标识:体育场（馆）或全民健身中心（乡镇）;设施名称:体育场（馆）或全民健身中心（乡镇）;设施别称:;设施过滤:T;配置要求:必配;设施必要性:0;级别:乡镇级;设施代码:GF0505;设施类型:体育;类型代码:0805;控制方式:点位控制;应配建筑公式:0;应配用地公式:0;应配其他一公式:0;应配其他二公式:0;应配其他三公式:0;一般建筑规模:2000-5000㎡;一般用地规模:-;一般其他一规模:-;一般其他二规模:-;规模一量纲:;备注:乡镇域规划人口达到5万的乡镇鼓励配置。参照《城市居住区规划设计标准》(GB50180-2018)、《浙江省美丽城镇生活圈配置导则(试行)》。一般镇选配。</v>
      </c>
      <c r="Y124" s="137" t="s">
        <v>1113</v>
      </c>
      <c r="Z124" s="137"/>
      <c r="AA124" s="137"/>
      <c r="AB124" s="137"/>
      <c r="AC124" s="138" t="str">
        <f t="shared" si="5"/>
        <v>设施代码:</v>
      </c>
      <c r="AD124" s="137"/>
      <c r="AE124" s="137"/>
    </row>
    <row r="125" spans="1:31" s="62" customFormat="1" ht="15" thickBot="1" x14ac:dyDescent="0.25">
      <c r="A125" s="109" t="s">
        <v>894</v>
      </c>
      <c r="B125" s="109" t="s">
        <v>725</v>
      </c>
      <c r="C125" s="110" t="s">
        <v>616</v>
      </c>
      <c r="D125" s="110" t="s">
        <v>243</v>
      </c>
      <c r="E125" s="110" t="s">
        <v>180</v>
      </c>
      <c r="F125" s="110" t="s">
        <v>371</v>
      </c>
      <c r="G125" s="110" t="s">
        <v>473</v>
      </c>
      <c r="H125" s="110" t="s">
        <v>1246</v>
      </c>
      <c r="I125" s="110" t="s">
        <v>174</v>
      </c>
      <c r="J125" s="110" t="s">
        <v>1384</v>
      </c>
      <c r="K125" s="110" t="s">
        <v>168</v>
      </c>
      <c r="L125" s="110" t="s">
        <v>244</v>
      </c>
      <c r="M125" s="110" t="s">
        <v>488</v>
      </c>
      <c r="N125" s="110" t="s">
        <v>303</v>
      </c>
      <c r="O125" s="110" t="s">
        <v>334</v>
      </c>
      <c r="P125" s="110" t="s">
        <v>176</v>
      </c>
      <c r="Q125" s="110" t="s">
        <v>228</v>
      </c>
      <c r="R125" s="110" t="s">
        <v>489</v>
      </c>
      <c r="S125" s="110" t="s">
        <v>308</v>
      </c>
      <c r="T125" s="110" t="s">
        <v>336</v>
      </c>
      <c r="U125" s="110" t="s">
        <v>1154</v>
      </c>
      <c r="V125" s="110" t="s">
        <v>490</v>
      </c>
      <c r="W125" s="139" t="s">
        <v>782</v>
      </c>
      <c r="X125" s="110" t="str">
        <f t="shared" si="6"/>
        <v>唯一标识:多功能运动场（乡镇）;设施名称:多功能运动场（乡镇）;设施别称:;设施过滤:T;配置要求:必配;设施必要性:0;级别:乡镇级;设施代码:GF0511;设施类型:体育;类型代码:0805;控制方式:点位控制;应配建筑公式:0;应配用地公式:总居住人数/1000*200;应配其他一公式:0;应配其他二公式:0;应配其他三公式:0;一般建筑规模:-;一般用地规模:1310-5620㎡;一般其他一规模:-;一般其他二规模:-;规模一量纲:;备注:(1)各乡镇应至少配置1处，乡镇域规划人口达到10万的乡镇宜增设：(2)中心镇服务的片区人口达到20万，可设置公共体育馆等高能级设施。参照《城市居住区规划设计标准》(GB50180-2018)。</v>
      </c>
      <c r="Y125" s="139" t="s">
        <v>1113</v>
      </c>
      <c r="Z125" s="139"/>
      <c r="AA125" s="139"/>
      <c r="AB125" s="139"/>
      <c r="AC125" s="138" t="str">
        <f t="shared" si="5"/>
        <v>设施代码:</v>
      </c>
      <c r="AD125" s="139"/>
      <c r="AE125" s="139"/>
    </row>
    <row r="126" spans="1:31" s="61" customFormat="1" ht="15" thickBot="1" x14ac:dyDescent="0.25">
      <c r="A126" s="60" t="s">
        <v>895</v>
      </c>
      <c r="B126" s="60" t="s">
        <v>531</v>
      </c>
      <c r="C126" s="61" t="s">
        <v>616</v>
      </c>
      <c r="D126" s="61" t="s">
        <v>243</v>
      </c>
      <c r="E126" s="61" t="s">
        <v>180</v>
      </c>
      <c r="F126" s="61" t="s">
        <v>371</v>
      </c>
      <c r="G126" s="61" t="s">
        <v>523</v>
      </c>
      <c r="H126" s="61" t="s">
        <v>1247</v>
      </c>
      <c r="I126" s="61" t="s">
        <v>174</v>
      </c>
      <c r="J126" s="61" t="s">
        <v>1382</v>
      </c>
      <c r="K126" s="61" t="s">
        <v>168</v>
      </c>
      <c r="L126" s="61" t="s">
        <v>244</v>
      </c>
      <c r="M126" s="61" t="s">
        <v>163</v>
      </c>
      <c r="N126" s="61" t="s">
        <v>303</v>
      </c>
      <c r="O126" s="61" t="s">
        <v>334</v>
      </c>
      <c r="P126" s="61" t="s">
        <v>176</v>
      </c>
      <c r="Q126" s="61" t="s">
        <v>228</v>
      </c>
      <c r="R126" s="61" t="s">
        <v>532</v>
      </c>
      <c r="S126" s="61" t="s">
        <v>308</v>
      </c>
      <c r="T126" s="61" t="s">
        <v>336</v>
      </c>
      <c r="U126" s="61" t="s">
        <v>1154</v>
      </c>
      <c r="V126" s="61" t="s">
        <v>533</v>
      </c>
      <c r="W126" s="146" t="s">
        <v>782</v>
      </c>
      <c r="X126" s="61" t="str">
        <f t="shared" si="6"/>
        <v>唯一标识:全民室外健身点;设施名称:全民室外健身点;设施别称:;设施过滤:T;配置要求:必配;设施必要性:0;级别:村级;设施代码:GF0512;设施类型:体育;类型代码:0704;控制方式:点位控制;应配建筑公式:0;应配用地公式:0;应配其他一公式:0;应配其他二公式:0;应配其他三公式:0;一般建筑规模:-;一般用地规模:170-1310㎡;一般其他一规模:-;一般其他二规模:-;规模一量纲:;备注:(1)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v>
      </c>
      <c r="Y126" s="146" t="s">
        <v>1113</v>
      </c>
      <c r="Z126" s="146"/>
      <c r="AA126" s="146"/>
      <c r="AB126" s="146"/>
      <c r="AC126" s="138" t="str">
        <f t="shared" si="5"/>
        <v>设施代码:</v>
      </c>
      <c r="AD126" s="146"/>
      <c r="AE126" s="146"/>
    </row>
    <row r="127" spans="1:31" s="43" customFormat="1" x14ac:dyDescent="0.2">
      <c r="A127" s="45" t="s">
        <v>896</v>
      </c>
      <c r="B127" s="45" t="s">
        <v>726</v>
      </c>
      <c r="C127" s="46" t="s">
        <v>616</v>
      </c>
      <c r="D127" s="46" t="s">
        <v>0</v>
      </c>
      <c r="E127" s="46" t="s">
        <v>180</v>
      </c>
      <c r="F127" s="46" t="s">
        <v>1</v>
      </c>
      <c r="G127" s="46" t="s">
        <v>183</v>
      </c>
      <c r="H127" s="46" t="s">
        <v>402</v>
      </c>
      <c r="I127" s="46" t="s">
        <v>618</v>
      </c>
      <c r="J127" s="46" t="s">
        <v>1389</v>
      </c>
      <c r="K127" s="46" t="s">
        <v>168</v>
      </c>
      <c r="L127" s="46" t="s">
        <v>4</v>
      </c>
      <c r="M127" s="46" t="s">
        <v>5</v>
      </c>
      <c r="N127" s="46" t="s">
        <v>6</v>
      </c>
      <c r="O127" s="46" t="s">
        <v>7</v>
      </c>
      <c r="P127" s="46" t="s">
        <v>175</v>
      </c>
      <c r="Q127" s="46" t="s">
        <v>293</v>
      </c>
      <c r="R127" s="46" t="s">
        <v>9</v>
      </c>
      <c r="S127" s="46" t="s">
        <v>15</v>
      </c>
      <c r="T127" s="46" t="s">
        <v>11</v>
      </c>
      <c r="U127" s="46" t="s">
        <v>1154</v>
      </c>
      <c r="V127" s="46" t="s">
        <v>294</v>
      </c>
      <c r="W127" s="137" t="s">
        <v>782</v>
      </c>
      <c r="X127" s="46" t="str">
        <f t="shared" si="6"/>
        <v>唯一标识:商业综合体（大型购物中心）;设施名称:商业综合体（大型购物中心）;设施别称:;设施过滤:T;配置要求:必配;设施必要性:0;级别:城市级;设施代码:GF0801;设施类型:商服;类型代码:0901;控制方式:点位控制;应配建筑公式:0;应配用地公式:0;应配其他一公式:0;应配其他二公式:0;应配其他三公式:0;一般建筑规模:100000㎡;一般用地规模:-;一般其他一规模:-;一般其他二规模:-;规模一量纲:;备注:(1)服务半径10km以上：(2)结合市级商业中心、交通枢纽交汇点设置。沿用《杭州市城市规划公共服务设施基本配套规定（修订)》</v>
      </c>
      <c r="Y127" s="137" t="s">
        <v>1113</v>
      </c>
      <c r="Z127" s="137"/>
      <c r="AA127" s="137"/>
      <c r="AB127" s="137"/>
      <c r="AC127" s="138" t="str">
        <f t="shared" si="5"/>
        <v>设施代码:</v>
      </c>
      <c r="AD127" s="137"/>
      <c r="AE127" s="137"/>
    </row>
    <row r="128" spans="1:31" s="6" customFormat="1" x14ac:dyDescent="0.2">
      <c r="A128" s="47" t="s">
        <v>897</v>
      </c>
      <c r="B128" s="47" t="s">
        <v>295</v>
      </c>
      <c r="C128" s="10" t="s">
        <v>616</v>
      </c>
      <c r="D128" s="10" t="s">
        <v>0</v>
      </c>
      <c r="E128" s="10" t="s">
        <v>180</v>
      </c>
      <c r="F128" s="10" t="s">
        <v>1</v>
      </c>
      <c r="G128" s="10" t="s">
        <v>183</v>
      </c>
      <c r="H128" s="10" t="s">
        <v>1276</v>
      </c>
      <c r="I128" s="10" t="s">
        <v>618</v>
      </c>
      <c r="J128" s="10" t="s">
        <v>1389</v>
      </c>
      <c r="K128" s="10" t="s">
        <v>168</v>
      </c>
      <c r="L128" s="10" t="s">
        <v>4</v>
      </c>
      <c r="M128" s="10" t="s">
        <v>5</v>
      </c>
      <c r="N128" s="10" t="s">
        <v>6</v>
      </c>
      <c r="O128" s="10" t="s">
        <v>7</v>
      </c>
      <c r="P128" s="10" t="s">
        <v>175</v>
      </c>
      <c r="Q128" s="10" t="s">
        <v>232</v>
      </c>
      <c r="R128" s="10" t="s">
        <v>9</v>
      </c>
      <c r="S128" s="10" t="s">
        <v>15</v>
      </c>
      <c r="T128" s="10" t="s">
        <v>11</v>
      </c>
      <c r="U128" s="10" t="s">
        <v>1154</v>
      </c>
      <c r="V128" s="10" t="s">
        <v>296</v>
      </c>
      <c r="W128" s="138" t="s">
        <v>782</v>
      </c>
      <c r="X128" s="10" t="str">
        <f t="shared" si="6"/>
        <v>唯一标识:百货商场;设施名称:百货商场;设施别称:;设施过滤:T;配置要求:必配;设施必要性:0;级别:城市级;设施代码:GF0802;设施类型:商服;类型代码:0901;控制方式:点位控制;应配建筑公式:0;应配用地公式:0;应配其他一公式:0;应配其他二公式:0;应配其他三公式:0;一般建筑规模:6000㎡;一般用地规模:-;一般其他一规模:-;一般其他二规模:-;规模一量纲:;备注:(1)服务半径3km以内；(2)可与市、区级商业中心结合设置；(3)在大型商业设施内部或附近，应配置方便社会使用的金融服务机构或配套设施。沿用《杭州市城市规划公共服务设施基本配套规定（修订)》</v>
      </c>
      <c r="Y128" s="138" t="s">
        <v>1113</v>
      </c>
      <c r="Z128" s="138"/>
      <c r="AA128" s="138"/>
      <c r="AB128" s="138"/>
      <c r="AC128" s="138" t="str">
        <f t="shared" si="5"/>
        <v>设施代码:</v>
      </c>
      <c r="AD128" s="138"/>
      <c r="AE128" s="138"/>
    </row>
    <row r="129" spans="1:31" s="6" customFormat="1" x14ac:dyDescent="0.2">
      <c r="A129" s="47" t="s">
        <v>898</v>
      </c>
      <c r="B129" s="47" t="s">
        <v>297</v>
      </c>
      <c r="C129" s="10" t="s">
        <v>616</v>
      </c>
      <c r="D129" s="10" t="s">
        <v>0</v>
      </c>
      <c r="E129" s="10" t="s">
        <v>180</v>
      </c>
      <c r="F129" s="10" t="s">
        <v>1</v>
      </c>
      <c r="G129" s="10" t="s">
        <v>183</v>
      </c>
      <c r="H129" s="10" t="s">
        <v>1277</v>
      </c>
      <c r="I129" s="10" t="s">
        <v>618</v>
      </c>
      <c r="J129" s="10" t="s">
        <v>1389</v>
      </c>
      <c r="K129" s="10" t="s">
        <v>168</v>
      </c>
      <c r="L129" s="10" t="s">
        <v>4</v>
      </c>
      <c r="M129" s="10" t="s">
        <v>5</v>
      </c>
      <c r="N129" s="10" t="s">
        <v>6</v>
      </c>
      <c r="O129" s="10" t="s">
        <v>7</v>
      </c>
      <c r="P129" s="10" t="s">
        <v>175</v>
      </c>
      <c r="Q129" s="10" t="s">
        <v>232</v>
      </c>
      <c r="R129" s="10" t="s">
        <v>9</v>
      </c>
      <c r="S129" s="10" t="s">
        <v>15</v>
      </c>
      <c r="T129" s="10" t="s">
        <v>11</v>
      </c>
      <c r="U129" s="10" t="s">
        <v>1154</v>
      </c>
      <c r="V129" s="10" t="s">
        <v>298</v>
      </c>
      <c r="W129" s="138" t="s">
        <v>782</v>
      </c>
      <c r="X129" s="10" t="str">
        <f t="shared" si="6"/>
        <v>唯一标识:大型综合超市;设施名称:大型综合超市;设施别称:;设施过滤:T;配置要求:必配;设施必要性:0;级别:城市级;设施代码:GF0803;设施类型:商服;类型代码:0901;控制方式:点位控制;应配建筑公式:0;应配用地公式:0;应配其他一公式:0;应配其他二公式:0;应配其他三公式:0;一般建筑规模:6000㎡;一般用地规模:-;一般其他一规模:-;一般其他二规模:-;规模一量纲:;备注:(1)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v>
      </c>
      <c r="Y129" s="138" t="s">
        <v>1113</v>
      </c>
      <c r="Z129" s="138"/>
      <c r="AA129" s="138"/>
      <c r="AB129" s="138"/>
      <c r="AC129" s="138" t="str">
        <f t="shared" si="5"/>
        <v>设施代码:</v>
      </c>
      <c r="AD129" s="138"/>
      <c r="AE129" s="138"/>
    </row>
    <row r="130" spans="1:31" s="6" customFormat="1" x14ac:dyDescent="0.2">
      <c r="A130" s="47" t="s">
        <v>899</v>
      </c>
      <c r="B130" s="47" t="s">
        <v>299</v>
      </c>
      <c r="C130" s="10" t="s">
        <v>616</v>
      </c>
      <c r="D130" s="10" t="s">
        <v>0</v>
      </c>
      <c r="E130" s="10" t="s">
        <v>180</v>
      </c>
      <c r="F130" s="10" t="s">
        <v>1</v>
      </c>
      <c r="G130" s="10" t="s">
        <v>183</v>
      </c>
      <c r="H130" s="10" t="s">
        <v>1278</v>
      </c>
      <c r="I130" s="10" t="s">
        <v>618</v>
      </c>
      <c r="J130" s="10" t="s">
        <v>1389</v>
      </c>
      <c r="K130" s="10" t="s">
        <v>168</v>
      </c>
      <c r="L130" s="10" t="s">
        <v>4</v>
      </c>
      <c r="M130" s="10" t="s">
        <v>5</v>
      </c>
      <c r="N130" s="10" t="s">
        <v>6</v>
      </c>
      <c r="O130" s="10" t="s">
        <v>7</v>
      </c>
      <c r="P130" s="10" t="s">
        <v>175</v>
      </c>
      <c r="Q130" s="10" t="s">
        <v>238</v>
      </c>
      <c r="R130" s="10" t="s">
        <v>9</v>
      </c>
      <c r="S130" s="10" t="s">
        <v>15</v>
      </c>
      <c r="T130" s="10" t="s">
        <v>11</v>
      </c>
      <c r="U130" s="10" t="s">
        <v>1154</v>
      </c>
      <c r="V130" s="10" t="s">
        <v>300</v>
      </c>
      <c r="W130" s="138" t="s">
        <v>782</v>
      </c>
      <c r="X130" s="10" t="str">
        <f t="shared" si="6"/>
        <v>唯一标识:大型专业店;设施名称:大型专业店;设施别称:;设施过滤:T;配置要求:必配;设施必要性:0;级别:城市级;设施代码:GF0804;设施类型:商服;类型代码:0901;控制方式:点位控制;应配建筑公式:0;应配用地公式:0;应配其他一公式:0;应配其他二公式:0;应配其他三公式:0;一般建筑规模:10000㎡;一般用地规模:-;一般其他一规模:-;一般其他二规模:-;规模一量纲:;备注:(1)同类产品服务半径5km以上：(2)可与市、区级商业中心结合设置：(3)在大型商业设施内部或附近，应配置方便社会使用的金融服务机构或配套设施。沿用《杭州市城市规划公共服务设施基本配套规定（修订)》</v>
      </c>
      <c r="Y130" s="138" t="s">
        <v>1113</v>
      </c>
      <c r="Z130" s="138"/>
      <c r="AA130" s="138"/>
      <c r="AB130" s="138"/>
      <c r="AC130" s="138" t="str">
        <f t="shared" si="5"/>
        <v>设施代码:</v>
      </c>
      <c r="AD130" s="138"/>
      <c r="AE130" s="138"/>
    </row>
    <row r="131" spans="1:31" s="63" customFormat="1" ht="15" thickBot="1" x14ac:dyDescent="0.25">
      <c r="A131" s="64" t="s">
        <v>900</v>
      </c>
      <c r="B131" s="64" t="s">
        <v>727</v>
      </c>
      <c r="C131" s="65" t="s">
        <v>616</v>
      </c>
      <c r="D131" s="65" t="s">
        <v>0</v>
      </c>
      <c r="E131" s="65" t="s">
        <v>180</v>
      </c>
      <c r="F131" s="65" t="s">
        <v>1</v>
      </c>
      <c r="G131" s="65" t="s">
        <v>183</v>
      </c>
      <c r="H131" s="65" t="s">
        <v>1279</v>
      </c>
      <c r="I131" s="65" t="s">
        <v>618</v>
      </c>
      <c r="J131" s="65" t="s">
        <v>1389</v>
      </c>
      <c r="K131" s="65" t="s">
        <v>168</v>
      </c>
      <c r="L131" s="65" t="s">
        <v>4</v>
      </c>
      <c r="M131" s="65" t="s">
        <v>5</v>
      </c>
      <c r="N131" s="65" t="s">
        <v>6</v>
      </c>
      <c r="O131" s="65" t="s">
        <v>7</v>
      </c>
      <c r="P131" s="65" t="s">
        <v>175</v>
      </c>
      <c r="Q131" s="65" t="s">
        <v>301</v>
      </c>
      <c r="R131" s="65" t="s">
        <v>9</v>
      </c>
      <c r="S131" s="65" t="s">
        <v>15</v>
      </c>
      <c r="T131" s="65" t="s">
        <v>11</v>
      </c>
      <c r="U131" s="65" t="s">
        <v>1154</v>
      </c>
      <c r="V131" s="65" t="s">
        <v>302</v>
      </c>
      <c r="W131" s="139" t="s">
        <v>782</v>
      </c>
      <c r="X131" s="65" t="str">
        <f t="shared" si="6"/>
        <v>唯一标识:折扣店（仓储式会员店）;设施名称:折扣店（仓储式会员店）;设施别称:;设施过滤:T;配置要求:必配;设施必要性:0;级别:城市级;设施代码:GF0805;设施类型:商服;类型代码:0901;控制方式:点位控制;应配建筑公式:0;应配用地公式:0;应配其他一公式:0;应配其他二公式:0;应配其他三公式:0;一般建筑规模:20000㎡;一般用地规模:-;一般其他一规模:-;一般其他二规模:-;规模一量纲:;备注:(1)服务半径5km以上，(2)宜在城郊结合部的交通要道附近设置。沿用《杭州市城市规划公共服务设施基本配套规定（修订)》</v>
      </c>
      <c r="Y131" s="139" t="s">
        <v>1113</v>
      </c>
      <c r="Z131" s="139"/>
      <c r="AA131" s="139"/>
      <c r="AB131" s="139"/>
      <c r="AC131" s="138" t="str">
        <f t="shared" ref="AC131:AC194" si="9">"设施代码:"&amp;AD131</f>
        <v>设施代码:</v>
      </c>
      <c r="AD131" s="139"/>
      <c r="AE131" s="139"/>
    </row>
    <row r="132" spans="1:31" s="46" customFormat="1" x14ac:dyDescent="0.2">
      <c r="A132" s="45" t="s">
        <v>901</v>
      </c>
      <c r="B132" s="45" t="s">
        <v>399</v>
      </c>
      <c r="C132" s="46" t="s">
        <v>616</v>
      </c>
      <c r="D132" s="46" t="s">
        <v>243</v>
      </c>
      <c r="E132" s="46" t="s">
        <v>180</v>
      </c>
      <c r="F132" s="46" t="s">
        <v>169</v>
      </c>
      <c r="G132" s="46" t="s">
        <v>311</v>
      </c>
      <c r="H132" s="46" t="s">
        <v>1280</v>
      </c>
      <c r="I132" s="46" t="s">
        <v>618</v>
      </c>
      <c r="J132" s="46" t="s">
        <v>1389</v>
      </c>
      <c r="K132" s="46" t="s">
        <v>168</v>
      </c>
      <c r="L132" s="46" t="s">
        <v>380</v>
      </c>
      <c r="M132" s="46" t="s">
        <v>163</v>
      </c>
      <c r="N132" s="46" t="s">
        <v>303</v>
      </c>
      <c r="O132" s="46" t="s">
        <v>334</v>
      </c>
      <c r="P132" s="46" t="s">
        <v>176</v>
      </c>
      <c r="Q132" s="46" t="s">
        <v>239</v>
      </c>
      <c r="R132" s="46" t="s">
        <v>194</v>
      </c>
      <c r="S132" s="46" t="s">
        <v>308</v>
      </c>
      <c r="T132" s="46" t="s">
        <v>336</v>
      </c>
      <c r="U132" s="46" t="s">
        <v>1154</v>
      </c>
      <c r="V132" s="46" t="s">
        <v>381</v>
      </c>
      <c r="W132" s="140" t="s">
        <v>782</v>
      </c>
      <c r="X132" s="46" t="str">
        <f t="shared" si="6"/>
        <v>唯一标识:农贸市场;设施名称:农贸市场;设施别称:;设施过滤:T;配置要求:必配;设施必要性:1;级别:街道级;设施代码:GF0806;设施类型:商服;类型代码:0901;控制方式:点位控制;应配建筑公式:总居住户数/100*25;应配用地公式:0;应配其他一公式:0;应配其他二公式:0;应配其他三公式:0;一般建筑规模:2000㎡;一般用地规模:-;一般其他一规模:-;一般其他二规模:-;规模一量纲:;备注:(1)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v>
      </c>
      <c r="Y132" s="140" t="s">
        <v>1113</v>
      </c>
      <c r="Z132" s="140"/>
      <c r="AA132" s="140"/>
      <c r="AB132" s="140"/>
      <c r="AC132" s="138" t="str">
        <f t="shared" si="9"/>
        <v>设施代码:</v>
      </c>
      <c r="AD132" s="140"/>
      <c r="AE132" s="140"/>
    </row>
    <row r="133" spans="1:31" s="10" customFormat="1" x14ac:dyDescent="0.2">
      <c r="A133" s="10" t="s">
        <v>902</v>
      </c>
      <c r="B133" s="10" t="s">
        <v>619</v>
      </c>
      <c r="C133" s="10" t="s">
        <v>620</v>
      </c>
      <c r="D133" s="10" t="s">
        <v>0</v>
      </c>
      <c r="E133" s="10" t="s">
        <v>180</v>
      </c>
      <c r="F133" s="10" t="s">
        <v>18</v>
      </c>
      <c r="G133" s="10" t="s">
        <v>311</v>
      </c>
      <c r="H133" s="10" t="s">
        <v>1281</v>
      </c>
      <c r="I133" s="10" t="s">
        <v>618</v>
      </c>
      <c r="J133" s="10" t="s">
        <v>1389</v>
      </c>
      <c r="K133" s="10" t="s">
        <v>168</v>
      </c>
      <c r="L133" s="10" t="s">
        <v>72</v>
      </c>
      <c r="M133" s="10" t="s">
        <v>5</v>
      </c>
      <c r="N133" s="10" t="s">
        <v>6</v>
      </c>
      <c r="O133" s="10" t="s">
        <v>7</v>
      </c>
      <c r="P133" s="10" t="s">
        <v>175</v>
      </c>
      <c r="Q133" s="10" t="s">
        <v>545</v>
      </c>
      <c r="R133" s="10" t="s">
        <v>9</v>
      </c>
      <c r="S133" s="10" t="s">
        <v>15</v>
      </c>
      <c r="T133" s="10" t="s">
        <v>11</v>
      </c>
      <c r="U133" s="10" t="s">
        <v>1154</v>
      </c>
      <c r="V133" s="10" t="s">
        <v>621</v>
      </c>
      <c r="W133" s="141" t="s">
        <v>782</v>
      </c>
      <c r="X133" s="10" t="str">
        <f t="shared" si="6"/>
        <v>唯一标识:邮政所;设施名称:邮政所;设施别称:邮电所;设施过滤:T;配置要求:必配;设施必要性:1;级别:街道级;设施代码:GF0807;设施类型:商服;类型代码:0901;控制方式:点位控制;应配建筑公式:总居住户数/100*1.5;应配用地公式:0;应配其他一公式:0;应配其他二公式:0;应配其他三公式:0;一般建筑规模:300㎡;一般用地规模:-;一般其他一规模:-;一般其他二规模:-;规模一量纲:;备注:可兼容，但需严格出入口、装卸空间和保密安全要求，与住宅一定距离避免干扰。沿用《杭州市城市规划公共服务设施基本配套规定（修订)》</v>
      </c>
      <c r="Y133" s="141" t="s">
        <v>1113</v>
      </c>
      <c r="Z133" s="141"/>
      <c r="AA133" s="141"/>
      <c r="AB133" s="141"/>
      <c r="AC133" s="138" t="str">
        <f t="shared" si="9"/>
        <v>设施代码:</v>
      </c>
      <c r="AD133" s="141"/>
      <c r="AE133" s="141"/>
    </row>
    <row r="134" spans="1:31" s="10" customFormat="1" x14ac:dyDescent="0.2">
      <c r="A134" s="10" t="s">
        <v>1117</v>
      </c>
      <c r="B134" s="10" t="s">
        <v>1118</v>
      </c>
      <c r="C134" s="10" t="s">
        <v>1119</v>
      </c>
      <c r="D134" s="10" t="s">
        <v>0</v>
      </c>
      <c r="E134" s="10" t="s">
        <v>622</v>
      </c>
      <c r="F134" s="10" t="s">
        <v>1120</v>
      </c>
      <c r="G134" s="10" t="s">
        <v>311</v>
      </c>
      <c r="H134" s="10" t="s">
        <v>1285</v>
      </c>
      <c r="I134" s="10" t="s">
        <v>618</v>
      </c>
      <c r="J134" s="10" t="s">
        <v>1390</v>
      </c>
      <c r="K134" s="10" t="s">
        <v>168</v>
      </c>
      <c r="L134" s="10" t="s">
        <v>1121</v>
      </c>
      <c r="M134" s="10" t="s">
        <v>5</v>
      </c>
      <c r="N134" s="10" t="s">
        <v>6</v>
      </c>
      <c r="O134" s="10" t="s">
        <v>7</v>
      </c>
      <c r="P134" s="10" t="s">
        <v>175</v>
      </c>
      <c r="Q134" s="10" t="s">
        <v>1122</v>
      </c>
      <c r="R134" s="10" t="s">
        <v>9</v>
      </c>
      <c r="S134" s="10" t="s">
        <v>15</v>
      </c>
      <c r="T134" s="10" t="s">
        <v>11</v>
      </c>
      <c r="U134" s="10" t="s">
        <v>1154</v>
      </c>
      <c r="V134" s="10" t="s">
        <v>1123</v>
      </c>
      <c r="W134" s="141" t="s">
        <v>782</v>
      </c>
      <c r="X134" s="10" t="str">
        <f t="shared" ref="X134:X135" si="10">_xlfn.TEXTJOIN(";",TRUE,A134:V134)</f>
        <v>唯一标识:电信营业厅;设施名称:电信营业厅;设施别称:;设施过滤:T;配置要求:规范外;设施必要性:0;级别:街道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34" s="141" t="s">
        <v>1113</v>
      </c>
      <c r="Z134" s="141"/>
      <c r="AA134" s="141"/>
      <c r="AB134" s="141"/>
      <c r="AC134" s="138" t="str">
        <f t="shared" si="9"/>
        <v>设施代码:</v>
      </c>
      <c r="AD134" s="141"/>
      <c r="AE134" s="141"/>
    </row>
    <row r="135" spans="1:31" s="65" customFormat="1" ht="15" thickBot="1" x14ac:dyDescent="0.25">
      <c r="A135" s="64" t="s">
        <v>1315</v>
      </c>
      <c r="B135" s="64" t="s">
        <v>1316</v>
      </c>
      <c r="C135" s="65" t="s">
        <v>616</v>
      </c>
      <c r="D135" s="65" t="s">
        <v>0</v>
      </c>
      <c r="E135" s="65" t="s">
        <v>622</v>
      </c>
      <c r="F135" s="65" t="s">
        <v>1</v>
      </c>
      <c r="G135" s="65" t="s">
        <v>311</v>
      </c>
      <c r="H135" s="65" t="s">
        <v>1317</v>
      </c>
      <c r="I135" s="65" t="s">
        <v>618</v>
      </c>
      <c r="J135" s="65" t="s">
        <v>1389</v>
      </c>
      <c r="K135" s="65" t="s">
        <v>168</v>
      </c>
      <c r="L135" s="65" t="s">
        <v>4</v>
      </c>
      <c r="M135" s="65" t="s">
        <v>5</v>
      </c>
      <c r="N135" s="65" t="s">
        <v>6</v>
      </c>
      <c r="O135" s="65" t="s">
        <v>7</v>
      </c>
      <c r="P135" s="65" t="s">
        <v>175</v>
      </c>
      <c r="Q135" s="65" t="s">
        <v>8</v>
      </c>
      <c r="R135" s="65" t="s">
        <v>9</v>
      </c>
      <c r="S135" s="65" t="s">
        <v>15</v>
      </c>
      <c r="T135" s="65" t="s">
        <v>11</v>
      </c>
      <c r="U135" s="65" t="s">
        <v>1154</v>
      </c>
      <c r="V135" s="65" t="s">
        <v>571</v>
      </c>
      <c r="W135" s="142" t="s">
        <v>782</v>
      </c>
      <c r="X135" s="65" t="str">
        <f t="shared" si="10"/>
        <v>唯一标识:药店;设施名称:药店;设施别称:;设施过滤:T;配置要求:规范外;设施必要性:0;级别:街道级;设施代码:GF0808;设施类型:商服;类型代码:0901;控制方式:点位控制;应配建筑公式:0;应配用地公式:0;应配其他一公式:0;应配其他二公式:0;应配其他三公式:0;一般建筑规模:-;一般用地规模:-;一般其他一规模:-;一般其他二规模:-;规模一量纲:;备注:-</v>
      </c>
      <c r="Y135" s="142" t="s">
        <v>1113</v>
      </c>
      <c r="Z135" s="142"/>
      <c r="AA135" s="142"/>
      <c r="AB135" s="142"/>
      <c r="AC135" s="138" t="str">
        <f t="shared" si="9"/>
        <v>设施代码:</v>
      </c>
      <c r="AD135" s="142"/>
      <c r="AE135" s="142"/>
    </row>
    <row r="136" spans="1:31" s="65" customFormat="1" ht="15" thickBot="1" x14ac:dyDescent="0.25">
      <c r="A136" s="64" t="s">
        <v>903</v>
      </c>
      <c r="B136" s="64" t="s">
        <v>661</v>
      </c>
      <c r="C136" s="65" t="s">
        <v>616</v>
      </c>
      <c r="D136" s="65" t="s">
        <v>0</v>
      </c>
      <c r="E136" s="65" t="s">
        <v>622</v>
      </c>
      <c r="F136" s="65" t="s">
        <v>1</v>
      </c>
      <c r="G136" s="65" t="s">
        <v>311</v>
      </c>
      <c r="H136" s="65" t="s">
        <v>1285</v>
      </c>
      <c r="I136" s="65" t="s">
        <v>618</v>
      </c>
      <c r="J136" s="65" t="s">
        <v>1390</v>
      </c>
      <c r="K136" s="65" t="s">
        <v>168</v>
      </c>
      <c r="L136" s="65" t="s">
        <v>4</v>
      </c>
      <c r="M136" s="65" t="s">
        <v>5</v>
      </c>
      <c r="N136" s="65" t="s">
        <v>6</v>
      </c>
      <c r="O136" s="65" t="s">
        <v>7</v>
      </c>
      <c r="P136" s="65" t="s">
        <v>175</v>
      </c>
      <c r="Q136" s="65" t="s">
        <v>8</v>
      </c>
      <c r="R136" s="65" t="s">
        <v>9</v>
      </c>
      <c r="S136" s="65" t="s">
        <v>15</v>
      </c>
      <c r="T136" s="65" t="s">
        <v>11</v>
      </c>
      <c r="U136" s="65" t="s">
        <v>1154</v>
      </c>
      <c r="V136" s="65" t="s">
        <v>68</v>
      </c>
      <c r="W136" s="142" t="s">
        <v>782</v>
      </c>
      <c r="X136" s="65" t="str">
        <f t="shared" ref="X136:X201" si="11">_xlfn.TEXTJOIN(";",TRUE,A136:V136)</f>
        <v>唯一标识:居住区商业中心;设施名称:居住区商业中心;设施别称:;设施过滤:T;配置要求:规范外;设施必要性:0;级别:街道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市级人均建筑面积0.6平方米，区级人均建筑面积1.4平方米</v>
      </c>
      <c r="Y136" s="142" t="s">
        <v>1113</v>
      </c>
      <c r="Z136" s="142"/>
      <c r="AA136" s="142"/>
      <c r="AB136" s="142"/>
      <c r="AC136" s="138" t="str">
        <f t="shared" si="9"/>
        <v>设施代码:</v>
      </c>
      <c r="AD136" s="142"/>
      <c r="AE136" s="142"/>
    </row>
    <row r="137" spans="1:31" s="10" customFormat="1" ht="15" thickBot="1" x14ac:dyDescent="0.25">
      <c r="A137" s="47" t="s">
        <v>904</v>
      </c>
      <c r="B137" s="47" t="s">
        <v>69</v>
      </c>
      <c r="C137" s="10" t="s">
        <v>616</v>
      </c>
      <c r="D137" s="10" t="s">
        <v>0</v>
      </c>
      <c r="E137" s="10" t="s">
        <v>622</v>
      </c>
      <c r="F137" s="10" t="s">
        <v>1</v>
      </c>
      <c r="G137" s="10" t="s">
        <v>592</v>
      </c>
      <c r="H137" s="10" t="s">
        <v>1285</v>
      </c>
      <c r="I137" s="10" t="s">
        <v>618</v>
      </c>
      <c r="J137" s="10" t="s">
        <v>1390</v>
      </c>
      <c r="K137" s="10" t="s">
        <v>168</v>
      </c>
      <c r="L137" s="10" t="s">
        <v>4</v>
      </c>
      <c r="M137" s="10" t="s">
        <v>5</v>
      </c>
      <c r="N137" s="10" t="s">
        <v>6</v>
      </c>
      <c r="O137" s="10" t="s">
        <v>7</v>
      </c>
      <c r="P137" s="10" t="s">
        <v>175</v>
      </c>
      <c r="Q137" s="10" t="s">
        <v>8</v>
      </c>
      <c r="R137" s="10" t="s">
        <v>9</v>
      </c>
      <c r="S137" s="10" t="s">
        <v>15</v>
      </c>
      <c r="T137" s="10" t="s">
        <v>11</v>
      </c>
      <c r="U137" s="10" t="s">
        <v>1154</v>
      </c>
      <c r="V137" s="10" t="s">
        <v>13</v>
      </c>
      <c r="W137" s="141" t="s">
        <v>782</v>
      </c>
      <c r="X137" s="10" t="str">
        <f t="shared" si="11"/>
        <v>唯一标识:小区商业设施;设施名称:小区商业设施;设施别称:;设施过滤:T;配置要求:规范外;设施必要性:0;级别:社区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37" s="141" t="s">
        <v>1113</v>
      </c>
      <c r="Z137" s="141"/>
      <c r="AA137" s="141"/>
      <c r="AB137" s="141"/>
      <c r="AC137" s="138" t="str">
        <f t="shared" si="9"/>
        <v>设施代码:</v>
      </c>
      <c r="AD137" s="141"/>
      <c r="AE137" s="141"/>
    </row>
    <row r="138" spans="1:31" s="51" customFormat="1" ht="15" thickBot="1" x14ac:dyDescent="0.25">
      <c r="A138" s="107" t="s">
        <v>905</v>
      </c>
      <c r="B138" s="107" t="s">
        <v>656</v>
      </c>
      <c r="C138" s="108" t="s">
        <v>616</v>
      </c>
      <c r="D138" s="108" t="s">
        <v>0</v>
      </c>
      <c r="E138" s="108" t="s">
        <v>180</v>
      </c>
      <c r="F138" s="108" t="s">
        <v>371</v>
      </c>
      <c r="G138" s="108" t="s">
        <v>440</v>
      </c>
      <c r="H138" s="108" t="s">
        <v>1285</v>
      </c>
      <c r="I138" s="108" t="s">
        <v>618</v>
      </c>
      <c r="J138" s="108" t="s">
        <v>1390</v>
      </c>
      <c r="K138" s="108" t="s">
        <v>168</v>
      </c>
      <c r="L138" s="108" t="s">
        <v>244</v>
      </c>
      <c r="M138" s="108" t="s">
        <v>5</v>
      </c>
      <c r="N138" s="108" t="s">
        <v>6</v>
      </c>
      <c r="O138" s="108" t="s">
        <v>7</v>
      </c>
      <c r="P138" s="108" t="s">
        <v>175</v>
      </c>
      <c r="Q138" s="108" t="s">
        <v>71</v>
      </c>
      <c r="R138" s="108" t="s">
        <v>9</v>
      </c>
      <c r="S138" s="108" t="s">
        <v>15</v>
      </c>
      <c r="T138" s="108" t="s">
        <v>11</v>
      </c>
      <c r="U138" s="108" t="s">
        <v>1154</v>
      </c>
      <c r="V138" s="108" t="s">
        <v>657</v>
      </c>
      <c r="W138" s="145" t="s">
        <v>782</v>
      </c>
      <c r="X138" s="108" t="str">
        <f t="shared" si="11"/>
        <v>唯一标识:快递服务场所;设施名称:快递服务场所;设施别称:;设施过滤:T;配置要求:必配;设施必要性:0;级别:地块级;设施代码:GF0812;设施类型:商服;类型代码:0990;控制方式:点位控制;应配建筑公式:0;应配用地公式:0;应配其他一公式:0;应配其他二公式:0;应配其他三公式:0;一般建筑规模:100㎡;一般用地规模:-;一般其他一规模:-;一般其他二规模:-;规模一量纲:;备注:(1)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v>
      </c>
      <c r="Y138" s="145" t="s">
        <v>1113</v>
      </c>
      <c r="Z138" s="145"/>
      <c r="AA138" s="145"/>
      <c r="AB138" s="145"/>
      <c r="AC138" s="138" t="str">
        <f t="shared" si="9"/>
        <v>设施代码:</v>
      </c>
      <c r="AD138" s="145"/>
      <c r="AE138" s="145"/>
    </row>
    <row r="139" spans="1:31" s="46" customFormat="1" x14ac:dyDescent="0.2">
      <c r="A139" s="45" t="s">
        <v>906</v>
      </c>
      <c r="B139" s="45" t="s">
        <v>507</v>
      </c>
      <c r="C139" s="46" t="s">
        <v>616</v>
      </c>
      <c r="D139" s="46" t="s">
        <v>243</v>
      </c>
      <c r="E139" s="46" t="s">
        <v>180</v>
      </c>
      <c r="F139" s="46" t="s">
        <v>371</v>
      </c>
      <c r="G139" s="46" t="s">
        <v>473</v>
      </c>
      <c r="H139" s="46" t="s">
        <v>1282</v>
      </c>
      <c r="I139" s="46" t="s">
        <v>618</v>
      </c>
      <c r="J139" s="46" t="s">
        <v>1389</v>
      </c>
      <c r="K139" s="46" t="s">
        <v>168</v>
      </c>
      <c r="L139" s="46" t="s">
        <v>244</v>
      </c>
      <c r="M139" s="46" t="s">
        <v>163</v>
      </c>
      <c r="N139" s="46" t="s">
        <v>303</v>
      </c>
      <c r="O139" s="46" t="s">
        <v>334</v>
      </c>
      <c r="P139" s="46" t="s">
        <v>176</v>
      </c>
      <c r="Q139" s="46" t="s">
        <v>228</v>
      </c>
      <c r="R139" s="46" t="s">
        <v>194</v>
      </c>
      <c r="S139" s="46" t="s">
        <v>308</v>
      </c>
      <c r="T139" s="46" t="s">
        <v>336</v>
      </c>
      <c r="U139" s="46" t="s">
        <v>1154</v>
      </c>
      <c r="V139" s="46" t="s">
        <v>508</v>
      </c>
      <c r="W139" s="140" t="s">
        <v>782</v>
      </c>
      <c r="X139" s="46" t="str">
        <f t="shared" si="11"/>
        <v>唯一标识:乡镇商贸服务中心;设施名称:乡镇商贸服务中心;设施别称:;设施过滤:T;配置要求:必配;设施必要性:0;级别:乡镇级;设施代码:GF0809;设施类型:商服;类型代码:0901;控制方式:点位控制;应配建筑公式:0;应配用地公式:0;应配其他一公式:0;应配其他二公式:0;应配其他三公式:0;一般建筑规模:-;一般用地规模:-;一般其他一规模:-;一般其他二规模:-;规模一量纲:;备注:各乡镇应至少配置1处。参照《浙江省加强县域商业体系建设促进农村消费实施方案(2021-2025年)》</v>
      </c>
      <c r="Y139" s="140" t="s">
        <v>1113</v>
      </c>
      <c r="Z139" s="140"/>
      <c r="AA139" s="140"/>
      <c r="AB139" s="140"/>
      <c r="AC139" s="138" t="str">
        <f t="shared" si="9"/>
        <v>设施代码:</v>
      </c>
      <c r="AD139" s="140"/>
      <c r="AE139" s="140"/>
    </row>
    <row r="140" spans="1:31" s="10" customFormat="1" x14ac:dyDescent="0.2">
      <c r="A140" s="47" t="s">
        <v>907</v>
      </c>
      <c r="B140" s="47" t="s">
        <v>509</v>
      </c>
      <c r="C140" s="10" t="s">
        <v>616</v>
      </c>
      <c r="D140" s="10" t="s">
        <v>243</v>
      </c>
      <c r="E140" s="10" t="s">
        <v>180</v>
      </c>
      <c r="F140" s="10" t="s">
        <v>371</v>
      </c>
      <c r="G140" s="10" t="s">
        <v>473</v>
      </c>
      <c r="H140" s="10" t="s">
        <v>1280</v>
      </c>
      <c r="I140" s="10" t="s">
        <v>618</v>
      </c>
      <c r="J140" s="10" t="s">
        <v>1389</v>
      </c>
      <c r="K140" s="10" t="s">
        <v>168</v>
      </c>
      <c r="L140" s="10" t="s">
        <v>244</v>
      </c>
      <c r="M140" s="10" t="s">
        <v>163</v>
      </c>
      <c r="N140" s="10" t="s">
        <v>303</v>
      </c>
      <c r="O140" s="10" t="s">
        <v>334</v>
      </c>
      <c r="P140" s="10" t="s">
        <v>176</v>
      </c>
      <c r="Q140" s="10" t="s">
        <v>374</v>
      </c>
      <c r="R140" s="10" t="s">
        <v>194</v>
      </c>
      <c r="S140" s="10" t="s">
        <v>308</v>
      </c>
      <c r="T140" s="10" t="s">
        <v>336</v>
      </c>
      <c r="U140" s="10" t="s">
        <v>1154</v>
      </c>
      <c r="V140" s="10" t="s">
        <v>510</v>
      </c>
      <c r="W140" s="141" t="s">
        <v>782</v>
      </c>
      <c r="X140" s="10" t="str">
        <f t="shared" si="11"/>
        <v>唯一标识:乡镇农贸市场;设施名称:乡镇农贸市场;设施别称:;设施过滤:T;配置要求:必配;设施必要性:0;级别:乡镇级;设施代码:GF0806;设施类型:商服;类型代码:0901;控制方式:点位控制;应配建筑公式:0;应配用地公式:0;应配其他一公式:0;应配其他二公式:0;应配其他三公式:0;一般建筑规模:500㎡;一般用地规模:-;一般其他一规模:-;一般其他二规模:-;规模一量纲:;备注:(1)各乡镇应至少配置1处；(2)可结合乡镇商贸服务中心设置。参照《杭州市城乡商业网点发展导向性规划纲要(2021-2025)》</v>
      </c>
      <c r="Y140" s="141" t="s">
        <v>1113</v>
      </c>
      <c r="Z140" s="141"/>
      <c r="AA140" s="141"/>
      <c r="AB140" s="141"/>
      <c r="AC140" s="138" t="str">
        <f t="shared" si="9"/>
        <v>设施代码:</v>
      </c>
      <c r="AD140" s="141"/>
      <c r="AE140" s="141"/>
    </row>
    <row r="141" spans="1:31" s="10" customFormat="1" x14ac:dyDescent="0.2">
      <c r="A141" s="47" t="s">
        <v>908</v>
      </c>
      <c r="B141" s="47" t="s">
        <v>511</v>
      </c>
      <c r="C141" s="10" t="s">
        <v>617</v>
      </c>
      <c r="D141" s="10" t="s">
        <v>243</v>
      </c>
      <c r="E141" s="10" t="s">
        <v>180</v>
      </c>
      <c r="F141" s="10" t="s">
        <v>371</v>
      </c>
      <c r="G141" s="10" t="s">
        <v>473</v>
      </c>
      <c r="H141" s="10" t="s">
        <v>1280</v>
      </c>
      <c r="I141" s="10" t="s">
        <v>618</v>
      </c>
      <c r="J141" s="10" t="s">
        <v>1389</v>
      </c>
      <c r="K141" s="10" t="s">
        <v>168</v>
      </c>
      <c r="L141" s="10" t="s">
        <v>244</v>
      </c>
      <c r="M141" s="10" t="s">
        <v>163</v>
      </c>
      <c r="N141" s="10" t="s">
        <v>303</v>
      </c>
      <c r="O141" s="10" t="s">
        <v>334</v>
      </c>
      <c r="P141" s="10" t="s">
        <v>176</v>
      </c>
      <c r="Q141" s="10" t="s">
        <v>228</v>
      </c>
      <c r="R141" s="10" t="s">
        <v>194</v>
      </c>
      <c r="S141" s="10" t="s">
        <v>308</v>
      </c>
      <c r="T141" s="10" t="s">
        <v>336</v>
      </c>
      <c r="U141" s="10" t="s">
        <v>1154</v>
      </c>
      <c r="V141" s="10" t="s">
        <v>512</v>
      </c>
      <c r="W141" s="141" t="s">
        <v>782</v>
      </c>
      <c r="X141" s="10" t="str">
        <f t="shared" si="11"/>
        <v>唯一标识:乡镇集贸市场;设施名称:乡镇集贸市场;设施别称:;设施过滤:T;配置要求:必配;设施必要性:0;级别:乡镇级;设施代码:GF0806;设施类型:商服;类型代码:0901;控制方式:点位控制;应配建筑公式:0;应配用地公式:0;应配其他一公式:0;应配其他二公式:0;应配其他三公式:0;一般建筑规模:-;一般用地规模:-;一般其他一规模:-;一般其他二规模:-;规模一量纲:;备注:(1)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v>
      </c>
      <c r="Y141" s="141" t="s">
        <v>1113</v>
      </c>
      <c r="Z141" s="141"/>
      <c r="AA141" s="141"/>
      <c r="AB141" s="141"/>
      <c r="AC141" s="138" t="str">
        <f t="shared" si="9"/>
        <v>设施代码:</v>
      </c>
      <c r="AD141" s="141"/>
      <c r="AE141" s="141"/>
    </row>
    <row r="142" spans="1:31" s="10" customFormat="1" x14ac:dyDescent="0.2">
      <c r="A142" s="47" t="s">
        <v>909</v>
      </c>
      <c r="B142" s="47" t="s">
        <v>728</v>
      </c>
      <c r="C142" s="10" t="s">
        <v>617</v>
      </c>
      <c r="D142" s="10" t="s">
        <v>243</v>
      </c>
      <c r="E142" s="10" t="s">
        <v>180</v>
      </c>
      <c r="F142" s="10" t="s">
        <v>371</v>
      </c>
      <c r="G142" s="10" t="s">
        <v>473</v>
      </c>
      <c r="H142" s="10" t="s">
        <v>1281</v>
      </c>
      <c r="I142" s="10" t="s">
        <v>618</v>
      </c>
      <c r="J142" s="10" t="s">
        <v>1389</v>
      </c>
      <c r="K142" s="10" t="s">
        <v>168</v>
      </c>
      <c r="L142" s="10" t="s">
        <v>244</v>
      </c>
      <c r="M142" s="10" t="s">
        <v>163</v>
      </c>
      <c r="N142" s="10" t="s">
        <v>303</v>
      </c>
      <c r="O142" s="10" t="s">
        <v>334</v>
      </c>
      <c r="P142" s="10" t="s">
        <v>176</v>
      </c>
      <c r="Q142" s="10" t="s">
        <v>401</v>
      </c>
      <c r="R142" s="10" t="s">
        <v>194</v>
      </c>
      <c r="S142" s="10" t="s">
        <v>308</v>
      </c>
      <c r="T142" s="10" t="s">
        <v>336</v>
      </c>
      <c r="U142" s="10" t="s">
        <v>1154</v>
      </c>
      <c r="V142" s="10" t="s">
        <v>513</v>
      </c>
      <c r="W142" s="141" t="s">
        <v>782</v>
      </c>
      <c r="X142" s="10" t="str">
        <f t="shared" si="11"/>
        <v>唯一标识:邮政所（乡镇级）;设施名称:邮政所（乡镇级）;设施别称:;设施过滤:T;配置要求:必配;设施必要性:0;级别:乡镇级;设施代码:GF0807;设施类型:商服;类型代码:0901;控制方式:点位控制;应配建筑公式:0;应配用地公式:0;应配其他一公式:0;应配其他二公式:0;应配其他三公式:0;一般建筑规模:300㎡;一般用地规模:-;一般其他一规模:-;一般其他二规模:-;规模一量纲:;备注:各乡镇应至少配置1处，乡镇域规划人口达到10万的乡镇宜增设，结合地区常住人口明确数量与规模；</v>
      </c>
      <c r="Y142" s="141" t="s">
        <v>1113</v>
      </c>
      <c r="Z142" s="141"/>
      <c r="AA142" s="141"/>
      <c r="AB142" s="141"/>
      <c r="AC142" s="138" t="str">
        <f t="shared" si="9"/>
        <v>设施代码:</v>
      </c>
      <c r="AD142" s="141"/>
      <c r="AE142" s="141"/>
    </row>
    <row r="143" spans="1:31" s="16" customFormat="1" x14ac:dyDescent="0.2">
      <c r="A143" s="48" t="s">
        <v>910</v>
      </c>
      <c r="B143" s="48" t="s">
        <v>601</v>
      </c>
      <c r="C143" s="16" t="s">
        <v>616</v>
      </c>
      <c r="D143" s="16" t="s">
        <v>0</v>
      </c>
      <c r="E143" s="16" t="s">
        <v>570</v>
      </c>
      <c r="F143" s="16" t="s">
        <v>371</v>
      </c>
      <c r="G143" s="16" t="s">
        <v>473</v>
      </c>
      <c r="H143" s="16" t="s">
        <v>1285</v>
      </c>
      <c r="I143" s="16" t="s">
        <v>618</v>
      </c>
      <c r="J143" s="16" t="s">
        <v>1390</v>
      </c>
      <c r="K143" s="16" t="s">
        <v>168</v>
      </c>
      <c r="L143" s="16" t="s">
        <v>4</v>
      </c>
      <c r="M143" s="16" t="s">
        <v>5</v>
      </c>
      <c r="N143" s="16" t="s">
        <v>6</v>
      </c>
      <c r="O143" s="16" t="s">
        <v>7</v>
      </c>
      <c r="P143" s="16" t="s">
        <v>175</v>
      </c>
      <c r="Q143" s="16" t="s">
        <v>228</v>
      </c>
      <c r="R143" s="16" t="s">
        <v>9</v>
      </c>
      <c r="S143" s="16" t="s">
        <v>15</v>
      </c>
      <c r="T143" s="16" t="s">
        <v>11</v>
      </c>
      <c r="U143" s="16" t="s">
        <v>1154</v>
      </c>
      <c r="V143" s="16" t="s">
        <v>571</v>
      </c>
      <c r="W143" s="147" t="s">
        <v>782</v>
      </c>
      <c r="X143" s="16" t="str">
        <f t="shared" si="11"/>
        <v>唯一标识:星级宾馆;设施名称:星级宾馆;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3" s="147" t="s">
        <v>1113</v>
      </c>
      <c r="Z143" s="147"/>
      <c r="AA143" s="147"/>
      <c r="AB143" s="147"/>
      <c r="AC143" s="138" t="str">
        <f t="shared" si="9"/>
        <v>设施代码:</v>
      </c>
      <c r="AD143" s="147"/>
      <c r="AE143" s="147"/>
    </row>
    <row r="144" spans="1:31" s="16" customFormat="1" x14ac:dyDescent="0.2">
      <c r="A144" s="48" t="s">
        <v>911</v>
      </c>
      <c r="B144" s="48" t="s">
        <v>602</v>
      </c>
      <c r="C144" s="16" t="s">
        <v>616</v>
      </c>
      <c r="D144" s="16" t="s">
        <v>0</v>
      </c>
      <c r="E144" s="16" t="s">
        <v>570</v>
      </c>
      <c r="F144" s="16" t="s">
        <v>1</v>
      </c>
      <c r="G144" s="16" t="s">
        <v>473</v>
      </c>
      <c r="H144" s="16" t="s">
        <v>1285</v>
      </c>
      <c r="I144" s="16" t="s">
        <v>618</v>
      </c>
      <c r="J144" s="16" t="s">
        <v>1390</v>
      </c>
      <c r="K144" s="16" t="s">
        <v>168</v>
      </c>
      <c r="L144" s="16" t="s">
        <v>4</v>
      </c>
      <c r="M144" s="16" t="s">
        <v>5</v>
      </c>
      <c r="N144" s="16" t="s">
        <v>6</v>
      </c>
      <c r="O144" s="16" t="s">
        <v>7</v>
      </c>
      <c r="P144" s="16" t="s">
        <v>175</v>
      </c>
      <c r="Q144" s="16" t="s">
        <v>228</v>
      </c>
      <c r="R144" s="16" t="s">
        <v>9</v>
      </c>
      <c r="S144" s="16" t="s">
        <v>15</v>
      </c>
      <c r="T144" s="16" t="s">
        <v>11</v>
      </c>
      <c r="U144" s="16" t="s">
        <v>1154</v>
      </c>
      <c r="V144" s="16" t="s">
        <v>571</v>
      </c>
      <c r="W144" s="147" t="s">
        <v>782</v>
      </c>
      <c r="X144" s="16" t="str">
        <f t="shared" si="11"/>
        <v>唯一标识:快捷酒店;设施名称:快捷酒店;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4" s="147" t="s">
        <v>1113</v>
      </c>
      <c r="Z144" s="147"/>
      <c r="AA144" s="147"/>
      <c r="AB144" s="147"/>
      <c r="AC144" s="138" t="str">
        <f t="shared" si="9"/>
        <v>设施代码:</v>
      </c>
      <c r="AD144" s="147"/>
      <c r="AE144" s="147"/>
    </row>
    <row r="145" spans="1:31" s="16" customFormat="1" x14ac:dyDescent="0.2">
      <c r="A145" s="48" t="s">
        <v>912</v>
      </c>
      <c r="B145" s="48" t="s">
        <v>603</v>
      </c>
      <c r="C145" s="16" t="s">
        <v>616</v>
      </c>
      <c r="D145" s="16" t="s">
        <v>0</v>
      </c>
      <c r="E145" s="16" t="s">
        <v>570</v>
      </c>
      <c r="F145" s="16" t="s">
        <v>1</v>
      </c>
      <c r="G145" s="16" t="s">
        <v>473</v>
      </c>
      <c r="H145" s="16" t="s">
        <v>1285</v>
      </c>
      <c r="I145" s="16" t="s">
        <v>618</v>
      </c>
      <c r="J145" s="16" t="s">
        <v>1390</v>
      </c>
      <c r="K145" s="16" t="s">
        <v>168</v>
      </c>
      <c r="L145" s="16" t="s">
        <v>4</v>
      </c>
      <c r="M145" s="16" t="s">
        <v>5</v>
      </c>
      <c r="N145" s="16" t="s">
        <v>6</v>
      </c>
      <c r="O145" s="16" t="s">
        <v>7</v>
      </c>
      <c r="P145" s="16" t="s">
        <v>175</v>
      </c>
      <c r="Q145" s="16" t="s">
        <v>228</v>
      </c>
      <c r="R145" s="16" t="s">
        <v>9</v>
      </c>
      <c r="S145" s="16" t="s">
        <v>15</v>
      </c>
      <c r="T145" s="16" t="s">
        <v>11</v>
      </c>
      <c r="U145" s="16" t="s">
        <v>1154</v>
      </c>
      <c r="V145" s="16" t="s">
        <v>571</v>
      </c>
      <c r="W145" s="147" t="s">
        <v>782</v>
      </c>
      <c r="X145" s="16" t="str">
        <f t="shared" si="11"/>
        <v>唯一标识:专业市场;设施名称:专业市场;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5" s="147" t="s">
        <v>1113</v>
      </c>
      <c r="Z145" s="147"/>
      <c r="AA145" s="147"/>
      <c r="AB145" s="147"/>
      <c r="AC145" s="138" t="str">
        <f t="shared" si="9"/>
        <v>设施代码:</v>
      </c>
      <c r="AD145" s="147"/>
      <c r="AE145" s="147"/>
    </row>
    <row r="146" spans="1:31" s="16" customFormat="1" x14ac:dyDescent="0.2">
      <c r="A146" s="48" t="s">
        <v>913</v>
      </c>
      <c r="B146" s="48" t="s">
        <v>604</v>
      </c>
      <c r="C146" s="16" t="s">
        <v>616</v>
      </c>
      <c r="D146" s="16" t="s">
        <v>0</v>
      </c>
      <c r="E146" s="16" t="s">
        <v>570</v>
      </c>
      <c r="F146" s="16" t="s">
        <v>1</v>
      </c>
      <c r="G146" s="16" t="s">
        <v>473</v>
      </c>
      <c r="H146" s="16" t="s">
        <v>1285</v>
      </c>
      <c r="I146" s="16" t="s">
        <v>618</v>
      </c>
      <c r="J146" s="16" t="s">
        <v>1390</v>
      </c>
      <c r="K146" s="16" t="s">
        <v>168</v>
      </c>
      <c r="L146" s="16" t="s">
        <v>4</v>
      </c>
      <c r="M146" s="16" t="s">
        <v>5</v>
      </c>
      <c r="N146" s="16" t="s">
        <v>6</v>
      </c>
      <c r="O146" s="16" t="s">
        <v>7</v>
      </c>
      <c r="P146" s="16" t="s">
        <v>175</v>
      </c>
      <c r="Q146" s="16" t="s">
        <v>228</v>
      </c>
      <c r="R146" s="16" t="s">
        <v>9</v>
      </c>
      <c r="S146" s="16" t="s">
        <v>15</v>
      </c>
      <c r="T146" s="16" t="s">
        <v>11</v>
      </c>
      <c r="U146" s="16" t="s">
        <v>1154</v>
      </c>
      <c r="V146" s="16" t="s">
        <v>571</v>
      </c>
      <c r="W146" s="147" t="s">
        <v>782</v>
      </c>
      <c r="X146" s="16" t="str">
        <f t="shared" si="11"/>
        <v>唯一标识:仓储物流中心;设施名称:仓储物流中心;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6" s="147" t="s">
        <v>1113</v>
      </c>
      <c r="Z146" s="147"/>
      <c r="AA146" s="147"/>
      <c r="AB146" s="147"/>
      <c r="AC146" s="138" t="str">
        <f t="shared" si="9"/>
        <v>设施代码:</v>
      </c>
      <c r="AD146" s="147"/>
      <c r="AE146" s="147"/>
    </row>
    <row r="147" spans="1:31" s="50" customFormat="1" ht="15" thickBot="1" x14ac:dyDescent="0.25">
      <c r="A147" s="49" t="s">
        <v>914</v>
      </c>
      <c r="B147" s="49" t="s">
        <v>729</v>
      </c>
      <c r="C147" s="50" t="s">
        <v>616</v>
      </c>
      <c r="D147" s="50" t="s">
        <v>0</v>
      </c>
      <c r="E147" s="50" t="s">
        <v>570</v>
      </c>
      <c r="F147" s="50" t="s">
        <v>1</v>
      </c>
      <c r="G147" s="50" t="s">
        <v>473</v>
      </c>
      <c r="H147" s="50" t="s">
        <v>1285</v>
      </c>
      <c r="I147" s="50" t="s">
        <v>618</v>
      </c>
      <c r="J147" s="50" t="s">
        <v>1390</v>
      </c>
      <c r="K147" s="50" t="s">
        <v>168</v>
      </c>
      <c r="L147" s="50" t="s">
        <v>4</v>
      </c>
      <c r="M147" s="50" t="s">
        <v>5</v>
      </c>
      <c r="N147" s="50" t="s">
        <v>6</v>
      </c>
      <c r="O147" s="50" t="s">
        <v>7</v>
      </c>
      <c r="P147" s="50" t="s">
        <v>175</v>
      </c>
      <c r="Q147" s="50" t="s">
        <v>228</v>
      </c>
      <c r="R147" s="50" t="s">
        <v>9</v>
      </c>
      <c r="S147" s="50" t="s">
        <v>15</v>
      </c>
      <c r="T147" s="50" t="s">
        <v>11</v>
      </c>
      <c r="U147" s="50" t="s">
        <v>1154</v>
      </c>
      <c r="V147" s="50" t="s">
        <v>571</v>
      </c>
      <c r="W147" s="148" t="s">
        <v>782</v>
      </c>
      <c r="X147" s="50" t="str">
        <f t="shared" si="11"/>
        <v>唯一标识:农产品展销中心（乡镇级）;设施名称:农产品展销中心（乡镇级）;设施别称:;设施过滤:T;配置要求:品质提升;设施必要性:0;级别:乡镇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47" s="148" t="s">
        <v>1113</v>
      </c>
      <c r="Z147" s="148"/>
      <c r="AA147" s="148"/>
      <c r="AB147" s="148"/>
      <c r="AC147" s="138" t="str">
        <f t="shared" si="9"/>
        <v>设施代码:</v>
      </c>
      <c r="AD147" s="148"/>
      <c r="AE147" s="148"/>
    </row>
    <row r="148" spans="1:31" s="43" customFormat="1" x14ac:dyDescent="0.2">
      <c r="A148" s="45" t="s">
        <v>915</v>
      </c>
      <c r="B148" s="45" t="s">
        <v>549</v>
      </c>
      <c r="C148" s="46" t="s">
        <v>616</v>
      </c>
      <c r="D148" s="46" t="s">
        <v>243</v>
      </c>
      <c r="E148" s="46" t="s">
        <v>190</v>
      </c>
      <c r="F148" s="46" t="s">
        <v>371</v>
      </c>
      <c r="G148" s="46" t="s">
        <v>523</v>
      </c>
      <c r="H148" s="46" t="s">
        <v>1285</v>
      </c>
      <c r="I148" s="46" t="s">
        <v>618</v>
      </c>
      <c r="J148" s="46" t="s">
        <v>1390</v>
      </c>
      <c r="K148" s="46" t="s">
        <v>168</v>
      </c>
      <c r="L148" s="46" t="s">
        <v>244</v>
      </c>
      <c r="M148" s="46" t="s">
        <v>163</v>
      </c>
      <c r="N148" s="46" t="s">
        <v>303</v>
      </c>
      <c r="O148" s="46" t="s">
        <v>334</v>
      </c>
      <c r="P148" s="46" t="s">
        <v>176</v>
      </c>
      <c r="Q148" s="46" t="s">
        <v>228</v>
      </c>
      <c r="R148" s="46" t="s">
        <v>194</v>
      </c>
      <c r="S148" s="46" t="s">
        <v>308</v>
      </c>
      <c r="T148" s="46" t="s">
        <v>336</v>
      </c>
      <c r="U148" s="46" t="s">
        <v>1154</v>
      </c>
      <c r="V148" s="46" t="s">
        <v>550</v>
      </c>
      <c r="W148" s="137" t="s">
        <v>782</v>
      </c>
      <c r="X148" s="46" t="str">
        <f t="shared" si="11"/>
        <v>唯一标识:村庄集贸市场;设施名称:村庄集贸市场;设施别称:;设施过滤:T;配置要求:选配;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(1)应考虑邻近村庄共同设置；(2)交通便捷、人口密集或旅游资源丰富、特色农产品丰富的村庄优先设置。参照《乡镇集贸市场规划设计标准》(CJJ/T87-2020)</v>
      </c>
      <c r="Y148" s="137" t="s">
        <v>1113</v>
      </c>
      <c r="Z148" s="137"/>
      <c r="AA148" s="137"/>
      <c r="AB148" s="137"/>
      <c r="AC148" s="138" t="str">
        <f t="shared" si="9"/>
        <v>设施代码:</v>
      </c>
      <c r="AD148" s="137"/>
      <c r="AE148" s="137"/>
    </row>
    <row r="149" spans="1:31" s="6" customFormat="1" x14ac:dyDescent="0.2">
      <c r="A149" s="47" t="s">
        <v>916</v>
      </c>
      <c r="B149" s="47" t="s">
        <v>551</v>
      </c>
      <c r="C149" s="10" t="s">
        <v>616</v>
      </c>
      <c r="D149" s="10" t="s">
        <v>243</v>
      </c>
      <c r="E149" s="10" t="s">
        <v>190</v>
      </c>
      <c r="F149" s="10" t="s">
        <v>371</v>
      </c>
      <c r="G149" s="10" t="s">
        <v>523</v>
      </c>
      <c r="H149" s="10" t="s">
        <v>1283</v>
      </c>
      <c r="I149" s="10" t="s">
        <v>618</v>
      </c>
      <c r="J149" s="10" t="s">
        <v>1382</v>
      </c>
      <c r="K149" s="10" t="s">
        <v>168</v>
      </c>
      <c r="L149" s="10" t="s">
        <v>244</v>
      </c>
      <c r="M149" s="10" t="s">
        <v>163</v>
      </c>
      <c r="N149" s="10" t="s">
        <v>303</v>
      </c>
      <c r="O149" s="10" t="s">
        <v>334</v>
      </c>
      <c r="P149" s="10" t="s">
        <v>176</v>
      </c>
      <c r="Q149" s="10" t="s">
        <v>552</v>
      </c>
      <c r="R149" s="10" t="s">
        <v>194</v>
      </c>
      <c r="S149" s="10" t="s">
        <v>308</v>
      </c>
      <c r="T149" s="10" t="s">
        <v>336</v>
      </c>
      <c r="U149" s="10" t="s">
        <v>1154</v>
      </c>
      <c r="V149" s="10" t="s">
        <v>553</v>
      </c>
      <c r="W149" s="138" t="s">
        <v>782</v>
      </c>
      <c r="X149" s="10" t="str">
        <f t="shared" si="11"/>
        <v>唯一标识:农村电商服务点;设施名称:农村电商服务点;设施别称:;设施过滤:T;配置要求:选配;设施必要性:0;级别:村级;设施代码:GF0810;设施类型:商服;类型代码:0704;控制方式:点位控制;应配建筑公式:0;应配用地公式:0;应配其他一公式:0;应配其他二公式:0;应配其他三公式:0;一般建筑规模:50-250㎡;一般用地规模:-;一般其他一规模:-;一般其他二规模:-;规模一量纲:;备注:优先利用现有建筑，鼓励与邮政、电信、储蓄等代办点等设施综合设置。</v>
      </c>
      <c r="Y149" s="138" t="s">
        <v>1113</v>
      </c>
      <c r="Z149" s="138"/>
      <c r="AA149" s="138"/>
      <c r="AB149" s="138"/>
      <c r="AC149" s="138" t="str">
        <f t="shared" si="9"/>
        <v>设施代码:</v>
      </c>
      <c r="AD149" s="138"/>
      <c r="AE149" s="138"/>
    </row>
    <row r="150" spans="1:31" s="6" customFormat="1" x14ac:dyDescent="0.2">
      <c r="A150" s="47" t="s">
        <v>917</v>
      </c>
      <c r="B150" s="47" t="s">
        <v>730</v>
      </c>
      <c r="C150" s="10" t="s">
        <v>616</v>
      </c>
      <c r="D150" s="10" t="s">
        <v>243</v>
      </c>
      <c r="E150" s="10" t="s">
        <v>180</v>
      </c>
      <c r="F150" s="10" t="s">
        <v>371</v>
      </c>
      <c r="G150" s="10" t="s">
        <v>523</v>
      </c>
      <c r="H150" s="10" t="s">
        <v>1284</v>
      </c>
      <c r="I150" s="10" t="s">
        <v>618</v>
      </c>
      <c r="J150" s="10" t="s">
        <v>1382</v>
      </c>
      <c r="K150" s="10" t="s">
        <v>168</v>
      </c>
      <c r="L150" s="10" t="s">
        <v>244</v>
      </c>
      <c r="M150" s="10" t="s">
        <v>163</v>
      </c>
      <c r="N150" s="10" t="s">
        <v>303</v>
      </c>
      <c r="O150" s="10" t="s">
        <v>334</v>
      </c>
      <c r="P150" s="10" t="s">
        <v>176</v>
      </c>
      <c r="Q150" s="10" t="s">
        <v>464</v>
      </c>
      <c r="R150" s="10" t="s">
        <v>194</v>
      </c>
      <c r="S150" s="10" t="s">
        <v>308</v>
      </c>
      <c r="T150" s="10" t="s">
        <v>336</v>
      </c>
      <c r="U150" s="10" t="s">
        <v>1154</v>
      </c>
      <c r="V150" s="10" t="s">
        <v>554</v>
      </c>
      <c r="W150" s="138" t="s">
        <v>782</v>
      </c>
      <c r="X150" s="10" t="str">
        <f t="shared" si="11"/>
        <v>唯一标识:邮政、电信、储蓄等代办点（快递服务站）;设施名称:邮政、电信、储蓄等代办点（快递服务站）;设施别称:;设施过滤:T;配置要求:必配;设施必要性:0;级别:村级;设施代码:GF0811;设施类型:商服;类型代码:0704;控制方式:点位控制;应配建筑公式:0;应配用地公式:0;应配其他一公式:0;应配其他二公式:0;应配其他三公式:0;一般建筑规模:30㎡;一般用地规模:-;一般其他一规模:-;一般其他二规模:-;规模一量纲:;备注:(1)每个行政村设置1处；(2)优先选择村主干道路、超市商店、人员居住密集区等周边：鼓励与其他设施综合设置。</v>
      </c>
      <c r="Y150" s="138" t="s">
        <v>1113</v>
      </c>
      <c r="Z150" s="138"/>
      <c r="AA150" s="138"/>
      <c r="AB150" s="138"/>
      <c r="AC150" s="138" t="str">
        <f t="shared" si="9"/>
        <v>设施代码:</v>
      </c>
      <c r="AD150" s="138"/>
      <c r="AE150" s="138"/>
    </row>
    <row r="151" spans="1:31" s="15" customFormat="1" x14ac:dyDescent="0.2">
      <c r="A151" s="48" t="s">
        <v>918</v>
      </c>
      <c r="B151" s="48" t="s">
        <v>605</v>
      </c>
      <c r="C151" s="16" t="s">
        <v>616</v>
      </c>
      <c r="D151" s="16" t="s">
        <v>0</v>
      </c>
      <c r="E151" s="16" t="s">
        <v>570</v>
      </c>
      <c r="F151" s="16" t="s">
        <v>371</v>
      </c>
      <c r="G151" s="16" t="s">
        <v>523</v>
      </c>
      <c r="H151" s="16" t="s">
        <v>1285</v>
      </c>
      <c r="I151" s="16" t="s">
        <v>618</v>
      </c>
      <c r="J151" s="16" t="s">
        <v>1390</v>
      </c>
      <c r="K151" s="16" t="s">
        <v>168</v>
      </c>
      <c r="L151" s="16" t="s">
        <v>4</v>
      </c>
      <c r="M151" s="16" t="s">
        <v>5</v>
      </c>
      <c r="N151" s="16" t="s">
        <v>6</v>
      </c>
      <c r="O151" s="16" t="s">
        <v>7</v>
      </c>
      <c r="P151" s="16" t="s">
        <v>175</v>
      </c>
      <c r="Q151" s="16" t="s">
        <v>228</v>
      </c>
      <c r="R151" s="16" t="s">
        <v>9</v>
      </c>
      <c r="S151" s="16" t="s">
        <v>15</v>
      </c>
      <c r="T151" s="16" t="s">
        <v>11</v>
      </c>
      <c r="U151" s="16" t="s">
        <v>1154</v>
      </c>
      <c r="V151" s="16" t="s">
        <v>571</v>
      </c>
      <c r="W151" s="143" t="s">
        <v>782</v>
      </c>
      <c r="X151" s="16" t="str">
        <f t="shared" si="11"/>
        <v>唯一标识:农产品展销中心;设施名称:农产品展销中心;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1" s="143" t="s">
        <v>1113</v>
      </c>
      <c r="Z151" s="143"/>
      <c r="AA151" s="143"/>
      <c r="AB151" s="143"/>
      <c r="AC151" s="138" t="str">
        <f t="shared" si="9"/>
        <v>设施代码:</v>
      </c>
      <c r="AD151" s="143"/>
      <c r="AE151" s="143"/>
    </row>
    <row r="152" spans="1:31" s="15" customFormat="1" x14ac:dyDescent="0.2">
      <c r="A152" s="48" t="s">
        <v>919</v>
      </c>
      <c r="B152" s="48" t="s">
        <v>606</v>
      </c>
      <c r="C152" s="16" t="s">
        <v>616</v>
      </c>
      <c r="D152" s="16" t="s">
        <v>0</v>
      </c>
      <c r="E152" s="16" t="s">
        <v>570</v>
      </c>
      <c r="F152" s="16" t="s">
        <v>1</v>
      </c>
      <c r="G152" s="16" t="s">
        <v>523</v>
      </c>
      <c r="H152" s="16" t="s">
        <v>1285</v>
      </c>
      <c r="I152" s="16" t="s">
        <v>618</v>
      </c>
      <c r="J152" s="16" t="s">
        <v>1390</v>
      </c>
      <c r="K152" s="16" t="s">
        <v>168</v>
      </c>
      <c r="L152" s="16" t="s">
        <v>4</v>
      </c>
      <c r="M152" s="16" t="s">
        <v>5</v>
      </c>
      <c r="N152" s="16" t="s">
        <v>6</v>
      </c>
      <c r="O152" s="16" t="s">
        <v>7</v>
      </c>
      <c r="P152" s="16" t="s">
        <v>175</v>
      </c>
      <c r="Q152" s="16" t="s">
        <v>228</v>
      </c>
      <c r="R152" s="16" t="s">
        <v>9</v>
      </c>
      <c r="S152" s="16" t="s">
        <v>15</v>
      </c>
      <c r="T152" s="16" t="s">
        <v>11</v>
      </c>
      <c r="U152" s="16" t="s">
        <v>1154</v>
      </c>
      <c r="V152" s="16" t="s">
        <v>571</v>
      </c>
      <c r="W152" s="143" t="s">
        <v>782</v>
      </c>
      <c r="X152" s="16" t="str">
        <f t="shared" si="11"/>
        <v>唯一标识:商贸集市;设施名称:商贸集市;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2" s="143" t="s">
        <v>1113</v>
      </c>
      <c r="Z152" s="143"/>
      <c r="AA152" s="143"/>
      <c r="AB152" s="143"/>
      <c r="AC152" s="138" t="str">
        <f t="shared" si="9"/>
        <v>设施代码:</v>
      </c>
      <c r="AD152" s="143"/>
      <c r="AE152" s="143"/>
    </row>
    <row r="153" spans="1:31" s="15" customFormat="1" x14ac:dyDescent="0.2">
      <c r="A153" s="48" t="s">
        <v>920</v>
      </c>
      <c r="B153" s="48" t="s">
        <v>607</v>
      </c>
      <c r="C153" s="16" t="s">
        <v>616</v>
      </c>
      <c r="D153" s="16" t="s">
        <v>0</v>
      </c>
      <c r="E153" s="16" t="s">
        <v>570</v>
      </c>
      <c r="F153" s="16" t="s">
        <v>1</v>
      </c>
      <c r="G153" s="16" t="s">
        <v>523</v>
      </c>
      <c r="H153" s="16" t="s">
        <v>1285</v>
      </c>
      <c r="I153" s="16" t="s">
        <v>618</v>
      </c>
      <c r="J153" s="16" t="s">
        <v>1390</v>
      </c>
      <c r="K153" s="16" t="s">
        <v>168</v>
      </c>
      <c r="L153" s="16" t="s">
        <v>4</v>
      </c>
      <c r="M153" s="16" t="s">
        <v>5</v>
      </c>
      <c r="N153" s="16" t="s">
        <v>6</v>
      </c>
      <c r="O153" s="16" t="s">
        <v>7</v>
      </c>
      <c r="P153" s="16" t="s">
        <v>175</v>
      </c>
      <c r="Q153" s="16" t="s">
        <v>228</v>
      </c>
      <c r="R153" s="16" t="s">
        <v>9</v>
      </c>
      <c r="S153" s="16" t="s">
        <v>15</v>
      </c>
      <c r="T153" s="16" t="s">
        <v>11</v>
      </c>
      <c r="U153" s="16" t="s">
        <v>1154</v>
      </c>
      <c r="V153" s="16" t="s">
        <v>571</v>
      </c>
      <c r="W153" s="143" t="s">
        <v>782</v>
      </c>
      <c r="X153" s="16" t="str">
        <f t="shared" si="11"/>
        <v>唯一标识:餐饮;设施名称:餐饮;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3" s="143" t="s">
        <v>1113</v>
      </c>
      <c r="Z153" s="143"/>
      <c r="AA153" s="143"/>
      <c r="AB153" s="143"/>
      <c r="AC153" s="138" t="str">
        <f t="shared" si="9"/>
        <v>设施代码:</v>
      </c>
      <c r="AD153" s="143"/>
      <c r="AE153" s="143"/>
    </row>
    <row r="154" spans="1:31" s="15" customFormat="1" x14ac:dyDescent="0.2">
      <c r="A154" s="48" t="s">
        <v>921</v>
      </c>
      <c r="B154" s="48" t="s">
        <v>731</v>
      </c>
      <c r="C154" s="16" t="s">
        <v>616</v>
      </c>
      <c r="D154" s="16" t="s">
        <v>0</v>
      </c>
      <c r="E154" s="16" t="s">
        <v>570</v>
      </c>
      <c r="F154" s="16" t="s">
        <v>1</v>
      </c>
      <c r="G154" s="16" t="s">
        <v>523</v>
      </c>
      <c r="H154" s="16" t="s">
        <v>1285</v>
      </c>
      <c r="I154" s="16" t="s">
        <v>618</v>
      </c>
      <c r="J154" s="16" t="s">
        <v>1390</v>
      </c>
      <c r="K154" s="16" t="s">
        <v>168</v>
      </c>
      <c r="L154" s="16" t="s">
        <v>4</v>
      </c>
      <c r="M154" s="16" t="s">
        <v>5</v>
      </c>
      <c r="N154" s="16" t="s">
        <v>6</v>
      </c>
      <c r="O154" s="16" t="s">
        <v>7</v>
      </c>
      <c r="P154" s="16" t="s">
        <v>175</v>
      </c>
      <c r="Q154" s="16" t="s">
        <v>228</v>
      </c>
      <c r="R154" s="16" t="s">
        <v>9</v>
      </c>
      <c r="S154" s="16" t="s">
        <v>15</v>
      </c>
      <c r="T154" s="16" t="s">
        <v>11</v>
      </c>
      <c r="U154" s="16" t="s">
        <v>1154</v>
      </c>
      <c r="V154" s="16" t="s">
        <v>571</v>
      </c>
      <c r="W154" s="143" t="s">
        <v>782</v>
      </c>
      <c r="X154" s="16" t="str">
        <f t="shared" si="11"/>
        <v>唯一标识:旅游集散中心（小镇客厅）;设施名称:旅游集散中心（小镇客厅）;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4" s="143" t="s">
        <v>1113</v>
      </c>
      <c r="Z154" s="143"/>
      <c r="AA154" s="143"/>
      <c r="AB154" s="143"/>
      <c r="AC154" s="138" t="str">
        <f t="shared" si="9"/>
        <v>设施代码:</v>
      </c>
      <c r="AD154" s="143"/>
      <c r="AE154" s="143"/>
    </row>
    <row r="155" spans="1:31" s="15" customFormat="1" x14ac:dyDescent="0.2">
      <c r="A155" s="48" t="s">
        <v>922</v>
      </c>
      <c r="B155" s="48" t="s">
        <v>732</v>
      </c>
      <c r="C155" s="16" t="s">
        <v>616</v>
      </c>
      <c r="D155" s="16" t="s">
        <v>0</v>
      </c>
      <c r="E155" s="16" t="s">
        <v>570</v>
      </c>
      <c r="F155" s="16" t="s">
        <v>1</v>
      </c>
      <c r="G155" s="16" t="s">
        <v>523</v>
      </c>
      <c r="H155" s="16" t="s">
        <v>1285</v>
      </c>
      <c r="I155" s="16" t="s">
        <v>618</v>
      </c>
      <c r="J155" s="16" t="s">
        <v>1390</v>
      </c>
      <c r="K155" s="16" t="s">
        <v>168</v>
      </c>
      <c r="L155" s="16" t="s">
        <v>4</v>
      </c>
      <c r="M155" s="16" t="s">
        <v>5</v>
      </c>
      <c r="N155" s="16" t="s">
        <v>6</v>
      </c>
      <c r="O155" s="16" t="s">
        <v>7</v>
      </c>
      <c r="P155" s="16" t="s">
        <v>175</v>
      </c>
      <c r="Q155" s="16" t="s">
        <v>228</v>
      </c>
      <c r="R155" s="16" t="s">
        <v>9</v>
      </c>
      <c r="S155" s="16" t="s">
        <v>15</v>
      </c>
      <c r="T155" s="16" t="s">
        <v>11</v>
      </c>
      <c r="U155" s="16" t="s">
        <v>1154</v>
      </c>
      <c r="V155" s="16" t="s">
        <v>571</v>
      </c>
      <c r="W155" s="143" t="s">
        <v>782</v>
      </c>
      <c r="X155" s="16" t="str">
        <f t="shared" si="11"/>
        <v>唯一标识:游客服务中心（接待大厅）;设施名称:游客服务中心（接待大厅）;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5" s="143" t="s">
        <v>1113</v>
      </c>
      <c r="Z155" s="143"/>
      <c r="AA155" s="143"/>
      <c r="AB155" s="143"/>
      <c r="AC155" s="138" t="str">
        <f t="shared" si="9"/>
        <v>设施代码:</v>
      </c>
      <c r="AD155" s="143"/>
      <c r="AE155" s="143"/>
    </row>
    <row r="156" spans="1:31" s="15" customFormat="1" x14ac:dyDescent="0.2">
      <c r="A156" s="48" t="s">
        <v>923</v>
      </c>
      <c r="B156" s="48" t="s">
        <v>609</v>
      </c>
      <c r="C156" s="16" t="s">
        <v>616</v>
      </c>
      <c r="D156" s="16" t="s">
        <v>0</v>
      </c>
      <c r="E156" s="16" t="s">
        <v>570</v>
      </c>
      <c r="F156" s="16" t="s">
        <v>1</v>
      </c>
      <c r="G156" s="16" t="s">
        <v>523</v>
      </c>
      <c r="H156" s="16" t="s">
        <v>1285</v>
      </c>
      <c r="I156" s="16" t="s">
        <v>618</v>
      </c>
      <c r="J156" s="16" t="s">
        <v>1390</v>
      </c>
      <c r="K156" s="16" t="s">
        <v>168</v>
      </c>
      <c r="L156" s="16" t="s">
        <v>4</v>
      </c>
      <c r="M156" s="16" t="s">
        <v>5</v>
      </c>
      <c r="N156" s="16" t="s">
        <v>6</v>
      </c>
      <c r="O156" s="16" t="s">
        <v>7</v>
      </c>
      <c r="P156" s="16" t="s">
        <v>175</v>
      </c>
      <c r="Q156" s="16" t="s">
        <v>228</v>
      </c>
      <c r="R156" s="16" t="s">
        <v>9</v>
      </c>
      <c r="S156" s="16" t="s">
        <v>15</v>
      </c>
      <c r="T156" s="16" t="s">
        <v>11</v>
      </c>
      <c r="U156" s="16" t="s">
        <v>1154</v>
      </c>
      <c r="V156" s="16" t="s">
        <v>571</v>
      </c>
      <c r="W156" s="143" t="s">
        <v>782</v>
      </c>
      <c r="X156" s="16" t="str">
        <f t="shared" si="11"/>
        <v>唯一标识:民宿;设施名称:民宿;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6" s="143" t="s">
        <v>1113</v>
      </c>
      <c r="Z156" s="143"/>
      <c r="AA156" s="143"/>
      <c r="AB156" s="143"/>
      <c r="AC156" s="138" t="str">
        <f t="shared" si="9"/>
        <v>设施代码:</v>
      </c>
      <c r="AD156" s="143"/>
      <c r="AE156" s="143"/>
    </row>
    <row r="157" spans="1:31" s="44" customFormat="1" ht="15" thickBot="1" x14ac:dyDescent="0.25">
      <c r="A157" s="49" t="s">
        <v>924</v>
      </c>
      <c r="B157" s="49" t="s">
        <v>610</v>
      </c>
      <c r="C157" s="50" t="s">
        <v>616</v>
      </c>
      <c r="D157" s="50" t="s">
        <v>0</v>
      </c>
      <c r="E157" s="50" t="s">
        <v>570</v>
      </c>
      <c r="F157" s="50" t="s">
        <v>1</v>
      </c>
      <c r="G157" s="50" t="s">
        <v>523</v>
      </c>
      <c r="H157" s="50" t="s">
        <v>1285</v>
      </c>
      <c r="I157" s="50" t="s">
        <v>618</v>
      </c>
      <c r="J157" s="50" t="s">
        <v>1390</v>
      </c>
      <c r="K157" s="50" t="s">
        <v>168</v>
      </c>
      <c r="L157" s="50" t="s">
        <v>4</v>
      </c>
      <c r="M157" s="50" t="s">
        <v>5</v>
      </c>
      <c r="N157" s="50" t="s">
        <v>6</v>
      </c>
      <c r="O157" s="50" t="s">
        <v>7</v>
      </c>
      <c r="P157" s="50" t="s">
        <v>175</v>
      </c>
      <c r="Q157" s="50" t="s">
        <v>228</v>
      </c>
      <c r="R157" s="50" t="s">
        <v>9</v>
      </c>
      <c r="S157" s="50" t="s">
        <v>15</v>
      </c>
      <c r="T157" s="50" t="s">
        <v>11</v>
      </c>
      <c r="U157" s="50" t="s">
        <v>1154</v>
      </c>
      <c r="V157" s="50" t="s">
        <v>571</v>
      </c>
      <c r="W157" s="144" t="s">
        <v>782</v>
      </c>
      <c r="X157" s="50" t="str">
        <f t="shared" si="11"/>
        <v>唯一标识:旅馆;设施名称:旅馆;设施别称:;设施过滤:T;配置要求:品质提升;设施必要性:0;级别:村级;设施代码:GF0812;设施类型:商服;类型代码:0990;控制方式:点位控制;应配建筑公式:0;应配用地公式:0;应配其他一公式:0;应配其他二公式:0;应配其他三公式:0;一般建筑规模:-;一般用地规模:-;一般其他一规模:-;一般其他二规模:-;规模一量纲:;备注:-</v>
      </c>
      <c r="Y157" s="144" t="s">
        <v>1113</v>
      </c>
      <c r="Z157" s="144"/>
      <c r="AA157" s="144"/>
      <c r="AB157" s="144"/>
      <c r="AC157" s="138" t="str">
        <f t="shared" si="9"/>
        <v>设施代码:</v>
      </c>
      <c r="AD157" s="144"/>
      <c r="AE157" s="144"/>
    </row>
    <row r="158" spans="1:31" s="23" customFormat="1" x14ac:dyDescent="0.2">
      <c r="A158" s="25" t="s">
        <v>925</v>
      </c>
      <c r="B158" s="25" t="s">
        <v>742</v>
      </c>
      <c r="C158" s="26" t="s">
        <v>616</v>
      </c>
      <c r="D158" s="26" t="s">
        <v>0</v>
      </c>
      <c r="E158" s="26" t="s">
        <v>180</v>
      </c>
      <c r="F158" s="26" t="s">
        <v>371</v>
      </c>
      <c r="G158" s="26" t="s">
        <v>183</v>
      </c>
      <c r="H158" s="26" t="s">
        <v>1269</v>
      </c>
      <c r="I158" s="26" t="s">
        <v>73</v>
      </c>
      <c r="J158" s="26" t="s">
        <v>1385</v>
      </c>
      <c r="K158" s="26" t="s">
        <v>168</v>
      </c>
      <c r="L158" s="26" t="s">
        <v>244</v>
      </c>
      <c r="M158" s="26" t="s">
        <v>163</v>
      </c>
      <c r="N158" s="26" t="s">
        <v>6</v>
      </c>
      <c r="O158" s="26" t="s">
        <v>7</v>
      </c>
      <c r="P158" s="26" t="s">
        <v>175</v>
      </c>
      <c r="Q158" s="26" t="s">
        <v>265</v>
      </c>
      <c r="R158" s="26" t="s">
        <v>267</v>
      </c>
      <c r="S158" s="26" t="s">
        <v>15</v>
      </c>
      <c r="T158" s="26" t="s">
        <v>11</v>
      </c>
      <c r="U158" s="26" t="s">
        <v>1154</v>
      </c>
      <c r="V158" s="26" t="s">
        <v>658</v>
      </c>
      <c r="W158" s="137" t="s">
        <v>782</v>
      </c>
      <c r="X158" s="26" t="str">
        <f t="shared" si="11"/>
        <v>唯一标识:养老院（敬老院）（市）;设施名称:养老院（敬老院）（市）;设施别称:;设施过滤:T;配置要求:必配;设施必要性:0;级别:城市级;设施代码:GF0601;设施类型:社会福利;类型代码:0807;控制方式:点位控制;应配建筑公式:0;应配用地公式:0;应配其他一公式:0;应配其他二公式:0;应配其他三公式:0;一般建筑规模:10500㎡;一般用地规模:12000㎡;一般其他一规模:-;一般其他二规模:-;规模一量纲:;备注:(1)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c r="Y158" s="137" t="s">
        <v>1113</v>
      </c>
      <c r="Z158" s="137"/>
      <c r="AA158" s="137"/>
      <c r="AB158" s="137"/>
      <c r="AC158" s="138" t="str">
        <f t="shared" si="9"/>
        <v>设施代码:</v>
      </c>
      <c r="AD158" s="137"/>
      <c r="AE158" s="137"/>
    </row>
    <row r="159" spans="1:31" s="5" customFormat="1" x14ac:dyDescent="0.2">
      <c r="A159" s="27" t="s">
        <v>926</v>
      </c>
      <c r="B159" s="27" t="s">
        <v>743</v>
      </c>
      <c r="C159" s="8" t="s">
        <v>616</v>
      </c>
      <c r="D159" s="8" t="s">
        <v>0</v>
      </c>
      <c r="E159" s="8" t="s">
        <v>180</v>
      </c>
      <c r="F159" s="8" t="s">
        <v>371</v>
      </c>
      <c r="G159" s="8" t="s">
        <v>183</v>
      </c>
      <c r="H159" s="8" t="s">
        <v>1269</v>
      </c>
      <c r="I159" s="8" t="s">
        <v>73</v>
      </c>
      <c r="J159" s="8" t="s">
        <v>1385</v>
      </c>
      <c r="K159" s="8" t="s">
        <v>168</v>
      </c>
      <c r="L159" s="8" t="s">
        <v>244</v>
      </c>
      <c r="M159" s="8" t="s">
        <v>163</v>
      </c>
      <c r="N159" s="8" t="s">
        <v>6</v>
      </c>
      <c r="O159" s="8" t="s">
        <v>7</v>
      </c>
      <c r="P159" s="8" t="s">
        <v>175</v>
      </c>
      <c r="Q159" s="8" t="s">
        <v>266</v>
      </c>
      <c r="R159" s="8" t="s">
        <v>268</v>
      </c>
      <c r="S159" s="8" t="s">
        <v>15</v>
      </c>
      <c r="T159" s="8" t="s">
        <v>11</v>
      </c>
      <c r="U159" s="8" t="s">
        <v>1154</v>
      </c>
      <c r="V159" s="8" t="s">
        <v>269</v>
      </c>
      <c r="W159" s="138" t="s">
        <v>782</v>
      </c>
      <c r="X159" s="8" t="str">
        <f t="shared" si="11"/>
        <v>唯一标识:养老院（敬老院）（区）;设施名称:养老院（敬老院）（区）;设施别称:;设施过滤:T;配置要求:必配;设施必要性:0;级别:城市级;设施代码:GF0601;设施类型:社会福利;类型代码:0807;控制方式:点位控制;应配建筑公式:0;应配用地公式:0;应配其他一公式:0;应配其他二公式:0;应配其他三公式:0;一般建筑规模:5250㎡;一般用地规模:6000㎡;一般其他一规模:-;一般其他二规模:-;规模一量纲:;备注:(1)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c r="Y159" s="138" t="s">
        <v>1113</v>
      </c>
      <c r="Z159" s="138"/>
      <c r="AA159" s="138"/>
      <c r="AB159" s="138"/>
      <c r="AC159" s="138" t="str">
        <f t="shared" si="9"/>
        <v>设施代码:</v>
      </c>
      <c r="AD159" s="138"/>
      <c r="AE159" s="138"/>
    </row>
    <row r="160" spans="1:31" s="5" customFormat="1" x14ac:dyDescent="0.2">
      <c r="A160" s="27" t="s">
        <v>927</v>
      </c>
      <c r="B160" s="27" t="s">
        <v>733</v>
      </c>
      <c r="C160" s="8" t="s">
        <v>616</v>
      </c>
      <c r="D160" s="8" t="s">
        <v>0</v>
      </c>
      <c r="E160" s="8" t="s">
        <v>180</v>
      </c>
      <c r="F160" s="8" t="s">
        <v>1</v>
      </c>
      <c r="G160" s="8" t="s">
        <v>183</v>
      </c>
      <c r="H160" s="8" t="s">
        <v>1270</v>
      </c>
      <c r="I160" s="8" t="s">
        <v>73</v>
      </c>
      <c r="J160" s="8" t="s">
        <v>1385</v>
      </c>
      <c r="K160" s="8" t="s">
        <v>168</v>
      </c>
      <c r="L160" s="8" t="s">
        <v>244</v>
      </c>
      <c r="M160" s="8" t="s">
        <v>163</v>
      </c>
      <c r="N160" s="8" t="s">
        <v>6</v>
      </c>
      <c r="O160" s="8" t="s">
        <v>7</v>
      </c>
      <c r="P160" s="8" t="s">
        <v>175</v>
      </c>
      <c r="Q160" s="8" t="s">
        <v>270</v>
      </c>
      <c r="R160" s="8" t="s">
        <v>271</v>
      </c>
      <c r="S160" s="8" t="s">
        <v>15</v>
      </c>
      <c r="T160" s="8" t="s">
        <v>11</v>
      </c>
      <c r="U160" s="8" t="s">
        <v>1154</v>
      </c>
      <c r="V160" s="8" t="s">
        <v>273</v>
      </c>
      <c r="W160" s="138" t="s">
        <v>782</v>
      </c>
      <c r="X160" s="8" t="str">
        <f t="shared" si="11"/>
        <v>唯一标识:养老养护院（市）;设施名称:养老养护院（市）;设施别称:;设施过滤:T;配置要求:必配;设施必要性:0;级别:城市级;设施代码:GF0602;设施类型:社会福利;类型代码:0807;控制方式:点位控制;应配建筑公式:0;应配用地公式:0;应配其他一公式:0;应配其他二公式:0;应配其他三公式:0;一般建筑规模:9300㎡;一般用地规模:8000㎡;一般其他一规模:-;一般其他二规模:-;规模一量纲:;备注:(1)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v>
      </c>
      <c r="Y160" s="138" t="s">
        <v>1113</v>
      </c>
      <c r="Z160" s="138"/>
      <c r="AA160" s="138"/>
      <c r="AB160" s="138"/>
      <c r="AC160" s="138" t="str">
        <f t="shared" si="9"/>
        <v>设施代码:</v>
      </c>
      <c r="AD160" s="138"/>
      <c r="AE160" s="138"/>
    </row>
    <row r="161" spans="1:31" s="5" customFormat="1" x14ac:dyDescent="0.2">
      <c r="A161" s="27" t="s">
        <v>928</v>
      </c>
      <c r="B161" s="27" t="s">
        <v>734</v>
      </c>
      <c r="C161" s="8" t="s">
        <v>616</v>
      </c>
      <c r="D161" s="8" t="s">
        <v>0</v>
      </c>
      <c r="E161" s="8" t="s">
        <v>180</v>
      </c>
      <c r="F161" s="8" t="s">
        <v>1</v>
      </c>
      <c r="G161" s="8" t="s">
        <v>183</v>
      </c>
      <c r="H161" s="8" t="s">
        <v>1270</v>
      </c>
      <c r="I161" s="8" t="s">
        <v>73</v>
      </c>
      <c r="J161" s="8" t="s">
        <v>1385</v>
      </c>
      <c r="K161" s="8" t="s">
        <v>168</v>
      </c>
      <c r="L161" s="8" t="s">
        <v>244</v>
      </c>
      <c r="M161" s="8" t="s">
        <v>163</v>
      </c>
      <c r="N161" s="8" t="s">
        <v>6</v>
      </c>
      <c r="O161" s="8" t="s">
        <v>7</v>
      </c>
      <c r="P161" s="8" t="s">
        <v>175</v>
      </c>
      <c r="Q161" s="8" t="s">
        <v>192</v>
      </c>
      <c r="R161" s="8" t="s">
        <v>272</v>
      </c>
      <c r="S161" s="8" t="s">
        <v>15</v>
      </c>
      <c r="T161" s="8" t="s">
        <v>11</v>
      </c>
      <c r="U161" s="8" t="s">
        <v>1154</v>
      </c>
      <c r="V161" s="8" t="s">
        <v>274</v>
      </c>
      <c r="W161" s="138" t="s">
        <v>782</v>
      </c>
      <c r="X161" s="8" t="str">
        <f t="shared" si="11"/>
        <v>唯一标识:养老养护院（区）;设施名称:养老养护院（区）;设施别称:;设施过滤:T;配置要求:必配;设施必要性:0;级别:城市级;设施代码:GF0602;设施类型:社会福利;类型代码:0807;控制方式:点位控制;应配建筑公式:0;应配用地公式:0;应配其他一公式:0;应配其他二公式:0;应配其他三公式:0;一般建筑规模:5000㎡;一般用地规模:4000㎡;一般其他一规模:-;一般其他二规模:-;规模一量纲:;备注:(1)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v>
      </c>
      <c r="Y161" s="138" t="s">
        <v>1113</v>
      </c>
      <c r="Z161" s="138"/>
      <c r="AA161" s="138"/>
      <c r="AB161" s="138"/>
      <c r="AC161" s="138" t="str">
        <f t="shared" si="9"/>
        <v>设施代码:</v>
      </c>
      <c r="AD161" s="138"/>
      <c r="AE161" s="138"/>
    </row>
    <row r="162" spans="1:31" s="5" customFormat="1" x14ac:dyDescent="0.2">
      <c r="A162" s="27" t="s">
        <v>929</v>
      </c>
      <c r="B162" s="27" t="s">
        <v>735</v>
      </c>
      <c r="C162" s="8" t="s">
        <v>616</v>
      </c>
      <c r="D162" s="8" t="s">
        <v>0</v>
      </c>
      <c r="E162" s="8" t="s">
        <v>180</v>
      </c>
      <c r="F162" s="8" t="s">
        <v>1</v>
      </c>
      <c r="G162" s="8" t="s">
        <v>183</v>
      </c>
      <c r="H162" s="8" t="s">
        <v>400</v>
      </c>
      <c r="I162" s="8" t="s">
        <v>73</v>
      </c>
      <c r="J162" s="8" t="s">
        <v>1385</v>
      </c>
      <c r="K162" s="8" t="s">
        <v>168</v>
      </c>
      <c r="L162" s="8" t="s">
        <v>244</v>
      </c>
      <c r="M162" s="8" t="s">
        <v>163</v>
      </c>
      <c r="N162" s="8" t="s">
        <v>6</v>
      </c>
      <c r="O162" s="8" t="s">
        <v>7</v>
      </c>
      <c r="P162" s="8" t="s">
        <v>175</v>
      </c>
      <c r="Q162" s="8" t="s">
        <v>264</v>
      </c>
      <c r="R162" s="8" t="s">
        <v>268</v>
      </c>
      <c r="S162" s="8" t="s">
        <v>15</v>
      </c>
      <c r="T162" s="8" t="s">
        <v>11</v>
      </c>
      <c r="U162" s="8" t="s">
        <v>1154</v>
      </c>
      <c r="V162" s="8" t="s">
        <v>275</v>
      </c>
      <c r="W162" s="138" t="s">
        <v>782</v>
      </c>
      <c r="X162" s="8" t="str">
        <f t="shared" si="11"/>
        <v>唯一标识:老年大学（市）;设施名称:老年大学（市）;设施别称:;设施过滤:T;配置要求:必配;设施必要性:0;级别:城市级;设施代码:GF0603;设施类型:社会福利;类型代码:0807;控制方式:点位控制;应配建筑公式:0;应配用地公式:0;应配其他一公式:0;应配其他二公式:0;应配其他三公式:0;一般建筑规模:3000㎡;一般用地规模:6000㎡;一般其他一规模:-;一般其他二规模:-;规模一量纲:;备注:应为5班以上。市级应具有独立的场地、校舍。参照《浙江省养老服务设施专项规划编制导则（施行）》</v>
      </c>
      <c r="Y162" s="138" t="s">
        <v>1113</v>
      </c>
      <c r="Z162" s="138"/>
      <c r="AA162" s="138"/>
      <c r="AB162" s="138"/>
      <c r="AC162" s="138" t="str">
        <f t="shared" si="9"/>
        <v>设施代码:</v>
      </c>
      <c r="AD162" s="138"/>
      <c r="AE162" s="138"/>
    </row>
    <row r="163" spans="1:31" s="5" customFormat="1" x14ac:dyDescent="0.2">
      <c r="A163" s="27" t="s">
        <v>930</v>
      </c>
      <c r="B163" s="27" t="s">
        <v>744</v>
      </c>
      <c r="C163" s="8" t="s">
        <v>616</v>
      </c>
      <c r="D163" s="8" t="s">
        <v>0</v>
      </c>
      <c r="E163" s="8" t="s">
        <v>180</v>
      </c>
      <c r="F163" s="8" t="s">
        <v>1</v>
      </c>
      <c r="G163" s="8" t="s">
        <v>183</v>
      </c>
      <c r="H163" s="8" t="s">
        <v>400</v>
      </c>
      <c r="I163" s="8" t="s">
        <v>73</v>
      </c>
      <c r="J163" s="8" t="s">
        <v>1385</v>
      </c>
      <c r="K163" s="8" t="s">
        <v>168</v>
      </c>
      <c r="L163" s="8" t="s">
        <v>244</v>
      </c>
      <c r="M163" s="8" t="s">
        <v>163</v>
      </c>
      <c r="N163" s="8" t="s">
        <v>6</v>
      </c>
      <c r="O163" s="8" t="s">
        <v>7</v>
      </c>
      <c r="P163" s="8" t="s">
        <v>175</v>
      </c>
      <c r="Q163" s="8" t="s">
        <v>205</v>
      </c>
      <c r="R163" s="8" t="s">
        <v>262</v>
      </c>
      <c r="S163" s="8" t="s">
        <v>15</v>
      </c>
      <c r="T163" s="8" t="s">
        <v>11</v>
      </c>
      <c r="U163" s="8" t="s">
        <v>1154</v>
      </c>
      <c r="V163" s="8" t="s">
        <v>275</v>
      </c>
      <c r="W163" s="138" t="s">
        <v>782</v>
      </c>
      <c r="X163" s="8" t="str">
        <f t="shared" si="11"/>
        <v>唯一标识:老年大学（区）;设施名称:老年大学（区）;设施别称:;设施过滤:T;配置要求:必配;设施必要性:0;级别:城市级;设施代码:GF0603;设施类型:社会福利;类型代码:0807;控制方式:点位控制;应配建筑公式:0;应配用地公式:0;应配其他一公式:0;应配其他二公式:0;应配其他三公式:0;一般建筑规模:1500㎡;一般用地规模:3000㎡;一般其他一规模:-;一般其他二规模:-;规模一量纲:;备注:应为5班以上。市级应具有独立的场地、校舍。参照《浙江省养老服务设施专项规划编制导则（施行）》</v>
      </c>
      <c r="Y163" s="138" t="s">
        <v>1113</v>
      </c>
      <c r="Z163" s="138"/>
      <c r="AA163" s="138"/>
      <c r="AB163" s="138"/>
      <c r="AC163" s="138" t="str">
        <f t="shared" si="9"/>
        <v>设施代码:</v>
      </c>
      <c r="AD163" s="138"/>
      <c r="AE163" s="138"/>
    </row>
    <row r="164" spans="1:31" s="5" customFormat="1" x14ac:dyDescent="0.2">
      <c r="A164" s="27" t="s">
        <v>931</v>
      </c>
      <c r="B164" s="27" t="s">
        <v>745</v>
      </c>
      <c r="C164" s="8" t="s">
        <v>616</v>
      </c>
      <c r="D164" s="8" t="s">
        <v>0</v>
      </c>
      <c r="E164" s="8" t="s">
        <v>180</v>
      </c>
      <c r="F164" s="8" t="s">
        <v>1</v>
      </c>
      <c r="G164" s="8" t="s">
        <v>183</v>
      </c>
      <c r="H164" s="8" t="s">
        <v>1271</v>
      </c>
      <c r="I164" s="8" t="s">
        <v>73</v>
      </c>
      <c r="J164" s="8" t="s">
        <v>1385</v>
      </c>
      <c r="K164" s="8" t="s">
        <v>168</v>
      </c>
      <c r="L164" s="8" t="s">
        <v>244</v>
      </c>
      <c r="M164" s="8" t="s">
        <v>163</v>
      </c>
      <c r="N164" s="8" t="s">
        <v>6</v>
      </c>
      <c r="O164" s="8" t="s">
        <v>7</v>
      </c>
      <c r="P164" s="8" t="s">
        <v>175</v>
      </c>
      <c r="Q164" s="8" t="s">
        <v>228</v>
      </c>
      <c r="R164" s="8" t="s">
        <v>194</v>
      </c>
      <c r="S164" s="8" t="s">
        <v>15</v>
      </c>
      <c r="T164" s="8" t="s">
        <v>11</v>
      </c>
      <c r="U164" s="8" t="s">
        <v>1154</v>
      </c>
      <c r="V164" s="8" t="s">
        <v>276</v>
      </c>
      <c r="W164" s="138" t="s">
        <v>782</v>
      </c>
      <c r="X164" s="8" t="str">
        <f t="shared" si="11"/>
        <v>唯一标识:智慧养老信息服务平台（市）;设施名称:智慧养老信息服务平台（市）;设施别称:;设施过滤:T;配置要求:必配;设施必要性:0;级别:城市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可结合行政服务以及养老院、养老院设置，参照《浙江省养老服务设施专项规划编制导则（施行）》</v>
      </c>
      <c r="Y164" s="138" t="s">
        <v>1113</v>
      </c>
      <c r="Z164" s="138"/>
      <c r="AA164" s="138"/>
      <c r="AB164" s="138"/>
      <c r="AC164" s="138" t="str">
        <f t="shared" si="9"/>
        <v>设施代码:</v>
      </c>
      <c r="AD164" s="138"/>
      <c r="AE164" s="138"/>
    </row>
    <row r="165" spans="1:31" s="5" customFormat="1" x14ac:dyDescent="0.2">
      <c r="A165" s="27" t="s">
        <v>932</v>
      </c>
      <c r="B165" s="27" t="s">
        <v>746</v>
      </c>
      <c r="C165" s="8" t="s">
        <v>616</v>
      </c>
      <c r="D165" s="8" t="s">
        <v>0</v>
      </c>
      <c r="E165" s="8" t="s">
        <v>180</v>
      </c>
      <c r="F165" s="8" t="s">
        <v>1</v>
      </c>
      <c r="G165" s="8" t="s">
        <v>183</v>
      </c>
      <c r="H165" s="8" t="s">
        <v>1271</v>
      </c>
      <c r="I165" s="8" t="s">
        <v>73</v>
      </c>
      <c r="J165" s="8" t="s">
        <v>1385</v>
      </c>
      <c r="K165" s="8" t="s">
        <v>168</v>
      </c>
      <c r="L165" s="8" t="s">
        <v>244</v>
      </c>
      <c r="M165" s="8" t="s">
        <v>163</v>
      </c>
      <c r="N165" s="8" t="s">
        <v>6</v>
      </c>
      <c r="O165" s="8" t="s">
        <v>7</v>
      </c>
      <c r="P165" s="8" t="s">
        <v>175</v>
      </c>
      <c r="Q165" s="8" t="s">
        <v>228</v>
      </c>
      <c r="R165" s="8" t="s">
        <v>194</v>
      </c>
      <c r="S165" s="8" t="s">
        <v>15</v>
      </c>
      <c r="T165" s="8" t="s">
        <v>11</v>
      </c>
      <c r="U165" s="8" t="s">
        <v>1154</v>
      </c>
      <c r="V165" s="8" t="s">
        <v>276</v>
      </c>
      <c r="W165" s="138" t="s">
        <v>782</v>
      </c>
      <c r="X165" s="8" t="str">
        <f t="shared" si="11"/>
        <v>唯一标识:智慧养老信息服务平台（区）;设施名称:智慧养老信息服务平台（区）;设施别称:;设施过滤:T;配置要求:必配;设施必要性:0;级别:城市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可结合行政服务以及养老院、养老院设置，参照《浙江省养老服务设施专项规划编制导则（施行）》</v>
      </c>
      <c r="Y165" s="138" t="s">
        <v>1113</v>
      </c>
      <c r="Z165" s="138"/>
      <c r="AA165" s="138"/>
      <c r="AB165" s="138"/>
      <c r="AC165" s="138" t="str">
        <f t="shared" si="9"/>
        <v>设施代码:</v>
      </c>
      <c r="AD165" s="138"/>
      <c r="AE165" s="138"/>
    </row>
    <row r="166" spans="1:31" s="5" customFormat="1" x14ac:dyDescent="0.2">
      <c r="A166" s="27" t="s">
        <v>933</v>
      </c>
      <c r="B166" s="27" t="s">
        <v>747</v>
      </c>
      <c r="C166" s="8" t="s">
        <v>616</v>
      </c>
      <c r="D166" s="8" t="s">
        <v>0</v>
      </c>
      <c r="E166" s="8" t="s">
        <v>180</v>
      </c>
      <c r="F166" s="8" t="s">
        <v>1</v>
      </c>
      <c r="G166" s="8" t="s">
        <v>183</v>
      </c>
      <c r="H166" s="8" t="s">
        <v>1272</v>
      </c>
      <c r="I166" s="8" t="s">
        <v>73</v>
      </c>
      <c r="J166" s="8" t="s">
        <v>1385</v>
      </c>
      <c r="K166" s="8" t="s">
        <v>168</v>
      </c>
      <c r="L166" s="8" t="s">
        <v>244</v>
      </c>
      <c r="M166" s="8" t="s">
        <v>163</v>
      </c>
      <c r="N166" s="8" t="s">
        <v>6</v>
      </c>
      <c r="O166" s="8" t="s">
        <v>7</v>
      </c>
      <c r="P166" s="8" t="s">
        <v>175</v>
      </c>
      <c r="Q166" s="8" t="s">
        <v>277</v>
      </c>
      <c r="R166" s="8" t="s">
        <v>194</v>
      </c>
      <c r="S166" s="8" t="s">
        <v>15</v>
      </c>
      <c r="T166" s="8" t="s">
        <v>11</v>
      </c>
      <c r="U166" s="8" t="s">
        <v>1154</v>
      </c>
      <c r="V166" s="8" t="s">
        <v>279</v>
      </c>
      <c r="W166" s="138" t="s">
        <v>782</v>
      </c>
      <c r="X166" s="8" t="str">
        <f t="shared" si="11"/>
        <v>唯一标识:残疾人康复机构（市）;设施名称:残疾人康复机构（市）;设施别称:;设施过滤:T;配置要求:必配;设施必要性:0;级别:城市级;设施代码:GF0604;设施类型:社会福利;类型代码:0807;控制方式:点位控制;应配建筑公式:0;应配用地公式:0;应配其他一公式:0;应配其他二公式:0;应配其他三公式:0;一般建筑规模:38340㎡;一般用地规模:-;一般其他一规模:-;一般其他二规模:-;规模一量纲:;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c r="Y166" s="138" t="s">
        <v>1113</v>
      </c>
      <c r="Z166" s="138"/>
      <c r="AA166" s="138"/>
      <c r="AB166" s="138"/>
      <c r="AC166" s="138" t="str">
        <f t="shared" si="9"/>
        <v>设施代码:</v>
      </c>
      <c r="AD166" s="138"/>
      <c r="AE166" s="138"/>
    </row>
    <row r="167" spans="1:31" s="5" customFormat="1" x14ac:dyDescent="0.2">
      <c r="A167" s="27" t="s">
        <v>934</v>
      </c>
      <c r="B167" s="27" t="s">
        <v>748</v>
      </c>
      <c r="C167" s="8" t="s">
        <v>616</v>
      </c>
      <c r="D167" s="8" t="s">
        <v>0</v>
      </c>
      <c r="E167" s="8" t="s">
        <v>190</v>
      </c>
      <c r="F167" s="8" t="s">
        <v>1</v>
      </c>
      <c r="G167" s="8" t="s">
        <v>183</v>
      </c>
      <c r="H167" s="8" t="s">
        <v>1272</v>
      </c>
      <c r="I167" s="8" t="s">
        <v>73</v>
      </c>
      <c r="J167" s="8" t="s">
        <v>1385</v>
      </c>
      <c r="K167" s="8" t="s">
        <v>168</v>
      </c>
      <c r="L167" s="8" t="s">
        <v>244</v>
      </c>
      <c r="M167" s="8" t="s">
        <v>163</v>
      </c>
      <c r="N167" s="8" t="s">
        <v>6</v>
      </c>
      <c r="O167" s="8" t="s">
        <v>7</v>
      </c>
      <c r="P167" s="8" t="s">
        <v>175</v>
      </c>
      <c r="Q167" s="8" t="s">
        <v>278</v>
      </c>
      <c r="R167" s="8" t="s">
        <v>194</v>
      </c>
      <c r="S167" s="8" t="s">
        <v>15</v>
      </c>
      <c r="T167" s="8" t="s">
        <v>11</v>
      </c>
      <c r="U167" s="8" t="s">
        <v>1154</v>
      </c>
      <c r="V167" s="8" t="s">
        <v>279</v>
      </c>
      <c r="W167" s="138" t="s">
        <v>782</v>
      </c>
      <c r="X167" s="8" t="str">
        <f t="shared" si="11"/>
        <v>唯一标识:残疾人康复机构（区）;设施名称:残疾人康复机构（区）;设施别称:;设施过滤:T;配置要求:选配;设施必要性:0;级别:城市级;设施代码:GF0604;设施类型:社会福利;类型代码:0807;控制方式:点位控制;应配建筑公式:0;应配用地公式:0;应配其他一公式:0;应配其他二公式:0;应配其他三公式:0;一般建筑规模:8210㎡;一般用地规模:-;一般其他一规模:-;一般其他二规模:-;规模一量纲:;备注:(1)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c r="Y167" s="138" t="s">
        <v>1113</v>
      </c>
      <c r="Z167" s="138"/>
      <c r="AA167" s="138"/>
      <c r="AB167" s="138"/>
      <c r="AC167" s="138" t="str">
        <f t="shared" si="9"/>
        <v>设施代码:</v>
      </c>
      <c r="AD167" s="138"/>
      <c r="AE167" s="138"/>
    </row>
    <row r="168" spans="1:31" s="5" customFormat="1" x14ac:dyDescent="0.2">
      <c r="A168" s="27" t="s">
        <v>935</v>
      </c>
      <c r="B168" s="27" t="s">
        <v>749</v>
      </c>
      <c r="C168" s="8" t="s">
        <v>616</v>
      </c>
      <c r="D168" s="8" t="s">
        <v>0</v>
      </c>
      <c r="E168" s="8" t="s">
        <v>180</v>
      </c>
      <c r="F168" s="8" t="s">
        <v>1</v>
      </c>
      <c r="G168" s="8" t="s">
        <v>183</v>
      </c>
      <c r="H168" s="8" t="s">
        <v>1273</v>
      </c>
      <c r="I168" s="8" t="s">
        <v>73</v>
      </c>
      <c r="J168" s="8" t="s">
        <v>1385</v>
      </c>
      <c r="K168" s="8" t="s">
        <v>168</v>
      </c>
      <c r="L168" s="8" t="s">
        <v>244</v>
      </c>
      <c r="M168" s="8" t="s">
        <v>163</v>
      </c>
      <c r="N168" s="8" t="s">
        <v>6</v>
      </c>
      <c r="O168" s="8" t="s">
        <v>7</v>
      </c>
      <c r="P168" s="8" t="s">
        <v>175</v>
      </c>
      <c r="Q168" s="8" t="s">
        <v>280</v>
      </c>
      <c r="R168" s="8" t="s">
        <v>194</v>
      </c>
      <c r="S168" s="8" t="s">
        <v>15</v>
      </c>
      <c r="T168" s="8" t="s">
        <v>11</v>
      </c>
      <c r="U168" s="8" t="s">
        <v>1154</v>
      </c>
      <c r="V168" s="8" t="s">
        <v>282</v>
      </c>
      <c r="W168" s="138" t="s">
        <v>782</v>
      </c>
      <c r="X168" s="8" t="str">
        <f t="shared" si="11"/>
        <v>唯一标识:残疾人托养服务机构（市）;设施名称:残疾人托养服务机构（市）;设施别称:;设施过滤:T;配置要求:必配;设施必要性:0;级别:城市级;设施代码:GF0605;设施类型:社会福利;类型代码:0807;控制方式:点位控制;应配建筑公式:0;应配用地公式:0;应配其他一公式:0;应配其他二公式:0;应配其他三公式:0;一般建筑规模:11280㎡;一般用地规模:-;一般其他一规模:-;一般其他二规模:-;规模一量纲:;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c r="Y168" s="138" t="s">
        <v>1113</v>
      </c>
      <c r="Z168" s="138"/>
      <c r="AA168" s="138"/>
      <c r="AB168" s="138"/>
      <c r="AC168" s="138" t="str">
        <f t="shared" si="9"/>
        <v>设施代码:</v>
      </c>
      <c r="AD168" s="138"/>
      <c r="AE168" s="138"/>
    </row>
    <row r="169" spans="1:31" s="5" customFormat="1" x14ac:dyDescent="0.2">
      <c r="A169" s="27" t="s">
        <v>936</v>
      </c>
      <c r="B169" s="27" t="s">
        <v>751</v>
      </c>
      <c r="C169" s="8" t="s">
        <v>616</v>
      </c>
      <c r="D169" s="8" t="s">
        <v>0</v>
      </c>
      <c r="E169" s="8" t="s">
        <v>190</v>
      </c>
      <c r="F169" s="8" t="s">
        <v>1</v>
      </c>
      <c r="G169" s="8" t="s">
        <v>183</v>
      </c>
      <c r="H169" s="8" t="s">
        <v>1273</v>
      </c>
      <c r="I169" s="8" t="s">
        <v>73</v>
      </c>
      <c r="J169" s="8" t="s">
        <v>1385</v>
      </c>
      <c r="K169" s="8" t="s">
        <v>168</v>
      </c>
      <c r="L169" s="8" t="s">
        <v>244</v>
      </c>
      <c r="M169" s="8" t="s">
        <v>163</v>
      </c>
      <c r="N169" s="8" t="s">
        <v>6</v>
      </c>
      <c r="O169" s="8" t="s">
        <v>7</v>
      </c>
      <c r="P169" s="8" t="s">
        <v>175</v>
      </c>
      <c r="Q169" s="8" t="s">
        <v>281</v>
      </c>
      <c r="R169" s="8" t="s">
        <v>194</v>
      </c>
      <c r="S169" s="8" t="s">
        <v>15</v>
      </c>
      <c r="T169" s="8" t="s">
        <v>11</v>
      </c>
      <c r="U169" s="8" t="s">
        <v>1154</v>
      </c>
      <c r="V169" s="8" t="s">
        <v>282</v>
      </c>
      <c r="W169" s="138" t="s">
        <v>782</v>
      </c>
      <c r="X169" s="8" t="str">
        <f t="shared" si="11"/>
        <v>唯一标识:残疾人托养服务机构（区）;设施名称:残疾人托养服务机构（区）;设施别称:;设施过滤:T;配置要求:选配;设施必要性:0;级别:城市级;设施代码:GF0605;设施类型:社会福利;类型代码:0807;控制方式:点位控制;应配建筑公式:0;应配用地公式:0;应配其他一公式:0;应配其他二公式:0;应配其他三公式:0;一般建筑规模:1880㎡;一般用地规模:-;一般其他一规模:-;一般其他二规模:-;规模一量纲:;备注:(1)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c r="Y169" s="138" t="s">
        <v>1113</v>
      </c>
      <c r="Z169" s="138"/>
      <c r="AA169" s="138"/>
      <c r="AB169" s="138"/>
      <c r="AC169" s="138" t="str">
        <f t="shared" si="9"/>
        <v>设施代码:</v>
      </c>
      <c r="AD169" s="138"/>
      <c r="AE169" s="138"/>
    </row>
    <row r="170" spans="1:31" s="5" customFormat="1" x14ac:dyDescent="0.2">
      <c r="A170" s="27" t="s">
        <v>937</v>
      </c>
      <c r="B170" s="27" t="s">
        <v>752</v>
      </c>
      <c r="C170" s="8" t="s">
        <v>616</v>
      </c>
      <c r="D170" s="8" t="s">
        <v>0</v>
      </c>
      <c r="E170" s="8" t="s">
        <v>180</v>
      </c>
      <c r="F170" s="8" t="s">
        <v>1</v>
      </c>
      <c r="G170" s="8" t="s">
        <v>183</v>
      </c>
      <c r="H170" s="8" t="s">
        <v>1273</v>
      </c>
      <c r="I170" s="8" t="s">
        <v>73</v>
      </c>
      <c r="J170" s="8" t="s">
        <v>1385</v>
      </c>
      <c r="K170" s="8" t="s">
        <v>168</v>
      </c>
      <c r="L170" s="8" t="s">
        <v>244</v>
      </c>
      <c r="M170" s="8" t="s">
        <v>163</v>
      </c>
      <c r="N170" s="8" t="s">
        <v>6</v>
      </c>
      <c r="O170" s="8" t="s">
        <v>7</v>
      </c>
      <c r="P170" s="8" t="s">
        <v>175</v>
      </c>
      <c r="Q170" s="8" t="s">
        <v>192</v>
      </c>
      <c r="R170" s="8" t="s">
        <v>194</v>
      </c>
      <c r="S170" s="8" t="s">
        <v>15</v>
      </c>
      <c r="T170" s="8" t="s">
        <v>11</v>
      </c>
      <c r="U170" s="8" t="s">
        <v>1154</v>
      </c>
      <c r="V170" s="8" t="s">
        <v>284</v>
      </c>
      <c r="W170" s="138" t="s">
        <v>782</v>
      </c>
      <c r="X170" s="8" t="str">
        <f t="shared" si="11"/>
        <v>唯一标识:残疾人综合服务设施（市）;设施名称:残疾人综合服务设施（市）;设施别称:;设施过滤:T;配置要求:必配;设施必要性:0;级别:城市级;设施代码:GF0605;设施类型:社会福利;类型代码:0807;控制方式:点位控制;应配建筑公式:0;应配用地公式:0;应配其他一公式:0;应配其他二公式:0;应配其他三公式:0;一般建筑规模:5000㎡;一般用地规模:-;一般其他一规模:-;一般其他二规模:-;规模一量纲:;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c r="Y170" s="138" t="s">
        <v>1113</v>
      </c>
      <c r="Z170" s="138"/>
      <c r="AA170" s="138"/>
      <c r="AB170" s="138"/>
      <c r="AC170" s="138" t="str">
        <f t="shared" si="9"/>
        <v>设施代码:</v>
      </c>
      <c r="AD170" s="138"/>
      <c r="AE170" s="138"/>
    </row>
    <row r="171" spans="1:31" s="5" customFormat="1" x14ac:dyDescent="0.2">
      <c r="A171" s="27" t="s">
        <v>938</v>
      </c>
      <c r="B171" s="27" t="s">
        <v>750</v>
      </c>
      <c r="C171" s="8" t="s">
        <v>616</v>
      </c>
      <c r="D171" s="8" t="s">
        <v>0</v>
      </c>
      <c r="E171" s="8" t="s">
        <v>190</v>
      </c>
      <c r="F171" s="8" t="s">
        <v>1</v>
      </c>
      <c r="G171" s="8" t="s">
        <v>183</v>
      </c>
      <c r="H171" s="8" t="s">
        <v>1273</v>
      </c>
      <c r="I171" s="8" t="s">
        <v>73</v>
      </c>
      <c r="J171" s="8" t="s">
        <v>1385</v>
      </c>
      <c r="K171" s="8" t="s">
        <v>168</v>
      </c>
      <c r="L171" s="8" t="s">
        <v>244</v>
      </c>
      <c r="M171" s="8" t="s">
        <v>163</v>
      </c>
      <c r="N171" s="8" t="s">
        <v>6</v>
      </c>
      <c r="O171" s="8" t="s">
        <v>7</v>
      </c>
      <c r="P171" s="8" t="s">
        <v>175</v>
      </c>
      <c r="Q171" s="8" t="s">
        <v>283</v>
      </c>
      <c r="R171" s="8" t="s">
        <v>194</v>
      </c>
      <c r="S171" s="8" t="s">
        <v>15</v>
      </c>
      <c r="T171" s="8" t="s">
        <v>11</v>
      </c>
      <c r="U171" s="8" t="s">
        <v>1154</v>
      </c>
      <c r="V171" s="8" t="s">
        <v>284</v>
      </c>
      <c r="W171" s="138" t="s">
        <v>782</v>
      </c>
      <c r="X171" s="8" t="str">
        <f t="shared" si="11"/>
        <v>唯一标识:残疾人综合服务设施（区）;设施名称:残疾人综合服务设施（区）;设施别称:;设施过滤:T;配置要求:选配;设施必要性:0;级别:城市级;设施代码:GF0605;设施类型:社会福利;类型代码:0807;控制方式:点位控制;应配建筑公式:0;应配用地公式:0;应配其他一公式:0;应配其他二公式:0;应配其他三公式:0;一般建筑规模:2500㎡;一般用地规模:-;一般其他一规模:-;一般其他二规模:-;规模一量纲:;备注:(1)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c r="Y171" s="138" t="s">
        <v>1113</v>
      </c>
      <c r="Z171" s="138"/>
      <c r="AA171" s="138"/>
      <c r="AB171" s="138"/>
      <c r="AC171" s="138" t="str">
        <f t="shared" si="9"/>
        <v>设施代码:</v>
      </c>
      <c r="AD171" s="138"/>
      <c r="AE171" s="138"/>
    </row>
    <row r="172" spans="1:31" s="5" customFormat="1" x14ac:dyDescent="0.2">
      <c r="A172" s="27" t="s">
        <v>939</v>
      </c>
      <c r="B172" s="27" t="s">
        <v>753</v>
      </c>
      <c r="C172" s="8" t="s">
        <v>616</v>
      </c>
      <c r="D172" s="8" t="s">
        <v>0</v>
      </c>
      <c r="E172" s="8" t="s">
        <v>180</v>
      </c>
      <c r="F172" s="8" t="s">
        <v>1</v>
      </c>
      <c r="G172" s="8" t="s">
        <v>183</v>
      </c>
      <c r="H172" s="8" t="s">
        <v>1274</v>
      </c>
      <c r="I172" s="8" t="s">
        <v>73</v>
      </c>
      <c r="J172" s="8" t="s">
        <v>1385</v>
      </c>
      <c r="K172" s="8" t="s">
        <v>168</v>
      </c>
      <c r="L172" s="8" t="s">
        <v>244</v>
      </c>
      <c r="M172" s="8" t="s">
        <v>163</v>
      </c>
      <c r="N172" s="8" t="s">
        <v>6</v>
      </c>
      <c r="O172" s="8" t="s">
        <v>7</v>
      </c>
      <c r="P172" s="8" t="s">
        <v>175</v>
      </c>
      <c r="Q172" s="8" t="s">
        <v>287</v>
      </c>
      <c r="R172" s="8" t="s">
        <v>194</v>
      </c>
      <c r="S172" s="8" t="s">
        <v>15</v>
      </c>
      <c r="T172" s="8" t="s">
        <v>11</v>
      </c>
      <c r="U172" s="8" t="s">
        <v>1154</v>
      </c>
      <c r="V172" s="8" t="s">
        <v>290</v>
      </c>
      <c r="W172" s="138" t="s">
        <v>782</v>
      </c>
      <c r="X172" s="8" t="str">
        <f t="shared" si="11"/>
        <v>唯一标识:儿童福利院（市）;设施名称:儿童福利院（市）;设施别称:;设施过滤:T;配置要求:必配;设施必要性:0;级别:城市级;设施代码:GF0606;设施类型:社会福利;类型代码:0807;控制方式:点位控制;应配建筑公式:0;应配用地公式:0;应配其他一公式:0;应配其他二公式:0;应配其他三公式:0;一般建筑规模:15750㎡;一般用地规模:-;一般其他一规模:-;一般其他二规模:-;规模一量纲:;备注:(1)合计规模宜为450床以上，房屋综合建筑面积应按35-37m/床计算（一类标准）：(2)建筑密度宜为25%~30%。容积率宜为0.6~1.0。室外活动场地面积应按4~5m/床核定：(3)设置1所（或分设）。参照《儿童福利院建设标准》（建标145一2010）。一般规模为总规模。</v>
      </c>
      <c r="Y172" s="138" t="s">
        <v>1113</v>
      </c>
      <c r="Z172" s="138"/>
      <c r="AA172" s="138"/>
      <c r="AB172" s="138"/>
      <c r="AC172" s="138" t="str">
        <f t="shared" si="9"/>
        <v>设施代码:</v>
      </c>
      <c r="AD172" s="138"/>
      <c r="AE172" s="138"/>
    </row>
    <row r="173" spans="1:31" s="5" customFormat="1" x14ac:dyDescent="0.2">
      <c r="A173" s="27" t="s">
        <v>940</v>
      </c>
      <c r="B173" s="27" t="s">
        <v>754</v>
      </c>
      <c r="C173" s="8" t="s">
        <v>616</v>
      </c>
      <c r="D173" s="8" t="s">
        <v>0</v>
      </c>
      <c r="E173" s="8" t="s">
        <v>190</v>
      </c>
      <c r="F173" s="8" t="s">
        <v>1</v>
      </c>
      <c r="G173" s="8" t="s">
        <v>183</v>
      </c>
      <c r="H173" s="8" t="s">
        <v>1274</v>
      </c>
      <c r="I173" s="8" t="s">
        <v>73</v>
      </c>
      <c r="J173" s="8" t="s">
        <v>1385</v>
      </c>
      <c r="K173" s="8" t="s">
        <v>168</v>
      </c>
      <c r="L173" s="8" t="s">
        <v>244</v>
      </c>
      <c r="M173" s="8" t="s">
        <v>163</v>
      </c>
      <c r="N173" s="8" t="s">
        <v>6</v>
      </c>
      <c r="O173" s="8" t="s">
        <v>7</v>
      </c>
      <c r="P173" s="8" t="s">
        <v>175</v>
      </c>
      <c r="Q173" s="8" t="s">
        <v>288</v>
      </c>
      <c r="R173" s="8" t="s">
        <v>194</v>
      </c>
      <c r="S173" s="8" t="s">
        <v>15</v>
      </c>
      <c r="T173" s="8" t="s">
        <v>11</v>
      </c>
      <c r="U173" s="8" t="s">
        <v>1154</v>
      </c>
      <c r="V173" s="8" t="s">
        <v>289</v>
      </c>
      <c r="W173" s="138" t="s">
        <v>782</v>
      </c>
      <c r="X173" s="8" t="str">
        <f t="shared" si="11"/>
        <v>唯一标识:儿童福利院（区）;设施名称:儿童福利院（区）;设施别称:;设施过滤:T;配置要求:选配;设施必要性:0;级别:城市级;设施代码:GF0606;设施类型:社会福利;类型代码:0807;控制方式:点位控制;应配建筑公式:0;应配用地公式:0;应配其他一公式:0;应配其他二公式:0;应配其他三公式:0;一般建筑规模:4100㎡;一般用地规模:-;一般其他一规模:-;一般其他二规模:-;规模一量纲:;备注:(1)常住人口超过100万的区、县（市）可另行设置；。参照《儿童福利院建设标准》（建标145一2010）。</v>
      </c>
      <c r="Y173" s="138" t="s">
        <v>1113</v>
      </c>
      <c r="Z173" s="138"/>
      <c r="AA173" s="138"/>
      <c r="AB173" s="138"/>
      <c r="AC173" s="138" t="str">
        <f t="shared" si="9"/>
        <v>设施代码:</v>
      </c>
      <c r="AD173" s="138"/>
      <c r="AE173" s="138"/>
    </row>
    <row r="174" spans="1:31" s="5" customFormat="1" x14ac:dyDescent="0.2">
      <c r="A174" s="27" t="s">
        <v>941</v>
      </c>
      <c r="B174" s="27" t="s">
        <v>755</v>
      </c>
      <c r="C174" s="8" t="s">
        <v>616</v>
      </c>
      <c r="D174" s="8" t="s">
        <v>0</v>
      </c>
      <c r="E174" s="8" t="s">
        <v>180</v>
      </c>
      <c r="F174" s="8" t="s">
        <v>1</v>
      </c>
      <c r="G174" s="8" t="s">
        <v>183</v>
      </c>
      <c r="H174" s="8" t="s">
        <v>1275</v>
      </c>
      <c r="I174" s="8" t="s">
        <v>73</v>
      </c>
      <c r="J174" s="8" t="s">
        <v>1385</v>
      </c>
      <c r="K174" s="8" t="s">
        <v>168</v>
      </c>
      <c r="L174" s="8" t="s">
        <v>244</v>
      </c>
      <c r="M174" s="8" t="s">
        <v>163</v>
      </c>
      <c r="N174" s="8" t="s">
        <v>6</v>
      </c>
      <c r="O174" s="8" t="s">
        <v>7</v>
      </c>
      <c r="P174" s="8" t="s">
        <v>175</v>
      </c>
      <c r="Q174" s="8" t="s">
        <v>192</v>
      </c>
      <c r="R174" s="8" t="s">
        <v>194</v>
      </c>
      <c r="S174" s="8" t="s">
        <v>15</v>
      </c>
      <c r="T174" s="8" t="s">
        <v>11</v>
      </c>
      <c r="U174" s="8" t="s">
        <v>1154</v>
      </c>
      <c r="V174" s="8" t="s">
        <v>291</v>
      </c>
      <c r="W174" s="138" t="s">
        <v>782</v>
      </c>
      <c r="X174" s="8" t="str">
        <f t="shared" si="11"/>
        <v>唯一标识:救助管理站（市）;设施名称:救助管理站（市）;设施别称:;设施过滤:T;配置要求:必配;设施必要性:0;级别:城市级;设施代码:GF0607;设施类型:社会福利;类型代码:0807;控制方式:点位控制;应配建筑公式:0;应配用地公式:0;应配其他一公式:0;应配其他二公式:0;应配其他三公式:0;一般建筑规模:5000㎡;一般用地规模:-;一般其他一规模:-;一般其他二规模:-;规模一量纲:;备注:(1)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v>
      </c>
      <c r="Y174" s="138" t="s">
        <v>1113</v>
      </c>
      <c r="Z174" s="138"/>
      <c r="AA174" s="138"/>
      <c r="AB174" s="138"/>
      <c r="AC174" s="138" t="str">
        <f t="shared" si="9"/>
        <v>设施代码:</v>
      </c>
      <c r="AD174" s="138"/>
      <c r="AE174" s="138"/>
    </row>
    <row r="175" spans="1:31" s="5" customFormat="1" x14ac:dyDescent="0.2">
      <c r="A175" s="27" t="s">
        <v>942</v>
      </c>
      <c r="B175" s="27" t="s">
        <v>756</v>
      </c>
      <c r="C175" s="8" t="s">
        <v>616</v>
      </c>
      <c r="D175" s="8" t="s">
        <v>0</v>
      </c>
      <c r="E175" s="8" t="s">
        <v>190</v>
      </c>
      <c r="F175" s="8" t="s">
        <v>1</v>
      </c>
      <c r="G175" s="8" t="s">
        <v>183</v>
      </c>
      <c r="H175" s="8" t="s">
        <v>1275</v>
      </c>
      <c r="I175" s="8" t="s">
        <v>73</v>
      </c>
      <c r="J175" s="8" t="s">
        <v>1385</v>
      </c>
      <c r="K175" s="8" t="s">
        <v>168</v>
      </c>
      <c r="L175" s="8" t="s">
        <v>244</v>
      </c>
      <c r="M175" s="8" t="s">
        <v>163</v>
      </c>
      <c r="N175" s="8" t="s">
        <v>6</v>
      </c>
      <c r="O175" s="8" t="s">
        <v>7</v>
      </c>
      <c r="P175" s="8" t="s">
        <v>175</v>
      </c>
      <c r="Q175" s="8" t="s">
        <v>205</v>
      </c>
      <c r="R175" s="8" t="s">
        <v>194</v>
      </c>
      <c r="S175" s="8" t="s">
        <v>15</v>
      </c>
      <c r="T175" s="8" t="s">
        <v>11</v>
      </c>
      <c r="U175" s="8" t="s">
        <v>1154</v>
      </c>
      <c r="V175" s="8" t="s">
        <v>292</v>
      </c>
      <c r="W175" s="138" t="s">
        <v>782</v>
      </c>
      <c r="X175" s="8" t="str">
        <f t="shared" si="11"/>
        <v>唯一标识:救助管理站（区）;设施名称:救助管理站（区）;设施别称:;设施过滤:T;配置要求:选配;设施必要性:0;级别:城市级;设施代码:GF0607;设施类型:社会福利;类型代码:0807;控制方式:点位控制;应配建筑公式:0;应配用地公式:0;应配其他一公式:0;应配其他二公式:0;应配其他三公式:0;一般建筑规模:1500㎡;一般用地规模:-;一般其他一规模:-;一般其他二规模:-;规模一量纲:;备注:(1)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v>
      </c>
      <c r="Y175" s="138" t="s">
        <v>1113</v>
      </c>
      <c r="Z175" s="138"/>
      <c r="AA175" s="138"/>
      <c r="AB175" s="138"/>
      <c r="AC175" s="138" t="str">
        <f t="shared" si="9"/>
        <v>设施代码:</v>
      </c>
      <c r="AD175" s="138"/>
      <c r="AE175" s="138"/>
    </row>
    <row r="176" spans="1:31" s="18" customFormat="1" x14ac:dyDescent="0.2">
      <c r="A176" s="104" t="s">
        <v>943</v>
      </c>
      <c r="B176" s="104" t="s">
        <v>593</v>
      </c>
      <c r="C176" s="20" t="s">
        <v>616</v>
      </c>
      <c r="D176" s="20" t="s">
        <v>243</v>
      </c>
      <c r="E176" s="20" t="s">
        <v>570</v>
      </c>
      <c r="F176" s="20" t="s">
        <v>371</v>
      </c>
      <c r="G176" s="20" t="s">
        <v>183</v>
      </c>
      <c r="H176" s="20" t="s">
        <v>1271</v>
      </c>
      <c r="I176" s="20" t="s">
        <v>362</v>
      </c>
      <c r="J176" s="20" t="s">
        <v>1385</v>
      </c>
      <c r="K176" s="20" t="s">
        <v>168</v>
      </c>
      <c r="L176" s="20" t="s">
        <v>244</v>
      </c>
      <c r="M176" s="20" t="s">
        <v>163</v>
      </c>
      <c r="N176" s="20" t="s">
        <v>303</v>
      </c>
      <c r="O176" s="20" t="s">
        <v>334</v>
      </c>
      <c r="P176" s="20" t="s">
        <v>176</v>
      </c>
      <c r="Q176" s="20" t="s">
        <v>228</v>
      </c>
      <c r="R176" s="20" t="s">
        <v>194</v>
      </c>
      <c r="S176" s="20" t="s">
        <v>308</v>
      </c>
      <c r="T176" s="20" t="s">
        <v>336</v>
      </c>
      <c r="U176" s="20" t="s">
        <v>1154</v>
      </c>
      <c r="V176" s="20" t="s">
        <v>571</v>
      </c>
      <c r="W176" s="143" t="s">
        <v>782</v>
      </c>
      <c r="X176" s="20" t="str">
        <f t="shared" si="11"/>
        <v>唯一标识:SOS儿童村;设施名称:SOS儿童村;设施别称:;设施过滤:T;配置要求:品质提升;设施必要性:0;级别:城市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v>
      </c>
      <c r="Y176" s="143" t="s">
        <v>1113</v>
      </c>
      <c r="Z176" s="143"/>
      <c r="AA176" s="143"/>
      <c r="AB176" s="143"/>
      <c r="AC176" s="138" t="str">
        <f t="shared" si="9"/>
        <v>设施代码:</v>
      </c>
      <c r="AD176" s="143"/>
      <c r="AE176" s="143"/>
    </row>
    <row r="177" spans="1:31" s="30" customFormat="1" ht="15" thickBot="1" x14ac:dyDescent="0.25">
      <c r="A177" s="66" t="s">
        <v>944</v>
      </c>
      <c r="B177" s="66" t="s">
        <v>594</v>
      </c>
      <c r="C177" s="67" t="s">
        <v>616</v>
      </c>
      <c r="D177" s="67" t="s">
        <v>243</v>
      </c>
      <c r="E177" s="67" t="s">
        <v>570</v>
      </c>
      <c r="F177" s="67" t="s">
        <v>371</v>
      </c>
      <c r="G177" s="67" t="s">
        <v>183</v>
      </c>
      <c r="H177" s="67" t="s">
        <v>1271</v>
      </c>
      <c r="I177" s="67" t="s">
        <v>362</v>
      </c>
      <c r="J177" s="67" t="s">
        <v>1385</v>
      </c>
      <c r="K177" s="67" t="s">
        <v>168</v>
      </c>
      <c r="L177" s="67" t="s">
        <v>244</v>
      </c>
      <c r="M177" s="67" t="s">
        <v>163</v>
      </c>
      <c r="N177" s="67" t="s">
        <v>303</v>
      </c>
      <c r="O177" s="67" t="s">
        <v>334</v>
      </c>
      <c r="P177" s="67" t="s">
        <v>176</v>
      </c>
      <c r="Q177" s="67" t="s">
        <v>228</v>
      </c>
      <c r="R177" s="67" t="s">
        <v>194</v>
      </c>
      <c r="S177" s="67" t="s">
        <v>308</v>
      </c>
      <c r="T177" s="67" t="s">
        <v>336</v>
      </c>
      <c r="U177" s="67" t="s">
        <v>1154</v>
      </c>
      <c r="V177" s="67" t="s">
        <v>571</v>
      </c>
      <c r="W177" s="144" t="s">
        <v>782</v>
      </c>
      <c r="X177" s="67" t="str">
        <f t="shared" si="11"/>
        <v>唯一标识:未成年救助保护中心;设施名称:未成年救助保护中心;设施别称:;设施过滤:T;配置要求:品质提升;设施必要性:0;级别:城市级;设施代码:GF0608;设施类型:社会福利;类型代码:0807;控制方式:点位控制;应配建筑公式:0;应配用地公式:0;应配其他一公式:0;应配其他二公式:0;应配其他三公式:0;一般建筑规模:-;一般用地规模:-;一般其他一规模:-;一般其他二规模:-;规模一量纲:;备注:-</v>
      </c>
      <c r="Y177" s="144" t="s">
        <v>1113</v>
      </c>
      <c r="Z177" s="144"/>
      <c r="AA177" s="144"/>
      <c r="AB177" s="144"/>
      <c r="AC177" s="138" t="str">
        <f t="shared" si="9"/>
        <v>设施代码:</v>
      </c>
      <c r="AD177" s="144"/>
      <c r="AE177" s="144"/>
    </row>
    <row r="178" spans="1:31" s="26" customFormat="1" x14ac:dyDescent="0.2">
      <c r="A178" s="25" t="s">
        <v>945</v>
      </c>
      <c r="B178" s="25" t="s">
        <v>352</v>
      </c>
      <c r="C178" s="26" t="s">
        <v>626</v>
      </c>
      <c r="D178" s="26" t="s">
        <v>243</v>
      </c>
      <c r="E178" s="26" t="s">
        <v>180</v>
      </c>
      <c r="F178" s="26" t="s">
        <v>169</v>
      </c>
      <c r="G178" s="26" t="s">
        <v>311</v>
      </c>
      <c r="H178" s="26" t="s">
        <v>1250</v>
      </c>
      <c r="I178" s="26" t="s">
        <v>362</v>
      </c>
      <c r="J178" s="26" t="s">
        <v>1386</v>
      </c>
      <c r="K178" s="26" t="s">
        <v>168</v>
      </c>
      <c r="L178" s="26" t="s">
        <v>353</v>
      </c>
      <c r="M178" s="26" t="s">
        <v>354</v>
      </c>
      <c r="N178" s="26" t="s">
        <v>303</v>
      </c>
      <c r="O178" s="26" t="s">
        <v>334</v>
      </c>
      <c r="P178" s="26" t="s">
        <v>176</v>
      </c>
      <c r="Q178" s="26" t="s">
        <v>355</v>
      </c>
      <c r="R178" s="26" t="s">
        <v>356</v>
      </c>
      <c r="S178" s="26" t="s">
        <v>308</v>
      </c>
      <c r="T178" s="26" t="s">
        <v>336</v>
      </c>
      <c r="U178" s="26" t="s">
        <v>1154</v>
      </c>
      <c r="V178" s="26" t="s">
        <v>357</v>
      </c>
      <c r="W178" s="140" t="s">
        <v>782</v>
      </c>
      <c r="X178" s="26" t="str">
        <f t="shared" si="11"/>
        <v>唯一标识:街道级养老院;设施名称:街道级养老院;设施别称:养老院 居住区养老院 居住区级养老院 街道级养老院;设施过滤:T;配置要求:必配;设施必要性:1;级别:街道级;设施代码:GF0702;设施类型:社会福利;类型代码:0890;控制方式:点位控制;应配建筑公式:总居住户数/100*53;应配用地公式:总居住户数/100*60;应配其他一公式:0;应配其他二公式:0;应配其他三公式:0;一般建筑规模:1050㎡;一般用地规模:1200㎡;一般其他一规模:-;一般其他二规模:-;规模一量纲:;备注: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v>
      </c>
      <c r="Y178" s="140" t="s">
        <v>1113</v>
      </c>
      <c r="Z178" s="140"/>
      <c r="AA178" s="140"/>
      <c r="AB178" s="140"/>
      <c r="AC178" s="138" t="str">
        <f t="shared" si="9"/>
        <v>设施代码:</v>
      </c>
      <c r="AD178" s="140"/>
      <c r="AE178" s="140"/>
    </row>
    <row r="179" spans="1:31" s="8" customFormat="1" x14ac:dyDescent="0.2">
      <c r="A179" s="27" t="s">
        <v>946</v>
      </c>
      <c r="B179" s="27" t="s">
        <v>358</v>
      </c>
      <c r="C179" s="8" t="s">
        <v>623</v>
      </c>
      <c r="D179" s="8" t="s">
        <v>243</v>
      </c>
      <c r="E179" s="8" t="s">
        <v>180</v>
      </c>
      <c r="F179" s="8" t="s">
        <v>169</v>
      </c>
      <c r="G179" s="8" t="s">
        <v>311</v>
      </c>
      <c r="H179" s="8" t="s">
        <v>1251</v>
      </c>
      <c r="I179" s="8" t="s">
        <v>362</v>
      </c>
      <c r="J179" s="8" t="s">
        <v>1386</v>
      </c>
      <c r="K179" s="8" t="s">
        <v>168</v>
      </c>
      <c r="L179" s="8" t="s">
        <v>359</v>
      </c>
      <c r="M179" s="8" t="s">
        <v>163</v>
      </c>
      <c r="N179" s="8" t="s">
        <v>303</v>
      </c>
      <c r="O179" s="8" t="s">
        <v>334</v>
      </c>
      <c r="P179" s="8" t="s">
        <v>176</v>
      </c>
      <c r="Q179" s="8" t="s">
        <v>239</v>
      </c>
      <c r="R179" s="8" t="s">
        <v>194</v>
      </c>
      <c r="S179" s="8" t="s">
        <v>308</v>
      </c>
      <c r="T179" s="8" t="s">
        <v>336</v>
      </c>
      <c r="U179" s="8" t="s">
        <v>1154</v>
      </c>
      <c r="V179" s="8" t="s">
        <v>659</v>
      </c>
      <c r="W179" s="141" t="s">
        <v>782</v>
      </c>
      <c r="X179" s="8" t="str">
        <f t="shared" si="11"/>
        <v>唯一标识:区域性居家养老服务中心;设施名称:区域性居家养老服务中心;设施别称:养老服务中心;设施过滤:T;配置要求:必配;设施必要性:1;级别:街道级;设施代码:GF0703;设施类型:社会福利;类型代码:0890;控制方式:点位控制;应配建筑公式:总居住户数/100*36;应配用地公式:0;应配其他一公式:0;应配其他二公式:0;应配其他三公式:0;一般建筑规模:2000㎡;一般用地规模:-;一般其他一规模:-;一般其他二规模:-;规模一量纲:;备注:(1)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v>
      </c>
      <c r="Y179" s="141" t="s">
        <v>1113</v>
      </c>
      <c r="Z179" s="141"/>
      <c r="AA179" s="141"/>
      <c r="AB179" s="141"/>
      <c r="AC179" s="138" t="str">
        <f t="shared" si="9"/>
        <v>设施代码:</v>
      </c>
      <c r="AD179" s="141"/>
      <c r="AE179" s="141"/>
    </row>
    <row r="180" spans="1:31" s="8" customFormat="1" x14ac:dyDescent="0.2">
      <c r="A180" s="27" t="s">
        <v>947</v>
      </c>
      <c r="B180" s="27" t="s">
        <v>757</v>
      </c>
      <c r="C180" s="8" t="s">
        <v>1114</v>
      </c>
      <c r="D180" s="8" t="s">
        <v>243</v>
      </c>
      <c r="E180" s="8" t="s">
        <v>180</v>
      </c>
      <c r="F180" s="8" t="s">
        <v>169</v>
      </c>
      <c r="G180" s="8" t="s">
        <v>311</v>
      </c>
      <c r="H180" s="8" t="s">
        <v>1252</v>
      </c>
      <c r="I180" s="8" t="s">
        <v>362</v>
      </c>
      <c r="J180" s="8" t="s">
        <v>1386</v>
      </c>
      <c r="K180" s="8" t="s">
        <v>168</v>
      </c>
      <c r="L180" s="8" t="s">
        <v>363</v>
      </c>
      <c r="M180" s="8" t="s">
        <v>163</v>
      </c>
      <c r="N180" s="8" t="s">
        <v>303</v>
      </c>
      <c r="O180" s="8" t="s">
        <v>334</v>
      </c>
      <c r="P180" s="8" t="s">
        <v>176</v>
      </c>
      <c r="Q180" s="8" t="s">
        <v>340</v>
      </c>
      <c r="R180" s="8" t="s">
        <v>194</v>
      </c>
      <c r="S180" s="8" t="s">
        <v>308</v>
      </c>
      <c r="T180" s="8" t="s">
        <v>336</v>
      </c>
      <c r="U180" s="8" t="s">
        <v>1154</v>
      </c>
      <c r="V180" s="8" t="s">
        <v>660</v>
      </c>
      <c r="W180" s="141" t="s">
        <v>782</v>
      </c>
      <c r="X180" s="8" t="str">
        <f t="shared" si="11"/>
        <v>唯一标识:残疾人之家（残疾人日间照料服务机构）;设施名称:残疾人之家（残疾人日间照料服务机构）;设施别称:工疗站 残疾人日间托养机构 残疾人日间照料托养服务机构 残疾人之家;设施过滤:T;配置要求:必配;设施必要性:1;级别:街道级;设施代码:GF0704;设施类型:社会福利;类型代码:0890;控制方式:点位控制;应配建筑公式:总居住户数/100*5;应配用地公式:0;应配其他一公式:0;应配其他二公式:0;应配其他三公式:0;一般建筑规模:200㎡;一般用地规模:-;一般其他一规模:-;一般其他二规模:-;规模一量纲:;备注:(1)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v>
      </c>
      <c r="Y180" s="141" t="s">
        <v>1113</v>
      </c>
      <c r="Z180" s="141"/>
      <c r="AA180" s="141"/>
      <c r="AB180" s="141"/>
      <c r="AC180" s="138" t="str">
        <f t="shared" si="9"/>
        <v>设施代码:</v>
      </c>
      <c r="AD180" s="141"/>
      <c r="AE180" s="141"/>
    </row>
    <row r="181" spans="1:31" s="67" customFormat="1" ht="15" thickBot="1" x14ac:dyDescent="0.25">
      <c r="A181" s="66" t="s">
        <v>948</v>
      </c>
      <c r="B181" s="66" t="s">
        <v>595</v>
      </c>
      <c r="C181" s="67" t="s">
        <v>616</v>
      </c>
      <c r="D181" s="67" t="s">
        <v>243</v>
      </c>
      <c r="E181" s="67" t="s">
        <v>570</v>
      </c>
      <c r="F181" s="67" t="s">
        <v>371</v>
      </c>
      <c r="G181" s="67" t="s">
        <v>311</v>
      </c>
      <c r="H181" s="67" t="s">
        <v>1268</v>
      </c>
      <c r="I181" s="67" t="s">
        <v>362</v>
      </c>
      <c r="J181" s="67" t="s">
        <v>1386</v>
      </c>
      <c r="K181" s="67" t="s">
        <v>168</v>
      </c>
      <c r="L181" s="67" t="s">
        <v>244</v>
      </c>
      <c r="M181" s="67" t="s">
        <v>163</v>
      </c>
      <c r="N181" s="67" t="s">
        <v>303</v>
      </c>
      <c r="O181" s="67" t="s">
        <v>334</v>
      </c>
      <c r="P181" s="67" t="s">
        <v>176</v>
      </c>
      <c r="Q181" s="67" t="s">
        <v>228</v>
      </c>
      <c r="R181" s="67" t="s">
        <v>194</v>
      </c>
      <c r="S181" s="67" t="s">
        <v>308</v>
      </c>
      <c r="T181" s="67" t="s">
        <v>336</v>
      </c>
      <c r="U181" s="67" t="s">
        <v>1154</v>
      </c>
      <c r="V181" s="67" t="s">
        <v>571</v>
      </c>
      <c r="W181" s="148" t="s">
        <v>782</v>
      </c>
      <c r="X181" s="67" t="str">
        <f t="shared" si="11"/>
        <v>唯一标识:智能照护设施;设施名称:智能照护设施;设施别称:;设施过滤:T;配置要求:品质提升;设施必要性:0;级别:街道级;设施代码:GF0720;设施类型:社会福利;类型代码:0890;控制方式:点位控制;应配建筑公式:0;应配用地公式:0;应配其他一公式:0;应配其他二公式:0;应配其他三公式:0;一般建筑规模:-;一般用地规模:-;一般其他一规模:-;一般其他二规模:-;规模一量纲:;备注:-</v>
      </c>
      <c r="Y181" s="148" t="s">
        <v>1113</v>
      </c>
      <c r="Z181" s="148"/>
      <c r="AA181" s="148"/>
      <c r="AB181" s="148"/>
      <c r="AC181" s="138" t="str">
        <f t="shared" si="9"/>
        <v>设施代码:</v>
      </c>
      <c r="AD181" s="148"/>
      <c r="AE181" s="148"/>
    </row>
    <row r="182" spans="1:31" s="23" customFormat="1" x14ac:dyDescent="0.2">
      <c r="A182" s="25" t="s">
        <v>949</v>
      </c>
      <c r="B182" s="25" t="s">
        <v>758</v>
      </c>
      <c r="C182" s="26" t="s">
        <v>616</v>
      </c>
      <c r="D182" s="26" t="s">
        <v>0</v>
      </c>
      <c r="E182" s="26" t="s">
        <v>179</v>
      </c>
      <c r="F182" s="26" t="s">
        <v>18</v>
      </c>
      <c r="G182" s="26" t="s">
        <v>581</v>
      </c>
      <c r="H182" s="26" t="s">
        <v>1258</v>
      </c>
      <c r="I182" s="26" t="s">
        <v>73</v>
      </c>
      <c r="J182" s="26" t="s">
        <v>1381</v>
      </c>
      <c r="K182" s="26" t="s">
        <v>168</v>
      </c>
      <c r="L182" s="26" t="s">
        <v>421</v>
      </c>
      <c r="M182" s="26" t="s">
        <v>5</v>
      </c>
      <c r="N182" s="26" t="s">
        <v>6</v>
      </c>
      <c r="O182" s="26" t="s">
        <v>7</v>
      </c>
      <c r="P182" s="26" t="s">
        <v>175</v>
      </c>
      <c r="Q182" s="26" t="s">
        <v>401</v>
      </c>
      <c r="R182" s="26" t="s">
        <v>9</v>
      </c>
      <c r="S182" s="26" t="s">
        <v>15</v>
      </c>
      <c r="T182" s="26" t="s">
        <v>11</v>
      </c>
      <c r="U182" s="26" t="s">
        <v>1154</v>
      </c>
      <c r="V182" s="26" t="s">
        <v>422</v>
      </c>
      <c r="W182" s="137" t="s">
        <v>782</v>
      </c>
      <c r="X182" s="26" t="str">
        <f t="shared" si="11"/>
        <v>唯一标识:居家养老服务照料中心;设施名称:居家养老服务照料中心;设施别称:;设施过滤:T;配置要求:必配;设施必要性:1;级别:社区级;设施代码:GF0710;设施类型:社会福利;类型代码:0702;控制方式:点位控制;应配建筑公式:总居住户数现状/100*30+总居住户数规划/100*30;应配用地公式:0;应配其他一公式:0;应配其他二公式:0;应配其他三公式:0;一般建筑规模:300㎡;一般用地规模:-;一般其他一规模:-;一般其他二规模:-;规模一量纲:;备注:(1)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v>
      </c>
      <c r="Y182" s="137" t="s">
        <v>1113</v>
      </c>
      <c r="Z182" s="137"/>
      <c r="AA182" s="137"/>
      <c r="AB182" s="137"/>
      <c r="AC182" s="138" t="str">
        <f t="shared" si="9"/>
        <v>设施代码:</v>
      </c>
      <c r="AD182" s="137"/>
      <c r="AE182" s="137"/>
    </row>
    <row r="183" spans="1:31" s="5" customFormat="1" x14ac:dyDescent="0.2">
      <c r="A183" s="27" t="s">
        <v>950</v>
      </c>
      <c r="B183" s="27" t="s">
        <v>74</v>
      </c>
      <c r="C183" s="8" t="s">
        <v>616</v>
      </c>
      <c r="D183" s="8" t="s">
        <v>0</v>
      </c>
      <c r="E183" s="8" t="s">
        <v>179</v>
      </c>
      <c r="F183" s="8" t="s">
        <v>18</v>
      </c>
      <c r="G183" s="8" t="s">
        <v>581</v>
      </c>
      <c r="H183" s="8" t="s">
        <v>1259</v>
      </c>
      <c r="I183" s="8" t="s">
        <v>73</v>
      </c>
      <c r="J183" s="8" t="s">
        <v>1381</v>
      </c>
      <c r="K183" s="8" t="s">
        <v>168</v>
      </c>
      <c r="L183" s="8" t="s">
        <v>72</v>
      </c>
      <c r="M183" s="8" t="s">
        <v>5</v>
      </c>
      <c r="N183" s="8" t="s">
        <v>6</v>
      </c>
      <c r="O183" s="8" t="s">
        <v>7</v>
      </c>
      <c r="P183" s="8" t="s">
        <v>175</v>
      </c>
      <c r="Q183" s="8" t="s">
        <v>75</v>
      </c>
      <c r="R183" s="8" t="s">
        <v>9</v>
      </c>
      <c r="S183" s="8" t="s">
        <v>15</v>
      </c>
      <c r="T183" s="8" t="s">
        <v>11</v>
      </c>
      <c r="U183" s="8" t="s">
        <v>1154</v>
      </c>
      <c r="V183" s="8" t="s">
        <v>423</v>
      </c>
      <c r="W183" s="138" t="s">
        <v>782</v>
      </c>
      <c r="X183" s="8" t="str">
        <f t="shared" si="11"/>
        <v>唯一标识:残疾人社区康复站;设施名称:残疾人社区康复站;设施别称:;设施过滤:T;配置要求:必配;设施必要性:1;级别:社区级;设施代码:GF0711;设施类型:社会福利;类型代码:0702;控制方式:点位控制;应配建筑公式:总居住户数/100*1.5;应配用地公式:0;应配其他一公式:0;应配其他二公式:0;应配其他三公式:0;一般建筑规模:30㎡;一般用地规模:-;一般其他一规模:-;一般其他二规模:-;规模一量纲:;备注:可依托社区内现有机构和设施，安排固定的活动场所。参照“关于开展残疾人‘康复之家’建设试点工作的通知(残联康复函〔2021)7号)</v>
      </c>
      <c r="Y183" s="138" t="s">
        <v>1113</v>
      </c>
      <c r="Z183" s="138"/>
      <c r="AA183" s="138"/>
      <c r="AB183" s="138"/>
      <c r="AC183" s="138" t="str">
        <f t="shared" si="9"/>
        <v>设施代码:</v>
      </c>
      <c r="AD183" s="138"/>
      <c r="AE183" s="138"/>
    </row>
    <row r="184" spans="1:31" s="5" customFormat="1" x14ac:dyDescent="0.2">
      <c r="A184" s="27" t="s">
        <v>951</v>
      </c>
      <c r="B184" s="27" t="s">
        <v>424</v>
      </c>
      <c r="C184" s="8" t="s">
        <v>624</v>
      </c>
      <c r="D184" s="8" t="s">
        <v>0</v>
      </c>
      <c r="E184" s="8" t="s">
        <v>179</v>
      </c>
      <c r="F184" s="8" t="s">
        <v>169</v>
      </c>
      <c r="G184" s="8" t="s">
        <v>581</v>
      </c>
      <c r="H184" s="8" t="s">
        <v>1260</v>
      </c>
      <c r="I184" s="8" t="s">
        <v>73</v>
      </c>
      <c r="J184" s="8" t="s">
        <v>1381</v>
      </c>
      <c r="K184" s="8" t="s">
        <v>168</v>
      </c>
      <c r="L184" s="8" t="s">
        <v>425</v>
      </c>
      <c r="M184" s="8" t="s">
        <v>163</v>
      </c>
      <c r="N184" s="8" t="s">
        <v>6</v>
      </c>
      <c r="O184" s="8" t="s">
        <v>7</v>
      </c>
      <c r="P184" s="8" t="s">
        <v>175</v>
      </c>
      <c r="Q184" s="8" t="s">
        <v>340</v>
      </c>
      <c r="R184" s="8" t="s">
        <v>194</v>
      </c>
      <c r="S184" s="8" t="s">
        <v>15</v>
      </c>
      <c r="T184" s="8" t="s">
        <v>11</v>
      </c>
      <c r="U184" s="8" t="s">
        <v>1154</v>
      </c>
      <c r="V184" s="8" t="s">
        <v>426</v>
      </c>
      <c r="W184" s="138" t="s">
        <v>782</v>
      </c>
      <c r="X184" s="8" t="str">
        <f t="shared" si="11"/>
        <v>唯一标识:托育机构;设施名称:托育机构;设施别称:婴幼儿用房;设施过滤:T;配置要求:必配;设施必要性:1;级别:社区级;设施代码:GF0712;设施类型:社会福利;类型代码:0702;控制方式:点位控制;应配建筑公式:总居住户数/100*15;应配用地公式:0;应配其他一公式:0;应配其他二公式:0;应配其他三公式:0;一般建筑规模:200㎡;一般用地规模:-;一般其他一规模:-;一般其他二规模:-;规模一量纲:;备注:(1)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v>
      </c>
      <c r="Y184" s="138" t="s">
        <v>1113</v>
      </c>
      <c r="Z184" s="138"/>
      <c r="AA184" s="138"/>
      <c r="AB184" s="138"/>
      <c r="AC184" s="138" t="str">
        <f t="shared" si="9"/>
        <v>设施代码:</v>
      </c>
      <c r="AD184" s="138"/>
      <c r="AE184" s="138"/>
    </row>
    <row r="185" spans="1:31" s="5" customFormat="1" x14ac:dyDescent="0.2">
      <c r="A185" s="27" t="s">
        <v>952</v>
      </c>
      <c r="B185" s="27" t="s">
        <v>736</v>
      </c>
      <c r="C185" s="8" t="s">
        <v>1115</v>
      </c>
      <c r="D185" s="8" t="s">
        <v>0</v>
      </c>
      <c r="E185" s="8" t="s">
        <v>179</v>
      </c>
      <c r="F185" s="8" t="s">
        <v>169</v>
      </c>
      <c r="G185" s="8" t="s">
        <v>581</v>
      </c>
      <c r="H185" s="8" t="s">
        <v>1261</v>
      </c>
      <c r="I185" s="8" t="s">
        <v>73</v>
      </c>
      <c r="J185" s="8" t="s">
        <v>1381</v>
      </c>
      <c r="K185" s="8" t="s">
        <v>168</v>
      </c>
      <c r="L185" s="8" t="s">
        <v>363</v>
      </c>
      <c r="M185" s="8" t="s">
        <v>163</v>
      </c>
      <c r="N185" s="8" t="s">
        <v>6</v>
      </c>
      <c r="O185" s="8" t="s">
        <v>7</v>
      </c>
      <c r="P185" s="8" t="s">
        <v>175</v>
      </c>
      <c r="Q185" s="8" t="s">
        <v>417</v>
      </c>
      <c r="R185" s="8" t="s">
        <v>194</v>
      </c>
      <c r="S185" s="8" t="s">
        <v>15</v>
      </c>
      <c r="T185" s="8" t="s">
        <v>11</v>
      </c>
      <c r="U185" s="8" t="s">
        <v>1154</v>
      </c>
      <c r="V185" s="8" t="s">
        <v>427</v>
      </c>
      <c r="W185" s="138" t="s">
        <v>782</v>
      </c>
      <c r="X185" s="8" t="str">
        <f t="shared" si="11"/>
        <v>唯一标识:社区儿童成长驿站（含婴幼儿成长驿站与儿童之家）;设施名称:社区儿童成长驿站（含婴幼儿成长驿站与儿童之家）;设施别称:成长驿站 社区儿童成长驿站;设施过滤:T;配置要求:必配;设施必要性:1;级别:社区级;设施代码:GF0713;设施类型:社会福利;类型代码:0702;控制方式:点位控制;应配建筑公式:总居住户数/100*5;应配用地公式:0;应配其他一公式:0;应配其他二公式:0;应配其他三公式:0;一般建筑规模:100㎡;一般用地规模:-;一般其他一规模:-;一般其他二规模:-;规模一量纲:;备注:(1)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v>
      </c>
      <c r="Y185" s="138" t="s">
        <v>1113</v>
      </c>
      <c r="Z185" s="138"/>
      <c r="AA185" s="138"/>
      <c r="AB185" s="138"/>
      <c r="AC185" s="138" t="str">
        <f t="shared" si="9"/>
        <v>设施代码:</v>
      </c>
      <c r="AD185" s="138"/>
      <c r="AE185" s="138"/>
    </row>
    <row r="186" spans="1:31" s="5" customFormat="1" x14ac:dyDescent="0.2">
      <c r="A186" s="27" t="s">
        <v>953</v>
      </c>
      <c r="B186" s="27" t="s">
        <v>737</v>
      </c>
      <c r="C186" s="8" t="s">
        <v>625</v>
      </c>
      <c r="D186" s="8" t="s">
        <v>0</v>
      </c>
      <c r="E186" s="8" t="s">
        <v>179</v>
      </c>
      <c r="F186" s="8" t="s">
        <v>169</v>
      </c>
      <c r="G186" s="8" t="s">
        <v>581</v>
      </c>
      <c r="H186" s="8" t="s">
        <v>1262</v>
      </c>
      <c r="I186" s="8" t="s">
        <v>73</v>
      </c>
      <c r="J186" s="8" t="s">
        <v>1381</v>
      </c>
      <c r="K186" s="8" t="s">
        <v>168</v>
      </c>
      <c r="L186" s="8" t="s">
        <v>428</v>
      </c>
      <c r="M186" s="8" t="s">
        <v>163</v>
      </c>
      <c r="N186" s="8" t="s">
        <v>6</v>
      </c>
      <c r="O186" s="8" t="s">
        <v>7</v>
      </c>
      <c r="P186" s="8" t="s">
        <v>175</v>
      </c>
      <c r="Q186" s="8" t="s">
        <v>378</v>
      </c>
      <c r="R186" s="8" t="s">
        <v>194</v>
      </c>
      <c r="S186" s="8" t="s">
        <v>15</v>
      </c>
      <c r="T186" s="8" t="s">
        <v>11</v>
      </c>
      <c r="U186" s="8" t="s">
        <v>1154</v>
      </c>
      <c r="V186" s="8" t="s">
        <v>429</v>
      </c>
      <c r="W186" s="138" t="s">
        <v>782</v>
      </c>
      <c r="X186" s="8" t="str">
        <f t="shared" si="11"/>
        <v>唯一标识:社区食堂（助餐服务点）;设施名称:社区食堂（助餐服务点）;设施别称:社区食堂;设施过滤:T;配置要求:必配;设施必要性:1;级别:社区级;设施代码:GF0714;设施类型:社会福利;类型代码:0702;控制方式:点位控制;应配建筑公式:总居住户数/100*4.5;应配用地公式:0;应配其他一公式:0;应配其他二公式:0;应配其他三公式:0;一般建筑规模:80㎡;一般用地规模:-;一般其他一规模:-;一般其他二规模:-;规模一量纲:;备注:(1)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v>
      </c>
      <c r="Y186" s="138" t="s">
        <v>1113</v>
      </c>
      <c r="Z186" s="138"/>
      <c r="AA186" s="138"/>
      <c r="AB186" s="138"/>
      <c r="AC186" s="138" t="str">
        <f t="shared" si="9"/>
        <v>设施代码:</v>
      </c>
      <c r="AD186" s="138"/>
      <c r="AE186" s="138"/>
    </row>
    <row r="187" spans="1:31" s="18" customFormat="1" x14ac:dyDescent="0.2">
      <c r="A187" s="104" t="s">
        <v>954</v>
      </c>
      <c r="B187" s="104" t="s">
        <v>596</v>
      </c>
      <c r="C187" s="20" t="s">
        <v>616</v>
      </c>
      <c r="D187" s="20" t="s">
        <v>243</v>
      </c>
      <c r="E187" s="20" t="s">
        <v>570</v>
      </c>
      <c r="F187" s="20" t="s">
        <v>371</v>
      </c>
      <c r="G187" s="20" t="s">
        <v>592</v>
      </c>
      <c r="H187" s="20" t="s">
        <v>1268</v>
      </c>
      <c r="I187" s="20" t="s">
        <v>362</v>
      </c>
      <c r="J187" s="20" t="s">
        <v>1381</v>
      </c>
      <c r="K187" s="20" t="s">
        <v>168</v>
      </c>
      <c r="L187" s="20" t="s">
        <v>244</v>
      </c>
      <c r="M187" s="20" t="s">
        <v>163</v>
      </c>
      <c r="N187" s="20" t="s">
        <v>303</v>
      </c>
      <c r="O187" s="20" t="s">
        <v>334</v>
      </c>
      <c r="P187" s="20" t="s">
        <v>176</v>
      </c>
      <c r="Q187" s="20" t="s">
        <v>228</v>
      </c>
      <c r="R187" s="20" t="s">
        <v>194</v>
      </c>
      <c r="S187" s="20" t="s">
        <v>308</v>
      </c>
      <c r="T187" s="20" t="s">
        <v>336</v>
      </c>
      <c r="U187" s="20" t="s">
        <v>1154</v>
      </c>
      <c r="V187" s="20" t="s">
        <v>571</v>
      </c>
      <c r="W187" s="143" t="s">
        <v>782</v>
      </c>
      <c r="X187" s="20" t="str">
        <f t="shared" si="11"/>
        <v>唯一标识:老年社团活动室;设施名称:老年社团活动室;设施别称:;设施过滤:T;配置要求:品质提升;设施必要性:0;级别:社区级;设施代码:GF0720;设施类型:社会福利;类型代码:0702;控制方式:点位控制;应配建筑公式:0;应配用地公式:0;应配其他一公式:0;应配其他二公式:0;应配其他三公式:0;一般建筑规模:-;一般用地规模:-;一般其他一规模:-;一般其他二规模:-;规模一量纲:;备注:-</v>
      </c>
      <c r="Y187" s="143" t="s">
        <v>1113</v>
      </c>
      <c r="Z187" s="143"/>
      <c r="AA187" s="143"/>
      <c r="AB187" s="143"/>
      <c r="AC187" s="138" t="str">
        <f t="shared" si="9"/>
        <v>设施代码:</v>
      </c>
      <c r="AD187" s="143"/>
      <c r="AE187" s="143"/>
    </row>
    <row r="188" spans="1:31" s="199" customFormat="1" ht="15" thickBot="1" x14ac:dyDescent="0.25">
      <c r="A188" s="196" t="s">
        <v>955</v>
      </c>
      <c r="B188" s="196" t="s">
        <v>597</v>
      </c>
      <c r="C188" s="197" t="s">
        <v>616</v>
      </c>
      <c r="D188" s="197" t="s">
        <v>243</v>
      </c>
      <c r="E188" s="197" t="s">
        <v>570</v>
      </c>
      <c r="F188" s="197" t="s">
        <v>371</v>
      </c>
      <c r="G188" s="197" t="s">
        <v>592</v>
      </c>
      <c r="H188" s="197" t="s">
        <v>1268</v>
      </c>
      <c r="I188" s="197" t="s">
        <v>362</v>
      </c>
      <c r="J188" s="197" t="s">
        <v>1381</v>
      </c>
      <c r="K188" s="197" t="s">
        <v>168</v>
      </c>
      <c r="L188" s="197" t="s">
        <v>244</v>
      </c>
      <c r="M188" s="197" t="s">
        <v>163</v>
      </c>
      <c r="N188" s="197" t="s">
        <v>303</v>
      </c>
      <c r="O188" s="197" t="s">
        <v>334</v>
      </c>
      <c r="P188" s="197" t="s">
        <v>176</v>
      </c>
      <c r="Q188" s="197" t="s">
        <v>228</v>
      </c>
      <c r="R188" s="197" t="s">
        <v>194</v>
      </c>
      <c r="S188" s="197" t="s">
        <v>308</v>
      </c>
      <c r="T188" s="197" t="s">
        <v>336</v>
      </c>
      <c r="U188" s="197" t="s">
        <v>1154</v>
      </c>
      <c r="V188" s="197" t="s">
        <v>571</v>
      </c>
      <c r="W188" s="198" t="s">
        <v>782</v>
      </c>
      <c r="X188" s="197" t="str">
        <f t="shared" si="11"/>
        <v>唯一标识:老年舞蹈室;设施名称:老年舞蹈室;设施别称:;设施过滤:T;配置要求:品质提升;设施必要性:0;级别:社区级;设施代码:GF0720;设施类型:社会福利;类型代码:0702;控制方式:点位控制;应配建筑公式:0;应配用地公式:0;应配其他一公式:0;应配其他二公式:0;应配其他三公式:0;一般建筑规模:-;一般用地规模:-;一般其他一规模:-;一般其他二规模:-;规模一量纲:;备注:-</v>
      </c>
      <c r="Y188" s="198" t="s">
        <v>1113</v>
      </c>
      <c r="Z188" s="198"/>
      <c r="AA188" s="198"/>
      <c r="AB188" s="198"/>
      <c r="AC188" s="188" t="str">
        <f t="shared" si="9"/>
        <v>设施代码:</v>
      </c>
      <c r="AD188" s="198"/>
      <c r="AE188" s="198"/>
    </row>
    <row r="189" spans="1:31" s="26" customFormat="1" x14ac:dyDescent="0.2">
      <c r="A189" s="25" t="s">
        <v>956</v>
      </c>
      <c r="B189" s="25" t="s">
        <v>759</v>
      </c>
      <c r="C189" s="26" t="s">
        <v>616</v>
      </c>
      <c r="D189" s="26" t="s">
        <v>243</v>
      </c>
      <c r="E189" s="26" t="s">
        <v>180</v>
      </c>
      <c r="F189" s="26" t="s">
        <v>371</v>
      </c>
      <c r="G189" s="26" t="s">
        <v>473</v>
      </c>
      <c r="H189" s="26" t="s">
        <v>1251</v>
      </c>
      <c r="I189" s="26" t="s">
        <v>362</v>
      </c>
      <c r="J189" s="26" t="s">
        <v>1386</v>
      </c>
      <c r="K189" s="26" t="s">
        <v>168</v>
      </c>
      <c r="L189" s="26" t="s">
        <v>492</v>
      </c>
      <c r="M189" s="26" t="s">
        <v>163</v>
      </c>
      <c r="N189" s="26" t="s">
        <v>303</v>
      </c>
      <c r="O189" s="26" t="s">
        <v>334</v>
      </c>
      <c r="P189" s="26" t="s">
        <v>176</v>
      </c>
      <c r="Q189" s="26" t="s">
        <v>493</v>
      </c>
      <c r="R189" s="26" t="s">
        <v>194</v>
      </c>
      <c r="S189" s="26" t="s">
        <v>308</v>
      </c>
      <c r="T189" s="26" t="s">
        <v>336</v>
      </c>
      <c r="U189" s="26" t="s">
        <v>1154</v>
      </c>
      <c r="V189" s="26" t="s">
        <v>494</v>
      </c>
      <c r="W189" s="140" t="s">
        <v>782</v>
      </c>
      <c r="X189" s="26" t="str">
        <f t="shared" si="11"/>
        <v>唯一标识:区域性居家养老服务中心（乡镇）;设施名称:区域性居家养老服务中心（乡镇）;设施别称:;设施过滤:T;配置要求:必配;设施必要性:0;级别:乡镇级;设施代码:GF0703;设施类型:社会福利;类型代码:0890;控制方式:点位控制;应配建筑公式:总居住人数/1000*140;应配用地公式:0;应配其他一公式:0;应配其他二公式:0;应配其他三公式:0;一般建筑规模:2000-3000㎡;一般用地规模:-;一般其他一规模:-;一般其他二规模:-;规模一量纲:;备注:(1)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v>
      </c>
      <c r="Y189" s="140" t="s">
        <v>1113</v>
      </c>
      <c r="Z189" s="140"/>
      <c r="AA189" s="140"/>
      <c r="AB189" s="140"/>
      <c r="AC189" s="137" t="str">
        <f t="shared" si="9"/>
        <v>设施代码:</v>
      </c>
      <c r="AD189" s="140"/>
      <c r="AE189" s="140"/>
    </row>
    <row r="190" spans="1:31" s="8" customFormat="1" x14ac:dyDescent="0.2">
      <c r="A190" s="27" t="s">
        <v>957</v>
      </c>
      <c r="B190" s="27" t="s">
        <v>495</v>
      </c>
      <c r="C190" s="8" t="s">
        <v>616</v>
      </c>
      <c r="D190" s="8" t="s">
        <v>243</v>
      </c>
      <c r="E190" s="8" t="s">
        <v>180</v>
      </c>
      <c r="F190" s="8" t="s">
        <v>371</v>
      </c>
      <c r="G190" s="8" t="s">
        <v>473</v>
      </c>
      <c r="H190" s="8" t="s">
        <v>1250</v>
      </c>
      <c r="I190" s="8" t="s">
        <v>362</v>
      </c>
      <c r="J190" s="8" t="s">
        <v>1386</v>
      </c>
      <c r="K190" s="8" t="s">
        <v>168</v>
      </c>
      <c r="L190" s="8" t="s">
        <v>244</v>
      </c>
      <c r="M190" s="8" t="s">
        <v>163</v>
      </c>
      <c r="N190" s="8" t="s">
        <v>303</v>
      </c>
      <c r="O190" s="8" t="s">
        <v>334</v>
      </c>
      <c r="P190" s="8" t="s">
        <v>176</v>
      </c>
      <c r="Q190" s="8" t="s">
        <v>355</v>
      </c>
      <c r="R190" s="8" t="s">
        <v>194</v>
      </c>
      <c r="S190" s="8" t="s">
        <v>308</v>
      </c>
      <c r="T190" s="8" t="s">
        <v>336</v>
      </c>
      <c r="U190" s="8" t="s">
        <v>1154</v>
      </c>
      <c r="V190" s="8" t="s">
        <v>496</v>
      </c>
      <c r="W190" s="141" t="s">
        <v>782</v>
      </c>
      <c r="X190" s="8" t="str">
        <f t="shared" si="11"/>
        <v>唯一标识:乡镇级养老院;设施名称:乡镇级养老院;设施别称:;设施过滤:T;配置要求:必配;设施必要性:0;级别:乡镇级;设施代码:GF0702;设施类型:社会福利;类型代码:0890;控制方式:点位控制;应配建筑公式:0;应配用地公式:0;应配其他一公式:0;应配其他二公式:0;应配其他三公式:0;一般建筑规模:1050㎡;一般用地规模:-;一般其他一规模:-;一般其他二规模:-;规模一量纲:;备注:(1)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v>
      </c>
      <c r="Y190" s="141" t="s">
        <v>1113</v>
      </c>
      <c r="Z190" s="141"/>
      <c r="AA190" s="141"/>
      <c r="AB190" s="141"/>
      <c r="AC190" s="138" t="str">
        <f t="shared" si="9"/>
        <v>设施代码:</v>
      </c>
      <c r="AD190" s="141"/>
      <c r="AE190" s="141"/>
    </row>
    <row r="191" spans="1:31" s="29" customFormat="1" ht="15" thickBot="1" x14ac:dyDescent="0.25">
      <c r="A191" s="28" t="s">
        <v>958</v>
      </c>
      <c r="B191" s="28" t="s">
        <v>760</v>
      </c>
      <c r="C191" s="29" t="s">
        <v>360</v>
      </c>
      <c r="D191" s="29" t="s">
        <v>243</v>
      </c>
      <c r="E191" s="29" t="s">
        <v>180</v>
      </c>
      <c r="F191" s="29" t="s">
        <v>371</v>
      </c>
      <c r="G191" s="29" t="s">
        <v>473</v>
      </c>
      <c r="H191" s="29" t="s">
        <v>1252</v>
      </c>
      <c r="I191" s="29" t="s">
        <v>362</v>
      </c>
      <c r="J191" s="29" t="s">
        <v>1386</v>
      </c>
      <c r="K191" s="29" t="s">
        <v>168</v>
      </c>
      <c r="L191" s="29" t="s">
        <v>244</v>
      </c>
      <c r="M191" s="29" t="s">
        <v>163</v>
      </c>
      <c r="N191" s="29" t="s">
        <v>303</v>
      </c>
      <c r="O191" s="29" t="s">
        <v>334</v>
      </c>
      <c r="P191" s="29" t="s">
        <v>176</v>
      </c>
      <c r="Q191" s="29" t="s">
        <v>340</v>
      </c>
      <c r="R191" s="29" t="s">
        <v>194</v>
      </c>
      <c r="S191" s="29" t="s">
        <v>308</v>
      </c>
      <c r="T191" s="29" t="s">
        <v>336</v>
      </c>
      <c r="U191" s="29" t="s">
        <v>1154</v>
      </c>
      <c r="V191" s="29" t="s">
        <v>497</v>
      </c>
      <c r="W191" s="142" t="s">
        <v>782</v>
      </c>
      <c r="X191" s="29" t="str">
        <f t="shared" si="11"/>
        <v>唯一标识:残疾人之家（残疾人日间照料服务机构）（乡镇级）;设施名称:残疾人之家（残疾人日间照料服务机构）（乡镇级）;设施别称:残疾人日间托养机构 残疾人日间照料托养服务机构 工疗站;设施过滤:T;配置要求:必配;设施必要性:0;级别:乡镇级;设施代码:GF0704;设施类型:社会福利;类型代码:0890;控制方式:点位控制;应配建筑公式:0;应配用地公式:0;应配其他一公式:0;应配其他二公式:0;应配其他三公式:0;一般建筑规模:200㎡;一般用地规模:-;一般其他一规模:-;一般其他二规模:-;规模一量纲:;备注:各乡镇应至少配置1处。参照杭州市残联“关于加快推进残疾人之家’建设的通知”(杭残联〔2020)1号)、《浙江省残疾人之家星级评定标准(2021年)</v>
      </c>
      <c r="Y191" s="142" t="s">
        <v>1113</v>
      </c>
      <c r="Z191" s="142"/>
      <c r="AA191" s="142"/>
      <c r="AB191" s="142"/>
      <c r="AC191" s="139" t="str">
        <f t="shared" si="9"/>
        <v>设施代码:</v>
      </c>
      <c r="AD191" s="142"/>
      <c r="AE191" s="142"/>
    </row>
    <row r="192" spans="1:31" s="22" customFormat="1" x14ac:dyDescent="0.2">
      <c r="A192" s="22" t="s">
        <v>1387</v>
      </c>
      <c r="B192" s="22" t="s">
        <v>1388</v>
      </c>
      <c r="C192" s="22" t="s">
        <v>616</v>
      </c>
      <c r="D192" s="22" t="s">
        <v>0</v>
      </c>
      <c r="E192" s="22" t="s">
        <v>190</v>
      </c>
      <c r="F192" s="22" t="s">
        <v>371</v>
      </c>
      <c r="G192" s="22" t="s">
        <v>523</v>
      </c>
      <c r="H192" s="22" t="s">
        <v>1260</v>
      </c>
      <c r="I192" s="22" t="s">
        <v>73</v>
      </c>
      <c r="J192" s="22" t="s">
        <v>1382</v>
      </c>
      <c r="K192" s="22" t="s">
        <v>168</v>
      </c>
      <c r="L192" s="22" t="s">
        <v>244</v>
      </c>
      <c r="M192" s="22" t="s">
        <v>163</v>
      </c>
      <c r="N192" s="22" t="s">
        <v>6</v>
      </c>
      <c r="O192" s="22" t="s">
        <v>7</v>
      </c>
      <c r="P192" s="22" t="s">
        <v>175</v>
      </c>
      <c r="Q192" s="22" t="s">
        <v>340</v>
      </c>
      <c r="R192" s="22" t="s">
        <v>194</v>
      </c>
      <c r="S192" s="22" t="s">
        <v>15</v>
      </c>
      <c r="T192" s="22" t="s">
        <v>11</v>
      </c>
      <c r="U192" s="22" t="s">
        <v>1154</v>
      </c>
      <c r="V192" s="22" t="s">
        <v>500</v>
      </c>
      <c r="W192" s="200" t="s">
        <v>782</v>
      </c>
      <c r="X192" s="22" t="str">
        <f t="shared" si="11"/>
        <v>唯一标识:托育机构（村）;设施名称:托育机构（村）;设施别称:;设施过滤:T;配置要求:选配;设施必要性:0;级别:村级;设施代码:GF0712;设施类型:社会福利;类型代码:0704;控制方式:点位控制;应配建筑公式:0;应配用地公式:0;应配其他一公式:0;应配其他二公式:0;应配其他三公式:0;一般建筑规模:200㎡;一般用地规模:-;一般其他一规模:-;一般其他二规模:-;规模一量纲:;备注:结合地区常住人口结构明确数量和规模。参照杭州市卫健委等4部门关于印发杭州市要幼儿照护服务设施配建办法的通知(杭卫发[2022]61号)</v>
      </c>
      <c r="Y192" s="200" t="s">
        <v>1113</v>
      </c>
      <c r="Z192" s="200"/>
      <c r="AA192" s="200"/>
      <c r="AB192" s="200"/>
      <c r="AC192" s="156" t="str">
        <f t="shared" si="9"/>
        <v>设施代码:</v>
      </c>
      <c r="AD192" s="200"/>
      <c r="AE192" s="200"/>
    </row>
    <row r="193" spans="1:31" s="195" customFormat="1" x14ac:dyDescent="0.2">
      <c r="A193" s="194" t="s">
        <v>959</v>
      </c>
      <c r="B193" s="194" t="s">
        <v>538</v>
      </c>
      <c r="C193" s="22" t="s">
        <v>616</v>
      </c>
      <c r="D193" s="22" t="s">
        <v>0</v>
      </c>
      <c r="E193" s="22" t="s">
        <v>179</v>
      </c>
      <c r="F193" s="22" t="s">
        <v>371</v>
      </c>
      <c r="G193" s="22" t="s">
        <v>523</v>
      </c>
      <c r="H193" s="22" t="s">
        <v>1251</v>
      </c>
      <c r="I193" s="22" t="s">
        <v>73</v>
      </c>
      <c r="J193" s="22" t="s">
        <v>1382</v>
      </c>
      <c r="K193" s="22" t="s">
        <v>168</v>
      </c>
      <c r="L193" s="22" t="s">
        <v>244</v>
      </c>
      <c r="M193" s="22" t="s">
        <v>5</v>
      </c>
      <c r="N193" s="22" t="s">
        <v>6</v>
      </c>
      <c r="O193" s="22" t="s">
        <v>7</v>
      </c>
      <c r="P193" s="22" t="s">
        <v>175</v>
      </c>
      <c r="Q193" s="22" t="s">
        <v>401</v>
      </c>
      <c r="R193" s="22" t="s">
        <v>9</v>
      </c>
      <c r="S193" s="22" t="s">
        <v>15</v>
      </c>
      <c r="T193" s="22" t="s">
        <v>11</v>
      </c>
      <c r="U193" s="22" t="s">
        <v>1154</v>
      </c>
      <c r="V193" s="22" t="s">
        <v>539</v>
      </c>
      <c r="W193" s="156" t="s">
        <v>782</v>
      </c>
      <c r="X193" s="22" t="str">
        <f t="shared" si="11"/>
        <v>唯一标识:村居家养老服务照料中心;设施名称:村居家养老服务照料中心;设施别称:;设施过滤:T;配置要求:必配;设施必要性:0;级别:村级;设施代码:GF0703;设施类型:社会福利;类型代码:0704;控制方式:点位控制;应配建筑公式:0;应配用地公式:0;应配其他一公式:0;应配其他二公式:0;应配其他三公式:0;一般建筑规模:300㎡;一般用地规模:-;一般其他一规模:-;一般其他二规模:-;规模一量纲:;备注:(1)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v>
      </c>
      <c r="Y193" s="156" t="s">
        <v>1113</v>
      </c>
      <c r="Z193" s="156"/>
      <c r="AA193" s="156"/>
      <c r="AB193" s="156"/>
      <c r="AC193" s="156" t="str">
        <f t="shared" si="9"/>
        <v>设施代码:</v>
      </c>
      <c r="AD193" s="156"/>
      <c r="AE193" s="156"/>
    </row>
    <row r="194" spans="1:31" s="5" customFormat="1" x14ac:dyDescent="0.2">
      <c r="A194" s="27" t="s">
        <v>960</v>
      </c>
      <c r="B194" s="27" t="s">
        <v>761</v>
      </c>
      <c r="C194" s="8" t="s">
        <v>616</v>
      </c>
      <c r="D194" s="8" t="s">
        <v>0</v>
      </c>
      <c r="E194" s="8" t="s">
        <v>179</v>
      </c>
      <c r="F194" s="8" t="s">
        <v>371</v>
      </c>
      <c r="G194" s="8" t="s">
        <v>523</v>
      </c>
      <c r="H194" s="8" t="s">
        <v>1262</v>
      </c>
      <c r="I194" s="8" t="s">
        <v>73</v>
      </c>
      <c r="J194" s="8" t="s">
        <v>1382</v>
      </c>
      <c r="K194" s="8" t="s">
        <v>168</v>
      </c>
      <c r="L194" s="8" t="s">
        <v>244</v>
      </c>
      <c r="M194" s="8" t="s">
        <v>163</v>
      </c>
      <c r="N194" s="8" t="s">
        <v>6</v>
      </c>
      <c r="O194" s="8" t="s">
        <v>7</v>
      </c>
      <c r="P194" s="8" t="s">
        <v>175</v>
      </c>
      <c r="Q194" s="8" t="s">
        <v>378</v>
      </c>
      <c r="R194" s="8" t="s">
        <v>194</v>
      </c>
      <c r="S194" s="8" t="s">
        <v>15</v>
      </c>
      <c r="T194" s="8" t="s">
        <v>11</v>
      </c>
      <c r="U194" s="8" t="s">
        <v>1154</v>
      </c>
      <c r="V194" s="8" t="s">
        <v>540</v>
      </c>
      <c r="W194" s="138" t="s">
        <v>782</v>
      </c>
      <c r="X194" s="8" t="str">
        <f t="shared" si="11"/>
        <v>唯一标识:社区食堂（助餐服务点）（村）;设施名称:社区食堂（助餐服务点）（村）;设施别称:;设施过滤:T;配置要求:必配;设施必要性:0;级别:村级;设施代码:GF0714;设施类型:社会福利;类型代码:0704;控制方式:点位控制;应配建筑公式:0;应配用地公式:0;应配其他一公式:0;应配其他二公式:0;应配其他三公式:0;一般建筑规模:80㎡;一般用地规模:-;一般其他一规模:-;一般其他二规模:-;规模一量纲:;备注:(1)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v>
      </c>
      <c r="Y194" s="138" t="s">
        <v>1113</v>
      </c>
      <c r="Z194" s="138"/>
      <c r="AA194" s="138"/>
      <c r="AB194" s="138"/>
      <c r="AC194" s="138" t="str">
        <f t="shared" si="9"/>
        <v>设施代码:</v>
      </c>
      <c r="AD194" s="138"/>
      <c r="AE194" s="138"/>
    </row>
    <row r="195" spans="1:31" s="5" customFormat="1" x14ac:dyDescent="0.2">
      <c r="A195" s="27" t="s">
        <v>961</v>
      </c>
      <c r="B195" s="27" t="s">
        <v>541</v>
      </c>
      <c r="C195" s="8" t="s">
        <v>616</v>
      </c>
      <c r="D195" s="8" t="s">
        <v>0</v>
      </c>
      <c r="E195" s="8" t="s">
        <v>190</v>
      </c>
      <c r="F195" s="8" t="s">
        <v>371</v>
      </c>
      <c r="G195" s="8" t="s">
        <v>523</v>
      </c>
      <c r="H195" s="8" t="s">
        <v>1259</v>
      </c>
      <c r="I195" s="8" t="s">
        <v>73</v>
      </c>
      <c r="J195" s="8" t="s">
        <v>1382</v>
      </c>
      <c r="K195" s="8" t="s">
        <v>168</v>
      </c>
      <c r="L195" s="8" t="s">
        <v>244</v>
      </c>
      <c r="M195" s="8" t="s">
        <v>5</v>
      </c>
      <c r="N195" s="8" t="s">
        <v>6</v>
      </c>
      <c r="O195" s="8" t="s">
        <v>7</v>
      </c>
      <c r="P195" s="8" t="s">
        <v>175</v>
      </c>
      <c r="Q195" s="8" t="s">
        <v>75</v>
      </c>
      <c r="R195" s="8" t="s">
        <v>9</v>
      </c>
      <c r="S195" s="8" t="s">
        <v>15</v>
      </c>
      <c r="T195" s="8" t="s">
        <v>11</v>
      </c>
      <c r="U195" s="8" t="s">
        <v>1154</v>
      </c>
      <c r="V195" s="8" t="s">
        <v>542</v>
      </c>
      <c r="W195" s="138" t="s">
        <v>782</v>
      </c>
      <c r="X195" s="8" t="str">
        <f t="shared" si="11"/>
        <v>唯一标识:村残疾人康复站;设施名称:村残疾人康复站;设施别称:;设施过滤:T;配置要求:选配;设施必要性:0;级别:村级;设施代码:GF0711;设施类型:社会福利;类型代码:0704;控制方式:点位控制;应配建筑公式:0;应配用地公式:0;应配其他一公式:0;应配其他二公式:0;应配其他三公式:0;一般建筑规模:30㎡;一般用地规模:-;一般其他一规模:-;一般其他二规模:-;规模一量纲:;备注:(1)每处不宜小于30m:(2)鼓励与其他村级设施结合设置。参照“关于开展残疾人‘康复之家’建设试点工作的通知(残联康复函〔2021)7号)</v>
      </c>
      <c r="Y195" s="138" t="s">
        <v>1113</v>
      </c>
      <c r="Z195" s="138"/>
      <c r="AA195" s="138"/>
      <c r="AB195" s="138"/>
      <c r="AC195" s="138" t="str">
        <f t="shared" ref="AC195:AC269" si="12">"设施代码:"&amp;AD195</f>
        <v>设施代码:</v>
      </c>
      <c r="AD195" s="138"/>
      <c r="AE195" s="138"/>
    </row>
    <row r="196" spans="1:31" s="24" customFormat="1" ht="15" thickBot="1" x14ac:dyDescent="0.25">
      <c r="A196" s="28" t="s">
        <v>962</v>
      </c>
      <c r="B196" s="28" t="s">
        <v>738</v>
      </c>
      <c r="C196" s="29" t="s">
        <v>616</v>
      </c>
      <c r="D196" s="29" t="s">
        <v>0</v>
      </c>
      <c r="E196" s="29" t="s">
        <v>190</v>
      </c>
      <c r="F196" s="29" t="s">
        <v>371</v>
      </c>
      <c r="G196" s="29" t="s">
        <v>523</v>
      </c>
      <c r="H196" s="29" t="s">
        <v>1261</v>
      </c>
      <c r="I196" s="29" t="s">
        <v>73</v>
      </c>
      <c r="J196" s="29" t="s">
        <v>1382</v>
      </c>
      <c r="K196" s="29" t="s">
        <v>168</v>
      </c>
      <c r="L196" s="29" t="s">
        <v>244</v>
      </c>
      <c r="M196" s="29" t="s">
        <v>163</v>
      </c>
      <c r="N196" s="29" t="s">
        <v>6</v>
      </c>
      <c r="O196" s="29" t="s">
        <v>7</v>
      </c>
      <c r="P196" s="29" t="s">
        <v>175</v>
      </c>
      <c r="Q196" s="29" t="s">
        <v>378</v>
      </c>
      <c r="R196" s="29" t="s">
        <v>194</v>
      </c>
      <c r="S196" s="29" t="s">
        <v>15</v>
      </c>
      <c r="T196" s="29" t="s">
        <v>11</v>
      </c>
      <c r="U196" s="29" t="s">
        <v>1154</v>
      </c>
      <c r="V196" s="29" t="s">
        <v>543</v>
      </c>
      <c r="W196" s="139" t="s">
        <v>782</v>
      </c>
      <c r="X196" s="29" t="str">
        <f t="shared" si="11"/>
        <v>唯一标识:村儿童成长驿站（含婴幼儿成长驿站与村级儿童之家）;设施名称:村儿童成长驿站（含婴幼儿成长驿站与村级儿童之家）;设施别称:;设施过滤:T;配置要求:选配;设施必要性:0;级别:村级;设施代码:GF0713;设施类型:社会福利;类型代码:0704;控制方式:点位控制;应配建筑公式:0;应配用地公式:0;应配其他一公式:0;应配其他二公式:0;应配其他三公式:0;一般建筑规模:80㎡;一般用地规模:-;一般其他一规模:-;一般其他二规模:-;规模一量纲:;备注:(1)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v>
      </c>
      <c r="Y196" s="139" t="s">
        <v>1113</v>
      </c>
      <c r="Z196" s="139"/>
      <c r="AA196" s="139"/>
      <c r="AB196" s="139"/>
      <c r="AC196" s="138" t="str">
        <f t="shared" si="12"/>
        <v>设施代码:</v>
      </c>
      <c r="AD196" s="139"/>
      <c r="AE196" s="139"/>
    </row>
    <row r="197" spans="1:31" s="190" customFormat="1" x14ac:dyDescent="0.2">
      <c r="A197" s="189" t="s">
        <v>1371</v>
      </c>
      <c r="B197" s="189" t="s">
        <v>1369</v>
      </c>
      <c r="C197" s="190" t="s">
        <v>616</v>
      </c>
      <c r="D197" s="190" t="s">
        <v>0</v>
      </c>
      <c r="E197" s="190" t="s">
        <v>180</v>
      </c>
      <c r="F197" s="190" t="s">
        <v>371</v>
      </c>
      <c r="G197" s="190" t="s">
        <v>183</v>
      </c>
      <c r="H197" s="190" t="s">
        <v>1370</v>
      </c>
      <c r="I197" s="190" t="s">
        <v>587</v>
      </c>
      <c r="J197" s="190" t="s">
        <v>1375</v>
      </c>
      <c r="K197" s="190" t="s">
        <v>168</v>
      </c>
      <c r="L197" s="190" t="s">
        <v>244</v>
      </c>
      <c r="M197" s="190" t="s">
        <v>163</v>
      </c>
      <c r="N197" s="190" t="s">
        <v>6</v>
      </c>
      <c r="O197" s="190" t="s">
        <v>7</v>
      </c>
      <c r="P197" s="190" t="s">
        <v>175</v>
      </c>
      <c r="Q197" s="190" t="s">
        <v>228</v>
      </c>
      <c r="R197" s="190" t="s">
        <v>194</v>
      </c>
      <c r="S197" s="190" t="s">
        <v>15</v>
      </c>
      <c r="T197" s="190" t="s">
        <v>11</v>
      </c>
      <c r="U197" s="190" t="s">
        <v>1154</v>
      </c>
      <c r="V197" s="190" t="s">
        <v>571</v>
      </c>
      <c r="W197" s="191" t="s">
        <v>782</v>
      </c>
      <c r="X197" s="190" t="str">
        <f t="shared" ref="X197" si="13">_xlfn.TEXTJOIN(";",TRUE,A197:V197)</f>
        <v>唯一标识:区行政服务中心;设施名称:区行政服务中心;设施别称:;设施过滤:T;配置要求:必配;设施必要性:0;级别:城市级;设施代码:GF0101;设施类型:社区治理;类型代码:0801;控制方式:点位控制;应配建筑公式:0;应配用地公式:0;应配其他一公式:0;应配其他二公式:0;应配其他三公式:0;一般建筑规模:-;一般用地规模:-;一般其他一规模:-;一般其他二规模:-;规模一量纲:;备注:-</v>
      </c>
      <c r="Y197" s="191" t="s">
        <v>1113</v>
      </c>
      <c r="Z197" s="191"/>
      <c r="AA197" s="191"/>
      <c r="AB197" s="191"/>
      <c r="AC197" s="188" t="str">
        <f t="shared" ref="AC197" si="14">"设施代码:"&amp;AD197</f>
        <v>设施代码:</v>
      </c>
      <c r="AD197" s="191"/>
      <c r="AE197" s="191"/>
    </row>
    <row r="198" spans="1:31" s="9" customFormat="1" x14ac:dyDescent="0.2">
      <c r="A198" s="9" t="s">
        <v>1372</v>
      </c>
      <c r="B198" s="9" t="s">
        <v>1373</v>
      </c>
      <c r="C198" s="9" t="s">
        <v>616</v>
      </c>
      <c r="D198" s="9" t="s">
        <v>0</v>
      </c>
      <c r="E198" s="9" t="s">
        <v>180</v>
      </c>
      <c r="F198" s="9" t="s">
        <v>371</v>
      </c>
      <c r="G198" s="9" t="s">
        <v>183</v>
      </c>
      <c r="H198" s="9" t="s">
        <v>1374</v>
      </c>
      <c r="I198" s="9" t="s">
        <v>587</v>
      </c>
      <c r="J198" s="9" t="s">
        <v>1375</v>
      </c>
      <c r="K198" s="9" t="s">
        <v>168</v>
      </c>
      <c r="L198" s="9" t="s">
        <v>244</v>
      </c>
      <c r="M198" s="9" t="s">
        <v>163</v>
      </c>
      <c r="N198" s="9" t="s">
        <v>6</v>
      </c>
      <c r="O198" s="9" t="s">
        <v>7</v>
      </c>
      <c r="P198" s="9" t="s">
        <v>175</v>
      </c>
      <c r="Q198" s="9" t="s">
        <v>228</v>
      </c>
      <c r="R198" s="9" t="s">
        <v>194</v>
      </c>
      <c r="S198" s="9" t="s">
        <v>15</v>
      </c>
      <c r="T198" s="9" t="s">
        <v>11</v>
      </c>
      <c r="U198" s="9" t="s">
        <v>1154</v>
      </c>
      <c r="V198" s="9" t="s">
        <v>571</v>
      </c>
      <c r="W198" s="141" t="s">
        <v>782</v>
      </c>
      <c r="X198" s="9" t="str">
        <f t="shared" ref="X198" si="15">_xlfn.TEXTJOIN(";",TRUE,A198:V198)</f>
        <v>唯一标识:区社区服务中心;设施名称:区社区服务中心;设施别称:;设施过滤:T;配置要求:必配;设施必要性:0;级别:城市级;设施代码:GF0102;设施类型:社区治理;类型代码:0801;控制方式:点位控制;应配建筑公式:0;应配用地公式:0;应配其他一公式:0;应配其他二公式:0;应配其他三公式:0;一般建筑规模:-;一般用地规模:-;一般其他一规模:-;一般其他二规模:-;规模一量纲:;备注:-</v>
      </c>
      <c r="Y198" s="141" t="s">
        <v>1113</v>
      </c>
      <c r="Z198" s="141"/>
      <c r="AA198" s="141"/>
      <c r="AB198" s="141"/>
      <c r="AC198" s="138" t="str">
        <f t="shared" ref="AC198" si="16">"设施代码:"&amp;AD198</f>
        <v>设施代码:</v>
      </c>
      <c r="AD198" s="141"/>
      <c r="AE198" s="141"/>
    </row>
    <row r="199" spans="1:31" s="9" customFormat="1" x14ac:dyDescent="0.2">
      <c r="A199" s="9" t="s">
        <v>963</v>
      </c>
      <c r="B199" s="9" t="s">
        <v>762</v>
      </c>
      <c r="C199" s="9" t="s">
        <v>616</v>
      </c>
      <c r="D199" s="9" t="s">
        <v>0</v>
      </c>
      <c r="E199" s="9" t="s">
        <v>180</v>
      </c>
      <c r="F199" s="9" t="s">
        <v>18</v>
      </c>
      <c r="G199" s="9" t="s">
        <v>311</v>
      </c>
      <c r="H199" s="9" t="s">
        <v>1249</v>
      </c>
      <c r="I199" s="9" t="s">
        <v>587</v>
      </c>
      <c r="J199" s="9" t="s">
        <v>1386</v>
      </c>
      <c r="K199" s="9" t="s">
        <v>168</v>
      </c>
      <c r="L199" s="9" t="s">
        <v>70</v>
      </c>
      <c r="M199" s="9" t="s">
        <v>84</v>
      </c>
      <c r="N199" s="9" t="s">
        <v>6</v>
      </c>
      <c r="O199" s="9" t="s">
        <v>7</v>
      </c>
      <c r="P199" s="9" t="s">
        <v>175</v>
      </c>
      <c r="Q199" s="9" t="s">
        <v>82</v>
      </c>
      <c r="R199" s="9" t="s">
        <v>85</v>
      </c>
      <c r="S199" s="9" t="s">
        <v>15</v>
      </c>
      <c r="T199" s="9" t="s">
        <v>11</v>
      </c>
      <c r="U199" s="9" t="s">
        <v>1154</v>
      </c>
      <c r="V199" s="9" t="s">
        <v>351</v>
      </c>
      <c r="W199" s="141" t="s">
        <v>782</v>
      </c>
      <c r="X199" s="9" t="str">
        <f t="shared" si="11"/>
        <v>唯一标识:社区服务中心;设施名称:社区服务中心;设施别称:;设施过滤:T;配置要求:必配;设施必要性:1;级别:街道级;设施代码:GF0701;设施类型:社区治理;类型代码:0890;控制方式:点位控制;应配建筑公式:总居住户数/100*5;应配用地公式:总居住户数/100*3;应配其他一公式:0;应配其他二公式:0;应配其他三公式:0;一般建筑规模:1000㎡;一般用地规模:600㎡;一般其他一规模:-;一般其他二规模:-;规模一量纲:;备注:(1)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v>
      </c>
      <c r="Y199" s="141" t="s">
        <v>1113</v>
      </c>
      <c r="Z199" s="141"/>
      <c r="AA199" s="141"/>
      <c r="AB199" s="141"/>
      <c r="AC199" s="138" t="str">
        <f t="shared" si="12"/>
        <v>设施代码:</v>
      </c>
      <c r="AD199" s="141"/>
      <c r="AE199" s="141"/>
    </row>
    <row r="200" spans="1:31" s="9" customFormat="1" x14ac:dyDescent="0.2">
      <c r="A200" s="36" t="s">
        <v>964</v>
      </c>
      <c r="B200" s="36" t="s">
        <v>364</v>
      </c>
      <c r="C200" s="9" t="s">
        <v>616</v>
      </c>
      <c r="D200" s="9" t="s">
        <v>243</v>
      </c>
      <c r="E200" s="9" t="s">
        <v>180</v>
      </c>
      <c r="F200" s="9" t="s">
        <v>169</v>
      </c>
      <c r="G200" s="9" t="s">
        <v>311</v>
      </c>
      <c r="H200" s="9" t="s">
        <v>1253</v>
      </c>
      <c r="I200" s="9" t="s">
        <v>587</v>
      </c>
      <c r="J200" s="9" t="s">
        <v>1386</v>
      </c>
      <c r="K200" s="9" t="s">
        <v>168</v>
      </c>
      <c r="L200" s="9" t="s">
        <v>365</v>
      </c>
      <c r="M200" s="9" t="s">
        <v>163</v>
      </c>
      <c r="N200" s="9" t="s">
        <v>303</v>
      </c>
      <c r="O200" s="9" t="s">
        <v>334</v>
      </c>
      <c r="P200" s="9" t="s">
        <v>176</v>
      </c>
      <c r="Q200" s="9" t="s">
        <v>366</v>
      </c>
      <c r="R200" s="9" t="s">
        <v>194</v>
      </c>
      <c r="S200" s="9" t="s">
        <v>308</v>
      </c>
      <c r="T200" s="9" t="s">
        <v>336</v>
      </c>
      <c r="U200" s="9" t="s">
        <v>1154</v>
      </c>
      <c r="V200" s="9" t="s">
        <v>367</v>
      </c>
      <c r="W200" s="141" t="s">
        <v>782</v>
      </c>
      <c r="X200" s="9" t="str">
        <f t="shared" si="11"/>
        <v>唯一标识:生活服务站;设施名称:生活服务站;设施别称:;设施过滤:T;配置要求:必配;设施必要性:1;级别:街道级;设施代码:GF0705;设施类型:社区治理;类型代码:0890;控制方式:点位控制;应配建筑公式:总居住户数/100*0.7;应配用地公式:0;应配其他一公式:0;应配其他二公式:0;应配其他三公式:0;一般建筑规模:120㎡;一般用地规模:-;一般其他一规模:-;一般其他二规模:-;规模一量纲:;备注:(1)一般规模不超过200m;(2)选址在交通便利处：(3)结合社区商业建筑复合设置。参照《社区生活圈规划技术指南》(TD/T1062-2021)</v>
      </c>
      <c r="Y200" s="141" t="s">
        <v>1113</v>
      </c>
      <c r="Z200" s="141"/>
      <c r="AA200" s="141"/>
      <c r="AB200" s="141"/>
      <c r="AC200" s="138" t="str">
        <f t="shared" si="12"/>
        <v>设施代码:</v>
      </c>
      <c r="AD200" s="141"/>
      <c r="AE200" s="141"/>
    </row>
    <row r="201" spans="1:31" s="9" customFormat="1" x14ac:dyDescent="0.2">
      <c r="A201" s="36" t="s">
        <v>965</v>
      </c>
      <c r="B201" s="36" t="s">
        <v>368</v>
      </c>
      <c r="C201" s="9" t="s">
        <v>616</v>
      </c>
      <c r="D201" s="9" t="s">
        <v>243</v>
      </c>
      <c r="E201" s="9" t="s">
        <v>180</v>
      </c>
      <c r="F201" s="9" t="s">
        <v>169</v>
      </c>
      <c r="G201" s="9" t="s">
        <v>311</v>
      </c>
      <c r="H201" s="9" t="s">
        <v>1254</v>
      </c>
      <c r="I201" s="9" t="s">
        <v>587</v>
      </c>
      <c r="J201" s="9" t="s">
        <v>1386</v>
      </c>
      <c r="K201" s="9" t="s">
        <v>168</v>
      </c>
      <c r="L201" s="9" t="s">
        <v>244</v>
      </c>
      <c r="M201" s="9" t="s">
        <v>163</v>
      </c>
      <c r="N201" s="9" t="s">
        <v>303</v>
      </c>
      <c r="O201" s="9" t="s">
        <v>334</v>
      </c>
      <c r="P201" s="9" t="s">
        <v>176</v>
      </c>
      <c r="Q201" s="9" t="s">
        <v>369</v>
      </c>
      <c r="R201" s="9" t="s">
        <v>194</v>
      </c>
      <c r="S201" s="9" t="s">
        <v>308</v>
      </c>
      <c r="T201" s="9" t="s">
        <v>336</v>
      </c>
      <c r="U201" s="9" t="s">
        <v>1154</v>
      </c>
      <c r="V201" s="9" t="s">
        <v>370</v>
      </c>
      <c r="W201" s="141" t="s">
        <v>782</v>
      </c>
      <c r="X201" s="9" t="str">
        <f t="shared" si="11"/>
        <v>唯一标识:城管驿站;设施名称:城管驿站;设施别称:;设施过滤:T;配置要求:必配;设施必要性:1;级别:街道级;设施代码:GF0706;设施类型:社区治理;类型代码:0890;控制方式:点位控制;应配建筑公式:0;应配用地公式:0;应配其他一公式:0;应配其他二公式:0;应配其他三公式:0;一般建筑规模:20㎡;一般用地规模:-;一般其他一规模:-;一般其他二规模:-;规模一量纲:;备注:(1)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v>
      </c>
      <c r="Y201" s="141" t="s">
        <v>1113</v>
      </c>
      <c r="Z201" s="141"/>
      <c r="AA201" s="141"/>
      <c r="AB201" s="141"/>
      <c r="AC201" s="138" t="str">
        <f t="shared" si="12"/>
        <v>设施代码:</v>
      </c>
      <c r="AD201" s="141"/>
      <c r="AE201" s="141"/>
    </row>
    <row r="202" spans="1:31" s="9" customFormat="1" x14ac:dyDescent="0.2">
      <c r="A202" s="36" t="s">
        <v>1078</v>
      </c>
      <c r="B202" s="36" t="s">
        <v>1079</v>
      </c>
      <c r="C202" s="9" t="s">
        <v>616</v>
      </c>
      <c r="D202" s="9" t="s">
        <v>0</v>
      </c>
      <c r="E202" s="9" t="s">
        <v>180</v>
      </c>
      <c r="F202" s="9" t="s">
        <v>18</v>
      </c>
      <c r="G202" s="9" t="s">
        <v>311</v>
      </c>
      <c r="H202" s="9" t="s">
        <v>1255</v>
      </c>
      <c r="I202" s="9" t="s">
        <v>587</v>
      </c>
      <c r="J202" s="9" t="s">
        <v>1386</v>
      </c>
      <c r="K202" s="9" t="s">
        <v>168</v>
      </c>
      <c r="L202" s="9" t="s">
        <v>244</v>
      </c>
      <c r="M202" s="9" t="s">
        <v>163</v>
      </c>
      <c r="N202" s="9" t="s">
        <v>6</v>
      </c>
      <c r="O202" s="9" t="s">
        <v>7</v>
      </c>
      <c r="P202" s="9" t="s">
        <v>175</v>
      </c>
      <c r="Q202" s="9" t="s">
        <v>417</v>
      </c>
      <c r="R202" s="9" t="s">
        <v>194</v>
      </c>
      <c r="S202" s="9" t="s">
        <v>15</v>
      </c>
      <c r="T202" s="9" t="s">
        <v>11</v>
      </c>
      <c r="U202" s="9" t="s">
        <v>1154</v>
      </c>
      <c r="V202" s="9" t="s">
        <v>1080</v>
      </c>
      <c r="W202" s="141" t="s">
        <v>782</v>
      </c>
      <c r="X202" s="9" t="str">
        <f t="shared" ref="X202" si="17">_xlfn.TEXTJOIN(";",TRUE,A202:V202)</f>
        <v>唯一标识:街道党群服务中心;设施名称:街道党群服务中心;设施别称:;设施过滤:T;配置要求:必配;设施必要性:1;级别:街道级;设施代码:GF0707;设施类型:社区治理;类型代码:0890;控制方式:点位控制;应配建筑公式:0;应配用地公式:0;应配其他一公式:0;应配其他二公式:0;应配其他三公式:0;一般建筑规模:100㎡;一般用地规模:-;一般其他一规模:-;一般其他二规模:-;规模一量纲:;备注:(1)一般按照街道办事处辖区配置一处：(2)宜结合街道办事处等设施设置。参照《浙江省社会组织党服务中心建设标准（试行）》</v>
      </c>
      <c r="Y202" s="141" t="s">
        <v>1113</v>
      </c>
      <c r="Z202" s="141"/>
      <c r="AA202" s="141"/>
      <c r="AB202" s="141"/>
      <c r="AC202" s="138" t="str">
        <f t="shared" si="12"/>
        <v>设施代码:GF0107</v>
      </c>
      <c r="AD202" s="141" t="s">
        <v>1161</v>
      </c>
      <c r="AE202" s="141"/>
    </row>
    <row r="203" spans="1:31" s="9" customFormat="1" x14ac:dyDescent="0.2">
      <c r="A203" s="36" t="s">
        <v>966</v>
      </c>
      <c r="B203" s="36" t="s">
        <v>763</v>
      </c>
      <c r="C203" s="9" t="s">
        <v>616</v>
      </c>
      <c r="D203" s="9" t="s">
        <v>0</v>
      </c>
      <c r="E203" s="9" t="s">
        <v>180</v>
      </c>
      <c r="F203" s="9" t="s">
        <v>18</v>
      </c>
      <c r="G203" s="9" t="s">
        <v>311</v>
      </c>
      <c r="H203" s="9" t="s">
        <v>76</v>
      </c>
      <c r="I203" s="9" t="s">
        <v>587</v>
      </c>
      <c r="J203" s="9" t="s">
        <v>1375</v>
      </c>
      <c r="K203" s="9" t="s">
        <v>168</v>
      </c>
      <c r="L203" s="9" t="s">
        <v>77</v>
      </c>
      <c r="M203" s="9" t="s">
        <v>63</v>
      </c>
      <c r="N203" s="9" t="s">
        <v>6</v>
      </c>
      <c r="O203" s="9" t="s">
        <v>7</v>
      </c>
      <c r="P203" s="9" t="s">
        <v>175</v>
      </c>
      <c r="Q203" s="9" t="s">
        <v>78</v>
      </c>
      <c r="R203" s="9" t="s">
        <v>64</v>
      </c>
      <c r="S203" s="9" t="s">
        <v>15</v>
      </c>
      <c r="T203" s="9" t="s">
        <v>11</v>
      </c>
      <c r="U203" s="9" t="s">
        <v>1154</v>
      </c>
      <c r="V203" s="9" t="s">
        <v>372</v>
      </c>
      <c r="W203" s="141" t="s">
        <v>782</v>
      </c>
      <c r="X203" s="9" t="str">
        <f t="shared" ref="X203:X293" si="18">_xlfn.TEXTJOIN(";",TRUE,A203:V203)</f>
        <v>唯一标识:街道办事处;设施名称:街道办事处;设施别称:;设施过滤:T;配置要求:必配;设施必要性:1;级别:街道级;设施代码:GF0103;设施类型:社区治理;类型代码:0801;控制方式:点位控制;应配建筑公式:总居住户数/100*6;应配用地公式:总居住户数/100*5;应配其他一公式:0;应配其他二公式:0;应配其他三公式:0;一般建筑规模:1200㎡;一般用地规模:1000㎡;一般其他一规模:-;一般其他二规模:-;规模一量纲:;备注:(1)按行政区划设置：(2)应兼顾作为防灾指挥设施。沿用《杭州市城市规划公共服务设施基本配套规定（修订)》</v>
      </c>
      <c r="Y203" s="141" t="s">
        <v>1113</v>
      </c>
      <c r="Z203" s="141"/>
      <c r="AA203" s="141"/>
      <c r="AB203" s="141"/>
      <c r="AC203" s="138" t="str">
        <f t="shared" si="12"/>
        <v>设施代码:GF0107</v>
      </c>
      <c r="AD203" s="141" t="s">
        <v>1161</v>
      </c>
      <c r="AE203" s="141"/>
    </row>
    <row r="204" spans="1:31" s="9" customFormat="1" x14ac:dyDescent="0.2">
      <c r="A204" s="36" t="s">
        <v>1138</v>
      </c>
      <c r="B204" s="36" t="s">
        <v>1139</v>
      </c>
      <c r="C204" s="9" t="s">
        <v>616</v>
      </c>
      <c r="D204" s="9" t="s">
        <v>0</v>
      </c>
      <c r="E204" s="9" t="s">
        <v>622</v>
      </c>
      <c r="F204" s="9" t="s">
        <v>371</v>
      </c>
      <c r="G204" s="9" t="s">
        <v>183</v>
      </c>
      <c r="H204" s="9" t="s">
        <v>1228</v>
      </c>
      <c r="I204" s="9" t="s">
        <v>587</v>
      </c>
      <c r="J204" s="9" t="s">
        <v>1375</v>
      </c>
      <c r="K204" s="9" t="s">
        <v>168</v>
      </c>
      <c r="L204" s="9" t="s">
        <v>70</v>
      </c>
      <c r="M204" s="9" t="s">
        <v>81</v>
      </c>
      <c r="N204" s="9" t="s">
        <v>6</v>
      </c>
      <c r="O204" s="9" t="s">
        <v>7</v>
      </c>
      <c r="P204" s="9" t="s">
        <v>175</v>
      </c>
      <c r="Q204" s="9" t="s">
        <v>82</v>
      </c>
      <c r="R204" s="9" t="s">
        <v>83</v>
      </c>
      <c r="S204" s="9" t="s">
        <v>15</v>
      </c>
      <c r="T204" s="9" t="s">
        <v>11</v>
      </c>
      <c r="U204" s="9" t="s">
        <v>1154</v>
      </c>
      <c r="V204" s="9" t="s">
        <v>373</v>
      </c>
      <c r="W204" s="141" t="s">
        <v>782</v>
      </c>
      <c r="X204" s="9" t="str">
        <f t="shared" ref="X204" si="19">_xlfn.TEXTJOIN(";",TRUE,A204:V204)</f>
        <v>唯一标识:边防派出所;设施名称:边防派出所;设施别称:;设施过滤:T;配置要求:规范外;设施必要性:0;级别:城市级;设施代码:GF0107;设施类型:社区治理;类型代码:0801;控制方式:点位控制;应配建筑公式:总居住户数/100*5;应配用地公式:总居住户数/100*3.5;应配其他一公式:0;应配其他二公式:0;应配其他三公式:0;一般建筑规模:1000㎡;一般用地规模:700㎡;一般其他一规模:-;一般其他二规模:-;规模一量纲:;备注:(1)一般按照街道办事处辖区配置一处，大于10万人的街道宜增设。沿用《杭州市城市规划公共服务设施基本配套规定（修订)》</v>
      </c>
      <c r="Y204" s="141" t="s">
        <v>1113</v>
      </c>
      <c r="Z204" s="141"/>
      <c r="AA204" s="141"/>
      <c r="AB204" s="141"/>
      <c r="AC204" s="138" t="str">
        <f t="shared" si="12"/>
        <v>设施代码:GF0107</v>
      </c>
      <c r="AD204" s="141" t="s">
        <v>1161</v>
      </c>
      <c r="AE204" s="141"/>
    </row>
    <row r="205" spans="1:31" s="9" customFormat="1" x14ac:dyDescent="0.2">
      <c r="A205" s="36" t="s">
        <v>967</v>
      </c>
      <c r="B205" s="36" t="s">
        <v>79</v>
      </c>
      <c r="C205" s="9" t="s">
        <v>616</v>
      </c>
      <c r="D205" s="9" t="s">
        <v>0</v>
      </c>
      <c r="E205" s="9" t="s">
        <v>180</v>
      </c>
      <c r="F205" s="9" t="s">
        <v>18</v>
      </c>
      <c r="G205" s="9" t="s">
        <v>311</v>
      </c>
      <c r="H205" s="9" t="s">
        <v>80</v>
      </c>
      <c r="I205" s="9" t="s">
        <v>587</v>
      </c>
      <c r="J205" s="9" t="s">
        <v>1375</v>
      </c>
      <c r="K205" s="9" t="s">
        <v>168</v>
      </c>
      <c r="L205" s="9" t="s">
        <v>70</v>
      </c>
      <c r="M205" s="9" t="s">
        <v>81</v>
      </c>
      <c r="N205" s="9" t="s">
        <v>6</v>
      </c>
      <c r="O205" s="9" t="s">
        <v>7</v>
      </c>
      <c r="P205" s="9" t="s">
        <v>175</v>
      </c>
      <c r="Q205" s="9" t="s">
        <v>82</v>
      </c>
      <c r="R205" s="9" t="s">
        <v>83</v>
      </c>
      <c r="S205" s="9" t="s">
        <v>15</v>
      </c>
      <c r="T205" s="9" t="s">
        <v>11</v>
      </c>
      <c r="U205" s="9" t="s">
        <v>1154</v>
      </c>
      <c r="V205" s="9" t="s">
        <v>373</v>
      </c>
      <c r="W205" s="141" t="s">
        <v>782</v>
      </c>
      <c r="X205" s="9" t="str">
        <f t="shared" si="18"/>
        <v>唯一标识:派出所;设施名称:派出所;设施别称:;设施过滤:T;配置要求:必配;设施必要性:1;级别:街道级;设施代码:GF0104;设施类型:社区治理;类型代码:0801;控制方式:点位控制;应配建筑公式:总居住户数/100*5;应配用地公式:总居住户数/100*3.5;应配其他一公式:0;应配其他二公式:0;应配其他三公式:0;一般建筑规模:1000㎡;一般用地规模:700㎡;一般其他一规模:-;一般其他二规模:-;规模一量纲:;备注:(1)一般按照街道办事处辖区配置一处，大于10万人的街道宜增设。沿用《杭州市城市规划公共服务设施基本配套规定（修订)》</v>
      </c>
      <c r="Y205" s="141" t="s">
        <v>1113</v>
      </c>
      <c r="Z205" s="141"/>
      <c r="AA205" s="141"/>
      <c r="AB205" s="141"/>
      <c r="AC205" s="138" t="str">
        <f t="shared" si="12"/>
        <v>设施代码:GF0107</v>
      </c>
      <c r="AD205" s="141" t="s">
        <v>1161</v>
      </c>
      <c r="AE205" s="141"/>
    </row>
    <row r="206" spans="1:31" s="9" customFormat="1" x14ac:dyDescent="0.2">
      <c r="A206" s="36" t="s">
        <v>968</v>
      </c>
      <c r="B206" s="36" t="s">
        <v>764</v>
      </c>
      <c r="C206" s="9" t="s">
        <v>616</v>
      </c>
      <c r="D206" s="9" t="s">
        <v>0</v>
      </c>
      <c r="E206" s="9" t="s">
        <v>180</v>
      </c>
      <c r="F206" s="9" t="s">
        <v>169</v>
      </c>
      <c r="G206" s="9" t="s">
        <v>311</v>
      </c>
      <c r="H206" s="9" t="s">
        <v>1229</v>
      </c>
      <c r="I206" s="9" t="s">
        <v>587</v>
      </c>
      <c r="J206" s="9" t="s">
        <v>1375</v>
      </c>
      <c r="K206" s="9" t="s">
        <v>168</v>
      </c>
      <c r="L206" s="9" t="s">
        <v>4</v>
      </c>
      <c r="M206" s="9" t="s">
        <v>5</v>
      </c>
      <c r="N206" s="9" t="s">
        <v>6</v>
      </c>
      <c r="O206" s="9" t="s">
        <v>7</v>
      </c>
      <c r="P206" s="9" t="s">
        <v>175</v>
      </c>
      <c r="Q206" s="9" t="s">
        <v>374</v>
      </c>
      <c r="R206" s="9" t="s">
        <v>9</v>
      </c>
      <c r="S206" s="9" t="s">
        <v>15</v>
      </c>
      <c r="T206" s="9" t="s">
        <v>11</v>
      </c>
      <c r="U206" s="9" t="s">
        <v>1154</v>
      </c>
      <c r="V206" s="9" t="s">
        <v>375</v>
      </c>
      <c r="W206" s="141" t="s">
        <v>782</v>
      </c>
      <c r="X206" s="9" t="str">
        <f t="shared" si="18"/>
        <v>唯一标识:城管执法中队用房;设施名称:城管执法中队用房;设施别称:;设施过滤:T;配置要求:必配;设施必要性:1;级别:街道级;设施代码:GF0105;设施类型:社区治理;类型代码:0801;控制方式:点位控制;应配建筑公式:0;应配用地公式:0;应配其他一公式:0;应配其他二公式:0;应配其他三公式:0;一般建筑规模:500㎡;一般用地规模:-;一般其他一规模:-;一般其他二规模:-;规模一量纲:;备注:(1)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v>
      </c>
      <c r="Y206" s="141" t="s">
        <v>1113</v>
      </c>
      <c r="Z206" s="141"/>
      <c r="AA206" s="141"/>
      <c r="AB206" s="141"/>
      <c r="AC206" s="138" t="str">
        <f t="shared" si="12"/>
        <v>设施代码:GF0103</v>
      </c>
      <c r="AD206" s="141" t="s">
        <v>1160</v>
      </c>
      <c r="AE206" s="141"/>
    </row>
    <row r="207" spans="1:31" s="9" customFormat="1" x14ac:dyDescent="0.2">
      <c r="A207" s="36" t="s">
        <v>969</v>
      </c>
      <c r="B207" s="36" t="s">
        <v>376</v>
      </c>
      <c r="C207" s="9" t="s">
        <v>616</v>
      </c>
      <c r="D207" s="9" t="s">
        <v>0</v>
      </c>
      <c r="E207" s="9" t="s">
        <v>180</v>
      </c>
      <c r="F207" s="9" t="s">
        <v>169</v>
      </c>
      <c r="G207" s="9" t="s">
        <v>311</v>
      </c>
      <c r="H207" s="9" t="s">
        <v>1230</v>
      </c>
      <c r="I207" s="9" t="s">
        <v>587</v>
      </c>
      <c r="J207" s="9" t="s">
        <v>1375</v>
      </c>
      <c r="K207" s="9" t="s">
        <v>168</v>
      </c>
      <c r="L207" s="9" t="s">
        <v>377</v>
      </c>
      <c r="M207" s="9" t="s">
        <v>5</v>
      </c>
      <c r="N207" s="9" t="s">
        <v>6</v>
      </c>
      <c r="O207" s="9" t="s">
        <v>7</v>
      </c>
      <c r="P207" s="9" t="s">
        <v>175</v>
      </c>
      <c r="Q207" s="9" t="s">
        <v>378</v>
      </c>
      <c r="R207" s="9" t="s">
        <v>9</v>
      </c>
      <c r="S207" s="9" t="s">
        <v>15</v>
      </c>
      <c r="T207" s="9" t="s">
        <v>11</v>
      </c>
      <c r="U207" s="9" t="s">
        <v>1154</v>
      </c>
      <c r="V207" s="9" t="s">
        <v>379</v>
      </c>
      <c r="W207" s="141" t="s">
        <v>782</v>
      </c>
      <c r="X207" s="9" t="str">
        <f t="shared" si="18"/>
        <v>唯一标识:司法所;设施名称:司法所;设施别称:;设施过滤:T;配置要求:必配;设施必要性:1;级别:街道级;设施代码:GF0106;设施类型:社区治理;类型代码:0801;控制方式:点位控制;应配建筑公式:总居住户数/100*0.6;应配用地公式:0;应配其他一公式:0;应配其他二公式:0;应配其他三公式:0;一般建筑规模:80㎡;一般用地规模:-;一般其他一规模:-;一般其他二规模:-;规模一量纲:;备注:(1)一般按照街道办事处辖区配置一处，大于10万人的街道应增设：(2)宜与街道办事处或其他行政管理单位结合建设，应设置单独出入口：(3)单处建筑规模一般为80-240m。参照《城市居住区规划设计标准》(GB50180-2018)</v>
      </c>
      <c r="Y207" s="141" t="s">
        <v>1113</v>
      </c>
      <c r="Z207" s="141"/>
      <c r="AA207" s="141"/>
      <c r="AB207" s="141"/>
      <c r="AC207" s="138" t="str">
        <f t="shared" si="12"/>
        <v>设施代码:GF0107</v>
      </c>
      <c r="AD207" s="141" t="s">
        <v>1161</v>
      </c>
      <c r="AE207" s="141"/>
    </row>
    <row r="208" spans="1:31" s="9" customFormat="1" x14ac:dyDescent="0.2">
      <c r="A208" s="36" t="s">
        <v>1110</v>
      </c>
      <c r="B208" s="36" t="s">
        <v>1111</v>
      </c>
      <c r="C208" s="9" t="s">
        <v>616</v>
      </c>
      <c r="D208" s="9" t="s">
        <v>0</v>
      </c>
      <c r="E208" s="9" t="s">
        <v>180</v>
      </c>
      <c r="F208" s="9" t="s">
        <v>371</v>
      </c>
      <c r="G208" s="9" t="s">
        <v>311</v>
      </c>
      <c r="H208" s="9" t="s">
        <v>1268</v>
      </c>
      <c r="I208" s="9" t="s">
        <v>587</v>
      </c>
      <c r="J208" s="9" t="s">
        <v>1386</v>
      </c>
      <c r="K208" s="9" t="s">
        <v>168</v>
      </c>
      <c r="L208" s="9" t="s">
        <v>244</v>
      </c>
      <c r="M208" s="9" t="s">
        <v>163</v>
      </c>
      <c r="N208" s="9" t="s">
        <v>6</v>
      </c>
      <c r="O208" s="9" t="s">
        <v>7</v>
      </c>
      <c r="P208" s="9" t="s">
        <v>175</v>
      </c>
      <c r="Q208" s="9" t="s">
        <v>340</v>
      </c>
      <c r="R208" s="9" t="s">
        <v>194</v>
      </c>
      <c r="S208" s="9" t="s">
        <v>15</v>
      </c>
      <c r="T208" s="9" t="s">
        <v>11</v>
      </c>
      <c r="U208" s="9" t="s">
        <v>1154</v>
      </c>
      <c r="V208" s="9" t="s">
        <v>1112</v>
      </c>
      <c r="W208" s="141" t="s">
        <v>782</v>
      </c>
      <c r="X208" s="9" t="str">
        <f t="shared" ref="X208" si="20">_xlfn.TEXTJOIN(";",TRUE,A208:V208)</f>
        <v>唯一标识:街道社会工作站;设施名称:街道社会工作站;设施别称:;设施过滤:T;配置要求:必配;设施必要性:0;级别:街道级;设施代码:GF0720;设施类型:社区治理;类型代码:0890;控制方式:点位控制;应配建筑公式:0;应配用地公式:0;应配其他一公式:0;应配其他二公式:0;应配其他三公式:0;一般建筑规模:200㎡;一般用地规模:-;一般其他一规模:-;一般其他二规模:-;规模一量纲:;备注:依托街道党群服务中心而建，浙江省对社工站的验收依据为80方，今年发布的五星社工站评选征求意见稿规定社工站面积不少于200方</v>
      </c>
      <c r="Y208" s="141" t="s">
        <v>1113</v>
      </c>
      <c r="Z208" s="141"/>
      <c r="AA208" s="141"/>
      <c r="AB208" s="141"/>
      <c r="AC208" s="138" t="str">
        <f t="shared" si="12"/>
        <v>设施代码:GF0104</v>
      </c>
      <c r="AD208" s="141" t="s">
        <v>1159</v>
      </c>
      <c r="AE208" s="141"/>
    </row>
    <row r="209" spans="1:31" s="38" customFormat="1" ht="15" thickBot="1" x14ac:dyDescent="0.25">
      <c r="A209" s="37" t="s">
        <v>970</v>
      </c>
      <c r="B209" s="37" t="s">
        <v>765</v>
      </c>
      <c r="C209" s="38" t="s">
        <v>616</v>
      </c>
      <c r="D209" s="38" t="s">
        <v>0</v>
      </c>
      <c r="E209" s="38" t="s">
        <v>190</v>
      </c>
      <c r="F209" s="38" t="s">
        <v>371</v>
      </c>
      <c r="G209" s="38" t="s">
        <v>311</v>
      </c>
      <c r="H209" s="38" t="s">
        <v>1296</v>
      </c>
      <c r="I209" s="38" t="s">
        <v>587</v>
      </c>
      <c r="J209" s="38" t="s">
        <v>1441</v>
      </c>
      <c r="K209" s="38" t="s">
        <v>168</v>
      </c>
      <c r="L209" s="38" t="s">
        <v>244</v>
      </c>
      <c r="M209" s="38" t="s">
        <v>5</v>
      </c>
      <c r="N209" s="38" t="s">
        <v>6</v>
      </c>
      <c r="O209" s="38" t="s">
        <v>7</v>
      </c>
      <c r="P209" s="38" t="s">
        <v>175</v>
      </c>
      <c r="Q209" s="38" t="s">
        <v>228</v>
      </c>
      <c r="R209" s="38" t="s">
        <v>9</v>
      </c>
      <c r="S209" s="38" t="s">
        <v>15</v>
      </c>
      <c r="T209" s="38" t="s">
        <v>11</v>
      </c>
      <c r="U209" s="38" t="s">
        <v>1154</v>
      </c>
      <c r="V209" s="38" t="s">
        <v>396</v>
      </c>
      <c r="W209" s="142" t="s">
        <v>782</v>
      </c>
      <c r="X209" s="38" t="str">
        <f t="shared" si="18"/>
        <v>唯一标识:留白设施（街道）;设施名称:留白设施（街道）;设施别称:;设施过滤:T;配置要求:选配;设施必要性:0;级别:街道级;设施代码:GF1101;设施类型:社区治理;类型代码:1601;控制方式:点位控制;应配建筑公式:0;应配用地公式:0;应配其他一公式:0;应配其他二公式:0;应配其他三公式:0;一般建筑规模:-;一般用地规模:-;一般其他一规模:-;一般其他二规模:-;规模一量纲:;备注:(1)以10-15分钟生活圈为单位进行配置，留白空间的用地面积与建筑面积不低于配套总量的10%。(2)人口超过10万人的街道，每10万预留一套行政适应型设施的留白空间。借鉴《上海城市居住地区和居住区公共服务设施设置标准》</v>
      </c>
      <c r="Y209" s="142" t="s">
        <v>1113</v>
      </c>
      <c r="Z209" s="142"/>
      <c r="AA209" s="142"/>
      <c r="AB209" s="142"/>
      <c r="AC209" s="138" t="str">
        <f t="shared" si="12"/>
        <v>设施代码:GF0105</v>
      </c>
      <c r="AD209" s="142" t="s">
        <v>1158</v>
      </c>
      <c r="AE209" s="142"/>
    </row>
    <row r="210" spans="1:31" s="32" customFormat="1" x14ac:dyDescent="0.2">
      <c r="A210" s="34" t="s">
        <v>971</v>
      </c>
      <c r="B210" s="34" t="s">
        <v>416</v>
      </c>
      <c r="C210" s="35" t="s">
        <v>616</v>
      </c>
      <c r="D210" s="35" t="s">
        <v>0</v>
      </c>
      <c r="E210" s="35" t="s">
        <v>180</v>
      </c>
      <c r="F210" s="35" t="s">
        <v>18</v>
      </c>
      <c r="G210" s="35" t="s">
        <v>581</v>
      </c>
      <c r="H210" s="35" t="s">
        <v>1256</v>
      </c>
      <c r="I210" s="35" t="s">
        <v>587</v>
      </c>
      <c r="J210" s="35" t="s">
        <v>1381</v>
      </c>
      <c r="K210" s="35" t="s">
        <v>168</v>
      </c>
      <c r="L210" s="35" t="s">
        <v>244</v>
      </c>
      <c r="M210" s="35" t="s">
        <v>5</v>
      </c>
      <c r="N210" s="35" t="s">
        <v>6</v>
      </c>
      <c r="O210" s="35" t="s">
        <v>7</v>
      </c>
      <c r="P210" s="35" t="s">
        <v>175</v>
      </c>
      <c r="Q210" s="35" t="s">
        <v>417</v>
      </c>
      <c r="R210" s="35" t="s">
        <v>9</v>
      </c>
      <c r="S210" s="35" t="s">
        <v>15</v>
      </c>
      <c r="T210" s="35" t="s">
        <v>11</v>
      </c>
      <c r="U210" s="35" t="s">
        <v>1154</v>
      </c>
      <c r="V210" s="35" t="s">
        <v>418</v>
      </c>
      <c r="W210" s="137" t="s">
        <v>782</v>
      </c>
      <c r="X210" s="35" t="str">
        <f t="shared" si="18"/>
        <v>唯一标识:社区党群服务中心;设施名称:社区党群服务中心;设施别称:;设施过滤:T;配置要求:必配;设施必要性:1;级别:社区级;设施代码:GF0708;设施类型:社区治理;类型代码:0702;控制方式:点位控制;应配建筑公式:0;应配用地公式:0;应配其他一公式:0;应配其他二公式:0;应配其他三公式:0;一般建筑规模:100㎡;一般用地规模:-;一般其他一规模:-;一般其他二规模:-;规模一量纲:;备注:(1)一般按照社区行政辖区配置一处：(2)宜结合社区居委会等设施设置。参照《浙江省社会组织党群服务中心建设标准（试行）》</v>
      </c>
      <c r="Y210" s="137" t="s">
        <v>1113</v>
      </c>
      <c r="Z210" s="137"/>
      <c r="AA210" s="137"/>
      <c r="AB210" s="137"/>
      <c r="AC210" s="138" t="str">
        <f t="shared" si="12"/>
        <v>设施代码:GF0106</v>
      </c>
      <c r="AD210" s="137" t="s">
        <v>1157</v>
      </c>
      <c r="AE210" s="137"/>
    </row>
    <row r="211" spans="1:31" s="4" customFormat="1" x14ac:dyDescent="0.2">
      <c r="A211" s="36" t="s">
        <v>972</v>
      </c>
      <c r="B211" s="36" t="s">
        <v>766</v>
      </c>
      <c r="C211" s="9" t="s">
        <v>616</v>
      </c>
      <c r="D211" s="9" t="s">
        <v>0</v>
      </c>
      <c r="E211" s="9" t="s">
        <v>180</v>
      </c>
      <c r="F211" s="9" t="s">
        <v>18</v>
      </c>
      <c r="G211" s="9" t="s">
        <v>581</v>
      </c>
      <c r="H211" s="9" t="s">
        <v>1257</v>
      </c>
      <c r="I211" s="9" t="s">
        <v>587</v>
      </c>
      <c r="J211" s="9" t="s">
        <v>1381</v>
      </c>
      <c r="K211" s="9" t="s">
        <v>168</v>
      </c>
      <c r="L211" s="9" t="s">
        <v>419</v>
      </c>
      <c r="M211" s="9" t="s">
        <v>5</v>
      </c>
      <c r="N211" s="9" t="s">
        <v>6</v>
      </c>
      <c r="O211" s="9" t="s">
        <v>7</v>
      </c>
      <c r="P211" s="9" t="s">
        <v>175</v>
      </c>
      <c r="Q211" s="9" t="s">
        <v>166</v>
      </c>
      <c r="R211" s="9" t="s">
        <v>9</v>
      </c>
      <c r="S211" s="9" t="s">
        <v>15</v>
      </c>
      <c r="T211" s="9" t="s">
        <v>11</v>
      </c>
      <c r="U211" s="9" t="s">
        <v>1154</v>
      </c>
      <c r="V211" s="9" t="s">
        <v>420</v>
      </c>
      <c r="W211" s="138" t="s">
        <v>782</v>
      </c>
      <c r="X211" s="9" t="str">
        <f t="shared" si="18"/>
        <v>唯一标识:社区居委会;设施名称:社区居委会;设施别称:;设施过滤:T;配置要求:必配;设施必要性:1;级别:社区级;设施代码:GF0709;设施类型:社区治理;类型代码:0702;控制方式:点位控制;应配建筑公式:总居住户数/100*45;应配用地公式:0;应配其他一公式:0;应配其他二公式:0;应配其他三公式:0;一般建筑规模:600㎡;一般用地规模:-;一般其他一规模:-;一般其他二规模:-;规模一量纲:;备注:(1)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v>
      </c>
      <c r="Y211" s="138" t="s">
        <v>1113</v>
      </c>
      <c r="Z211" s="138"/>
      <c r="AA211" s="138"/>
      <c r="AB211" s="138"/>
      <c r="AC211" s="138" t="str">
        <f t="shared" si="12"/>
        <v>设施代码:GF0107</v>
      </c>
      <c r="AD211" s="138" t="s">
        <v>1161</v>
      </c>
      <c r="AE211" s="138"/>
    </row>
    <row r="212" spans="1:31" s="4" customFormat="1" x14ac:dyDescent="0.2">
      <c r="A212" s="36" t="s">
        <v>973</v>
      </c>
      <c r="B212" s="36" t="s">
        <v>767</v>
      </c>
      <c r="C212" s="9" t="s">
        <v>616</v>
      </c>
      <c r="D212" s="9" t="s">
        <v>0</v>
      </c>
      <c r="E212" s="9" t="s">
        <v>190</v>
      </c>
      <c r="F212" s="9" t="s">
        <v>371</v>
      </c>
      <c r="G212" s="9" t="s">
        <v>581</v>
      </c>
      <c r="H212" s="9" t="s">
        <v>1296</v>
      </c>
      <c r="I212" s="9" t="s">
        <v>587</v>
      </c>
      <c r="J212" s="9" t="s">
        <v>1441</v>
      </c>
      <c r="K212" s="9" t="s">
        <v>168</v>
      </c>
      <c r="L212" s="9" t="s">
        <v>244</v>
      </c>
      <c r="M212" s="9" t="s">
        <v>5</v>
      </c>
      <c r="N212" s="9" t="s">
        <v>6</v>
      </c>
      <c r="O212" s="9" t="s">
        <v>7</v>
      </c>
      <c r="P212" s="9" t="s">
        <v>175</v>
      </c>
      <c r="Q212" s="9" t="s">
        <v>228</v>
      </c>
      <c r="R212" s="9" t="s">
        <v>9</v>
      </c>
      <c r="S212" s="9" t="s">
        <v>15</v>
      </c>
      <c r="T212" s="9" t="s">
        <v>11</v>
      </c>
      <c r="U212" s="9" t="s">
        <v>1154</v>
      </c>
      <c r="V212" s="9" t="s">
        <v>439</v>
      </c>
      <c r="W212" s="138" t="s">
        <v>782</v>
      </c>
      <c r="X212" s="9" t="str">
        <f t="shared" si="18"/>
        <v>唯一标识:留白设施（社区）;设施名称:留白设施（社区）;设施别称:;设施过滤:T;配置要求:选配;设施必要性:0;级别:社区级;设施代码:GF1101;设施类型:社区治理;类型代码:1601;控制方式:点位控制;应配建筑公式:0;应配用地公式:0;应配其他一公式:0;应配其他二公式:0;应配其他三公式:0;一般建筑规模:-;一般用地规模:-;一般其他一规模:-;一般其他二规模:-;规模一量纲:;备注:以5分钟生活圈为单位进行配置，留白空间的建筑面积不低于配套总量的10%。借鉴《上海城市居住地区和居住区公共服务设施设置标准》</v>
      </c>
      <c r="Y212" s="138" t="s">
        <v>1113</v>
      </c>
      <c r="Z212" s="138"/>
      <c r="AA212" s="138"/>
      <c r="AB212" s="138"/>
      <c r="AC212" s="138" t="str">
        <f t="shared" si="12"/>
        <v>设施代码:GF0107</v>
      </c>
      <c r="AD212" s="138" t="s">
        <v>1161</v>
      </c>
      <c r="AE212" s="138"/>
    </row>
    <row r="213" spans="1:31" s="19" customFormat="1" x14ac:dyDescent="0.2">
      <c r="A213" s="69" t="s">
        <v>974</v>
      </c>
      <c r="B213" s="69" t="s">
        <v>586</v>
      </c>
      <c r="C213" s="21" t="s">
        <v>616</v>
      </c>
      <c r="D213" s="21" t="s">
        <v>0</v>
      </c>
      <c r="E213" s="21" t="s">
        <v>570</v>
      </c>
      <c r="F213" s="21" t="s">
        <v>371</v>
      </c>
      <c r="G213" s="21" t="s">
        <v>581</v>
      </c>
      <c r="H213" s="21" t="s">
        <v>1268</v>
      </c>
      <c r="I213" s="21" t="s">
        <v>587</v>
      </c>
      <c r="J213" s="21" t="s">
        <v>1381</v>
      </c>
      <c r="K213" s="21" t="s">
        <v>168</v>
      </c>
      <c r="L213" s="21" t="s">
        <v>244</v>
      </c>
      <c r="M213" s="21" t="s">
        <v>5</v>
      </c>
      <c r="N213" s="21" t="s">
        <v>6</v>
      </c>
      <c r="O213" s="21" t="s">
        <v>7</v>
      </c>
      <c r="P213" s="21" t="s">
        <v>175</v>
      </c>
      <c r="Q213" s="21" t="s">
        <v>228</v>
      </c>
      <c r="R213" s="21" t="s">
        <v>9</v>
      </c>
      <c r="S213" s="21" t="s">
        <v>15</v>
      </c>
      <c r="T213" s="21" t="s">
        <v>11</v>
      </c>
      <c r="U213" s="21" t="s">
        <v>1154</v>
      </c>
      <c r="V213" s="21" t="s">
        <v>571</v>
      </c>
      <c r="W213" s="143" t="s">
        <v>782</v>
      </c>
      <c r="X213" s="21" t="str">
        <f t="shared" si="18"/>
        <v>唯一标识:社区议事厅;设施名称:社区议事厅;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3" s="143" t="s">
        <v>1113</v>
      </c>
      <c r="Z213" s="143"/>
      <c r="AA213" s="143"/>
      <c r="AB213" s="143"/>
      <c r="AC213" s="138" t="str">
        <f t="shared" si="12"/>
        <v>设施代码:GF0107</v>
      </c>
      <c r="AD213" s="143" t="s">
        <v>1161</v>
      </c>
      <c r="AE213" s="143"/>
    </row>
    <row r="214" spans="1:31" s="19" customFormat="1" x14ac:dyDescent="0.2">
      <c r="A214" s="69" t="s">
        <v>975</v>
      </c>
      <c r="B214" s="69" t="s">
        <v>588</v>
      </c>
      <c r="C214" s="21" t="s">
        <v>616</v>
      </c>
      <c r="D214" s="21" t="s">
        <v>0</v>
      </c>
      <c r="E214" s="21" t="s">
        <v>570</v>
      </c>
      <c r="F214" s="21" t="s">
        <v>371</v>
      </c>
      <c r="G214" s="21" t="s">
        <v>581</v>
      </c>
      <c r="H214" s="21" t="s">
        <v>1268</v>
      </c>
      <c r="I214" s="21" t="s">
        <v>587</v>
      </c>
      <c r="J214" s="21" t="s">
        <v>1381</v>
      </c>
      <c r="K214" s="21" t="s">
        <v>168</v>
      </c>
      <c r="L214" s="21" t="s">
        <v>244</v>
      </c>
      <c r="M214" s="21" t="s">
        <v>5</v>
      </c>
      <c r="N214" s="21" t="s">
        <v>6</v>
      </c>
      <c r="O214" s="21" t="s">
        <v>7</v>
      </c>
      <c r="P214" s="21" t="s">
        <v>175</v>
      </c>
      <c r="Q214" s="21" t="s">
        <v>228</v>
      </c>
      <c r="R214" s="21" t="s">
        <v>9</v>
      </c>
      <c r="S214" s="21" t="s">
        <v>15</v>
      </c>
      <c r="T214" s="21" t="s">
        <v>11</v>
      </c>
      <c r="U214" s="21" t="s">
        <v>1154</v>
      </c>
      <c r="V214" s="21" t="s">
        <v>571</v>
      </c>
      <c r="W214" s="143" t="s">
        <v>782</v>
      </c>
      <c r="X214" s="21" t="str">
        <f t="shared" si="18"/>
        <v>唯一标识:心理咨询室;设施名称:心理咨询室;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4" s="143" t="s">
        <v>1113</v>
      </c>
      <c r="Z214" s="143"/>
      <c r="AA214" s="143"/>
      <c r="AB214" s="143"/>
      <c r="AC214" s="138" t="str">
        <f t="shared" si="12"/>
        <v>设施代码:GF0107</v>
      </c>
      <c r="AD214" s="143" t="s">
        <v>1161</v>
      </c>
      <c r="AE214" s="143"/>
    </row>
    <row r="215" spans="1:31" s="19" customFormat="1" x14ac:dyDescent="0.2">
      <c r="A215" s="69" t="s">
        <v>976</v>
      </c>
      <c r="B215" s="69" t="s">
        <v>589</v>
      </c>
      <c r="C215" s="21" t="s">
        <v>616</v>
      </c>
      <c r="D215" s="21" t="s">
        <v>0</v>
      </c>
      <c r="E215" s="21" t="s">
        <v>570</v>
      </c>
      <c r="F215" s="21" t="s">
        <v>371</v>
      </c>
      <c r="G215" s="21" t="s">
        <v>581</v>
      </c>
      <c r="H215" s="21" t="s">
        <v>1268</v>
      </c>
      <c r="I215" s="21" t="s">
        <v>587</v>
      </c>
      <c r="J215" s="21" t="s">
        <v>1381</v>
      </c>
      <c r="K215" s="21" t="s">
        <v>168</v>
      </c>
      <c r="L215" s="21" t="s">
        <v>244</v>
      </c>
      <c r="M215" s="21" t="s">
        <v>5</v>
      </c>
      <c r="N215" s="21" t="s">
        <v>6</v>
      </c>
      <c r="O215" s="21" t="s">
        <v>7</v>
      </c>
      <c r="P215" s="21" t="s">
        <v>175</v>
      </c>
      <c r="Q215" s="21" t="s">
        <v>228</v>
      </c>
      <c r="R215" s="21" t="s">
        <v>9</v>
      </c>
      <c r="S215" s="21" t="s">
        <v>15</v>
      </c>
      <c r="T215" s="21" t="s">
        <v>11</v>
      </c>
      <c r="U215" s="21" t="s">
        <v>1154</v>
      </c>
      <c r="V215" s="21" t="s">
        <v>571</v>
      </c>
      <c r="W215" s="143" t="s">
        <v>782</v>
      </c>
      <c r="X215" s="21" t="str">
        <f t="shared" si="18"/>
        <v>唯一标识:社区双创空间;设施名称:社区双创空间;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5" s="143" t="s">
        <v>1113</v>
      </c>
      <c r="Z215" s="143"/>
      <c r="AA215" s="143"/>
      <c r="AB215" s="143"/>
      <c r="AC215" s="138" t="str">
        <f t="shared" si="12"/>
        <v>设施代码:GF0107</v>
      </c>
      <c r="AD215" s="143" t="s">
        <v>1161</v>
      </c>
      <c r="AE215" s="143"/>
    </row>
    <row r="216" spans="1:31" s="19" customFormat="1" x14ac:dyDescent="0.2">
      <c r="A216" s="69" t="s">
        <v>977</v>
      </c>
      <c r="B216" s="69" t="s">
        <v>590</v>
      </c>
      <c r="C216" s="21" t="s">
        <v>616</v>
      </c>
      <c r="D216" s="21" t="s">
        <v>0</v>
      </c>
      <c r="E216" s="21" t="s">
        <v>570</v>
      </c>
      <c r="F216" s="21" t="s">
        <v>371</v>
      </c>
      <c r="G216" s="21" t="s">
        <v>581</v>
      </c>
      <c r="H216" s="21" t="s">
        <v>1268</v>
      </c>
      <c r="I216" s="21" t="s">
        <v>587</v>
      </c>
      <c r="J216" s="21" t="s">
        <v>1381</v>
      </c>
      <c r="K216" s="21" t="s">
        <v>168</v>
      </c>
      <c r="L216" s="21" t="s">
        <v>244</v>
      </c>
      <c r="M216" s="21" t="s">
        <v>5</v>
      </c>
      <c r="N216" s="21" t="s">
        <v>6</v>
      </c>
      <c r="O216" s="21" t="s">
        <v>7</v>
      </c>
      <c r="P216" s="21" t="s">
        <v>175</v>
      </c>
      <c r="Q216" s="21" t="s">
        <v>228</v>
      </c>
      <c r="R216" s="21" t="s">
        <v>9</v>
      </c>
      <c r="S216" s="21" t="s">
        <v>15</v>
      </c>
      <c r="T216" s="21" t="s">
        <v>11</v>
      </c>
      <c r="U216" s="21" t="s">
        <v>1154</v>
      </c>
      <c r="V216" s="21" t="s">
        <v>571</v>
      </c>
      <c r="W216" s="143" t="s">
        <v>782</v>
      </c>
      <c r="X216" s="21" t="str">
        <f t="shared" si="18"/>
        <v>唯一标识:社区创客空间;设施名称:社区创客空间;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6" s="143" t="s">
        <v>1113</v>
      </c>
      <c r="Z216" s="143"/>
      <c r="AA216" s="143"/>
      <c r="AB216" s="143"/>
      <c r="AC216" s="138" t="str">
        <f t="shared" si="12"/>
        <v>设施代码:GF0107</v>
      </c>
      <c r="AD216" s="143" t="s">
        <v>1161</v>
      </c>
      <c r="AE216" s="143"/>
    </row>
    <row r="217" spans="1:31" s="39" customFormat="1" ht="15" thickBot="1" x14ac:dyDescent="0.25">
      <c r="A217" s="70" t="s">
        <v>978</v>
      </c>
      <c r="B217" s="70" t="s">
        <v>591</v>
      </c>
      <c r="C217" s="71" t="s">
        <v>616</v>
      </c>
      <c r="D217" s="71" t="s">
        <v>0</v>
      </c>
      <c r="E217" s="71" t="s">
        <v>570</v>
      </c>
      <c r="F217" s="71" t="s">
        <v>371</v>
      </c>
      <c r="G217" s="71" t="s">
        <v>581</v>
      </c>
      <c r="H217" s="71" t="s">
        <v>1268</v>
      </c>
      <c r="I217" s="71" t="s">
        <v>587</v>
      </c>
      <c r="J217" s="71" t="s">
        <v>1381</v>
      </c>
      <c r="K217" s="71" t="s">
        <v>168</v>
      </c>
      <c r="L217" s="71" t="s">
        <v>244</v>
      </c>
      <c r="M217" s="71" t="s">
        <v>5</v>
      </c>
      <c r="N217" s="71" t="s">
        <v>6</v>
      </c>
      <c r="O217" s="71" t="s">
        <v>7</v>
      </c>
      <c r="P217" s="71" t="s">
        <v>175</v>
      </c>
      <c r="Q217" s="71" t="s">
        <v>228</v>
      </c>
      <c r="R217" s="71" t="s">
        <v>9</v>
      </c>
      <c r="S217" s="71" t="s">
        <v>15</v>
      </c>
      <c r="T217" s="71" t="s">
        <v>11</v>
      </c>
      <c r="U217" s="71" t="s">
        <v>1154</v>
      </c>
      <c r="V217" s="71" t="s">
        <v>571</v>
      </c>
      <c r="W217" s="144" t="s">
        <v>782</v>
      </c>
      <c r="X217" s="71" t="str">
        <f t="shared" si="18"/>
        <v>唯一标识:社区候鸟关怀室;设施名称:社区候鸟关怀室;设施别称:;设施过滤:T;配置要求:品质提升;设施必要性:0;级别:社区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v>
      </c>
      <c r="Y217" s="144" t="s">
        <v>1113</v>
      </c>
      <c r="Z217" s="144"/>
      <c r="AA217" s="144"/>
      <c r="AB217" s="144"/>
      <c r="AC217" s="138" t="str">
        <f t="shared" si="12"/>
        <v>设施代码:GF0107</v>
      </c>
      <c r="AD217" s="144" t="s">
        <v>1161</v>
      </c>
      <c r="AE217" s="144"/>
    </row>
    <row r="218" spans="1:31" s="68" customFormat="1" ht="15" thickBot="1" x14ac:dyDescent="0.25">
      <c r="A218" s="40" t="s">
        <v>979</v>
      </c>
      <c r="B218" s="40" t="s">
        <v>768</v>
      </c>
      <c r="C218" s="41" t="s">
        <v>616</v>
      </c>
      <c r="D218" s="41" t="s">
        <v>0</v>
      </c>
      <c r="E218" s="41" t="s">
        <v>180</v>
      </c>
      <c r="F218" s="41" t="s">
        <v>371</v>
      </c>
      <c r="G218" s="41" t="s">
        <v>440</v>
      </c>
      <c r="H218" s="41" t="s">
        <v>1268</v>
      </c>
      <c r="I218" s="41" t="s">
        <v>587</v>
      </c>
      <c r="J218" s="41" t="s">
        <v>1381</v>
      </c>
      <c r="K218" s="41" t="s">
        <v>168</v>
      </c>
      <c r="L218" s="41" t="s">
        <v>4</v>
      </c>
      <c r="M218" s="41" t="s">
        <v>5</v>
      </c>
      <c r="N218" s="41" t="s">
        <v>6</v>
      </c>
      <c r="O218" s="41" t="s">
        <v>7</v>
      </c>
      <c r="P218" s="41" t="s">
        <v>175</v>
      </c>
      <c r="Q218" s="41" t="s">
        <v>8</v>
      </c>
      <c r="R218" s="41" t="s">
        <v>9</v>
      </c>
      <c r="S218" s="41" t="s">
        <v>15</v>
      </c>
      <c r="T218" s="41" t="s">
        <v>11</v>
      </c>
      <c r="U218" s="41" t="s">
        <v>1154</v>
      </c>
      <c r="V218" s="41" t="s">
        <v>444</v>
      </c>
      <c r="W218" s="149" t="s">
        <v>782</v>
      </c>
      <c r="X218" s="41" t="str">
        <f t="shared" si="18"/>
        <v>唯一标识:物业管理用房;设施名称:物业管理用房;设施别称:;设施过滤:T;配置要求:必配;设施必要性:0;级别:地块级;设施代码:GF0720;设施类型:社区治理;类型代码:0702;控制方式:点位控制;应配建筑公式:0;应配用地公式:0;应配其他一公式:0;应配其他二公式:0;应配其他三公式:0;一般建筑规模:-;一般用地规模:-;一般其他一规模:-;一般其他二规模:-;规模一量纲:;备注:(1)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v>
      </c>
      <c r="Y218" s="149" t="s">
        <v>1113</v>
      </c>
      <c r="Z218" s="149"/>
      <c r="AA218" s="149"/>
      <c r="AB218" s="149"/>
      <c r="AC218" s="138" t="str">
        <f t="shared" si="12"/>
        <v>设施代码:GF0107</v>
      </c>
      <c r="AD218" s="149" t="s">
        <v>1161</v>
      </c>
      <c r="AE218" s="149"/>
    </row>
    <row r="219" spans="1:31" s="32" customFormat="1" x14ac:dyDescent="0.2">
      <c r="A219" s="34" t="s">
        <v>980</v>
      </c>
      <c r="B219" s="34" t="s">
        <v>769</v>
      </c>
      <c r="C219" s="35" t="s">
        <v>616</v>
      </c>
      <c r="D219" s="35" t="s">
        <v>0</v>
      </c>
      <c r="E219" s="35" t="s">
        <v>180</v>
      </c>
      <c r="F219" s="35" t="s">
        <v>371</v>
      </c>
      <c r="G219" s="35" t="s">
        <v>473</v>
      </c>
      <c r="H219" s="35" t="s">
        <v>1255</v>
      </c>
      <c r="I219" s="35" t="s">
        <v>587</v>
      </c>
      <c r="J219" s="35" t="s">
        <v>1386</v>
      </c>
      <c r="K219" s="35" t="s">
        <v>168</v>
      </c>
      <c r="L219" s="35" t="s">
        <v>244</v>
      </c>
      <c r="M219" s="35" t="s">
        <v>5</v>
      </c>
      <c r="N219" s="35" t="s">
        <v>6</v>
      </c>
      <c r="O219" s="35" t="s">
        <v>7</v>
      </c>
      <c r="P219" s="35" t="s">
        <v>175</v>
      </c>
      <c r="Q219" s="35" t="s">
        <v>186</v>
      </c>
      <c r="R219" s="35" t="s">
        <v>9</v>
      </c>
      <c r="S219" s="35" t="s">
        <v>15</v>
      </c>
      <c r="T219" s="35" t="s">
        <v>11</v>
      </c>
      <c r="U219" s="35" t="s">
        <v>1154</v>
      </c>
      <c r="V219" s="35" t="s">
        <v>491</v>
      </c>
      <c r="W219" s="137" t="s">
        <v>782</v>
      </c>
      <c r="X219" s="35" t="str">
        <f t="shared" si="18"/>
        <v>唯一标识:乡镇党群服务中心（乡镇便民服务中心）;设施名称:乡镇党群服务中心（乡镇便民服务中心）;设施别称:;设施过滤:T;配置要求:必配;设施必要性:0;级别:乡镇级;设施代码:GF0707;设施类型:社区治理;类型代码:0890;控制方式:点位控制;应配建筑公式:0;应配用地公式:0;应配其他一公式:0;应配其他二公式:0;应配其他三公式:0;一般建筑规模:1000㎡;一般用地规模:-;一般其他一规模:-;一般其他二规模:-;规模一量纲:;备注:(1)一般按照社区行政辖区配置一处：(2)宜结合社区居委会等设施设置。参照《浙江省社会组织党群服务中心建设标准（试行）》。各乡镇应配置1处。参照“关于进一步推进和谐社区建设的若干意见”（市委(2008)20号)。</v>
      </c>
      <c r="Y219" s="137" t="s">
        <v>1113</v>
      </c>
      <c r="Z219" s="137"/>
      <c r="AA219" s="137"/>
      <c r="AB219" s="137"/>
      <c r="AC219" s="138" t="str">
        <f t="shared" si="12"/>
        <v>设施代码:GF0107</v>
      </c>
      <c r="AD219" s="137" t="s">
        <v>1161</v>
      </c>
      <c r="AE219" s="137"/>
    </row>
    <row r="220" spans="1:31" s="4" customFormat="1" x14ac:dyDescent="0.2">
      <c r="A220" s="36" t="s">
        <v>981</v>
      </c>
      <c r="B220" s="36" t="s">
        <v>498</v>
      </c>
      <c r="C220" s="9" t="s">
        <v>616</v>
      </c>
      <c r="D220" s="9" t="s">
        <v>243</v>
      </c>
      <c r="E220" s="9" t="s">
        <v>180</v>
      </c>
      <c r="F220" s="9" t="s">
        <v>371</v>
      </c>
      <c r="G220" s="9" t="s">
        <v>473</v>
      </c>
      <c r="H220" s="9" t="s">
        <v>1263</v>
      </c>
      <c r="I220" s="9" t="s">
        <v>587</v>
      </c>
      <c r="J220" s="9" t="s">
        <v>1386</v>
      </c>
      <c r="K220" s="9" t="s">
        <v>168</v>
      </c>
      <c r="L220" s="9" t="s">
        <v>244</v>
      </c>
      <c r="M220" s="9" t="s">
        <v>163</v>
      </c>
      <c r="N220" s="9" t="s">
        <v>303</v>
      </c>
      <c r="O220" s="9" t="s">
        <v>334</v>
      </c>
      <c r="P220" s="9" t="s">
        <v>176</v>
      </c>
      <c r="Q220" s="9" t="s">
        <v>228</v>
      </c>
      <c r="R220" s="9" t="s">
        <v>194</v>
      </c>
      <c r="S220" s="9" t="s">
        <v>308</v>
      </c>
      <c r="T220" s="9" t="s">
        <v>336</v>
      </c>
      <c r="U220" s="9" t="s">
        <v>1154</v>
      </c>
      <c r="V220" s="9" t="s">
        <v>499</v>
      </c>
      <c r="W220" s="138" t="s">
        <v>782</v>
      </c>
      <c r="X220" s="9" t="str">
        <f t="shared" si="18"/>
        <v>唯一标识:农业服务中心;设施名称:农业服务中心;设施别称:;设施过滤:T;配置要求:必配;设施必要性:0;级别:乡镇级;设施代码:GF0715;设施类型:社区治理;类型代码:0890;控制方式:点位控制;应配建筑公式:0;应配用地公式:0;应配其他一公式:0;应配其他二公式:0;应配其他三公式:0;一般建筑规模:-;一般用地规模:-;一般其他一规模:-;一般其他二规模:-;规模一量纲:;备注:各多镇应至少配置1处。参照《社区生活圈规划技术指南》(TD/T1062-2021)</v>
      </c>
      <c r="Y220" s="138" t="s">
        <v>1113</v>
      </c>
      <c r="Z220" s="138"/>
      <c r="AA220" s="138"/>
      <c r="AB220" s="138"/>
      <c r="AC220" s="138" t="str">
        <f t="shared" si="12"/>
        <v>设施代码:GF0107</v>
      </c>
      <c r="AD220" s="138" t="s">
        <v>1161</v>
      </c>
      <c r="AE220" s="138"/>
    </row>
    <row r="221" spans="1:31" s="4" customFormat="1" x14ac:dyDescent="0.2">
      <c r="A221" s="36" t="s">
        <v>982</v>
      </c>
      <c r="B221" s="36" t="s">
        <v>770</v>
      </c>
      <c r="C221" s="9" t="s">
        <v>616</v>
      </c>
      <c r="D221" s="9" t="s">
        <v>0</v>
      </c>
      <c r="E221" s="9" t="s">
        <v>180</v>
      </c>
      <c r="F221" s="9" t="s">
        <v>371</v>
      </c>
      <c r="G221" s="9" t="s">
        <v>473</v>
      </c>
      <c r="H221" s="9" t="s">
        <v>80</v>
      </c>
      <c r="I221" s="9" t="s">
        <v>587</v>
      </c>
      <c r="J221" s="9" t="s">
        <v>1375</v>
      </c>
      <c r="K221" s="9" t="s">
        <v>168</v>
      </c>
      <c r="L221" s="9" t="s">
        <v>244</v>
      </c>
      <c r="M221" s="9" t="s">
        <v>163</v>
      </c>
      <c r="N221" s="9" t="s">
        <v>6</v>
      </c>
      <c r="O221" s="9" t="s">
        <v>7</v>
      </c>
      <c r="P221" s="9" t="s">
        <v>175</v>
      </c>
      <c r="Q221" s="9" t="s">
        <v>501</v>
      </c>
      <c r="R221" s="9" t="s">
        <v>194</v>
      </c>
      <c r="S221" s="9" t="s">
        <v>15</v>
      </c>
      <c r="T221" s="9" t="s">
        <v>11</v>
      </c>
      <c r="U221" s="9" t="s">
        <v>1154</v>
      </c>
      <c r="V221" s="9" t="s">
        <v>502</v>
      </c>
      <c r="W221" s="138" t="s">
        <v>782</v>
      </c>
      <c r="X221" s="9" t="str">
        <f t="shared" si="18"/>
        <v>唯一标识:派出所（乡镇级）;设施名称:派出所（乡镇级）;设施别称:;设施过滤:T;配置要求:必配;设施必要性:0;级别:乡镇级;设施代码:GF0104;设施类型:社区治理;类型代码:0801;控制方式:点位控制;应配建筑公式:0;应配用地公式:0;应配其他一公式:0;应配其他二公式:0;应配其他三公式:0;一般建筑规模:1000-1600㎡;一般用地规模:-;一般其他一规模:-;一般其他二规模:-;规模一量纲:;备注:各乡镇应配置1处。参照《城市居住区规划设计标准》(GB50180-2018)</v>
      </c>
      <c r="Y221" s="138" t="s">
        <v>1113</v>
      </c>
      <c r="Z221" s="138"/>
      <c r="AA221" s="138"/>
      <c r="AB221" s="138"/>
      <c r="AC221" s="138" t="str">
        <f t="shared" si="12"/>
        <v>设施代码:GF0107</v>
      </c>
      <c r="AD221" s="138" t="s">
        <v>1161</v>
      </c>
      <c r="AE221" s="138"/>
    </row>
    <row r="222" spans="1:31" s="4" customFormat="1" x14ac:dyDescent="0.2">
      <c r="A222" s="36" t="s">
        <v>983</v>
      </c>
      <c r="B222" s="36" t="s">
        <v>771</v>
      </c>
      <c r="C222" s="9" t="s">
        <v>616</v>
      </c>
      <c r="D222" s="9" t="s">
        <v>0</v>
      </c>
      <c r="E222" s="9" t="s">
        <v>180</v>
      </c>
      <c r="F222" s="9" t="s">
        <v>371</v>
      </c>
      <c r="G222" s="9" t="s">
        <v>473</v>
      </c>
      <c r="H222" s="9" t="s">
        <v>1230</v>
      </c>
      <c r="I222" s="9" t="s">
        <v>587</v>
      </c>
      <c r="J222" s="9" t="s">
        <v>1375</v>
      </c>
      <c r="K222" s="9" t="s">
        <v>168</v>
      </c>
      <c r="L222" s="9" t="s">
        <v>244</v>
      </c>
      <c r="M222" s="9" t="s">
        <v>5</v>
      </c>
      <c r="N222" s="9" t="s">
        <v>6</v>
      </c>
      <c r="O222" s="9" t="s">
        <v>7</v>
      </c>
      <c r="P222" s="9" t="s">
        <v>175</v>
      </c>
      <c r="Q222" s="9" t="s">
        <v>503</v>
      </c>
      <c r="R222" s="9" t="s">
        <v>9</v>
      </c>
      <c r="S222" s="9" t="s">
        <v>15</v>
      </c>
      <c r="T222" s="9" t="s">
        <v>11</v>
      </c>
      <c r="U222" s="9" t="s">
        <v>1154</v>
      </c>
      <c r="V222" s="9" t="s">
        <v>504</v>
      </c>
      <c r="W222" s="138" t="s">
        <v>782</v>
      </c>
      <c r="X222" s="9" t="str">
        <f t="shared" si="18"/>
        <v>唯一标识:司法所（乡镇级）;设施名称:司法所（乡镇级）;设施别称:;设施过滤:T;配置要求:必配;设施必要性:0;级别:乡镇级;设施代码:GF0106;设施类型:社区治理;类型代码:0801;控制方式:点位控制;应配建筑公式:0;应配用地公式:0;应配其他一公式:0;应配其他二公式:0;应配其他三公式:0;一般建筑规模:80-240㎡;一般用地规模:-;一般其他一规模:-;一般其他二规模:-;规模一量纲:;备注:(1)各乡镇应配置1处；(2)宜与其他行政管理单位或乡镇党群服务中心结合设置。参照《城市居住区规划设计标准》(GB50180-2018)</v>
      </c>
      <c r="Y222" s="138" t="s">
        <v>1113</v>
      </c>
      <c r="Z222" s="138"/>
      <c r="AA222" s="138"/>
      <c r="AB222" s="138"/>
      <c r="AC222" s="138" t="str">
        <f t="shared" si="12"/>
        <v>设施代码:GF0107</v>
      </c>
      <c r="AD222" s="138" t="s">
        <v>1161</v>
      </c>
      <c r="AE222" s="138"/>
    </row>
    <row r="223" spans="1:31" s="4" customFormat="1" x14ac:dyDescent="0.2">
      <c r="A223" s="36" t="s">
        <v>984</v>
      </c>
      <c r="B223" s="36" t="s">
        <v>505</v>
      </c>
      <c r="C223" s="9" t="s">
        <v>616</v>
      </c>
      <c r="D223" s="9" t="s">
        <v>0</v>
      </c>
      <c r="E223" s="9" t="s">
        <v>180</v>
      </c>
      <c r="F223" s="9" t="s">
        <v>371</v>
      </c>
      <c r="G223" s="9" t="s">
        <v>473</v>
      </c>
      <c r="H223" s="9" t="s">
        <v>1229</v>
      </c>
      <c r="I223" s="9" t="s">
        <v>587</v>
      </c>
      <c r="J223" s="9" t="s">
        <v>1375</v>
      </c>
      <c r="K223" s="9" t="s">
        <v>168</v>
      </c>
      <c r="L223" s="9" t="s">
        <v>4</v>
      </c>
      <c r="M223" s="9" t="s">
        <v>5</v>
      </c>
      <c r="N223" s="9" t="s">
        <v>6</v>
      </c>
      <c r="O223" s="9" t="s">
        <v>7</v>
      </c>
      <c r="P223" s="9" t="s">
        <v>175</v>
      </c>
      <c r="Q223" s="9" t="s">
        <v>374</v>
      </c>
      <c r="R223" s="9" t="s">
        <v>9</v>
      </c>
      <c r="S223" s="9" t="s">
        <v>15</v>
      </c>
      <c r="T223" s="9" t="s">
        <v>11</v>
      </c>
      <c r="U223" s="9" t="s">
        <v>1154</v>
      </c>
      <c r="V223" s="9" t="s">
        <v>506</v>
      </c>
      <c r="W223" s="138" t="s">
        <v>782</v>
      </c>
      <c r="X223" s="9" t="str">
        <f t="shared" si="18"/>
        <v>唯一标识:乡镇城管执法中队用房;设施名称:乡镇城管执法中队用房;设施别称:;设施过滤:T;配置要求:必配;设施必要性:0;级别:乡镇级;设施代码:GF0105;设施类型:社区治理;类型代码:0801;控制方式:点位控制;应配建筑公式:0;应配用地公式:0;应配其他一公式:0;应配其他二公式:0;应配其他三公式:0;一般建筑规模:500㎡;一般用地规模:-;一般其他一规模:-;一般其他二规模:-;规模一量纲:;备注:(1)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v>
      </c>
      <c r="Y223" s="138" t="s">
        <v>1113</v>
      </c>
      <c r="Z223" s="138"/>
      <c r="AA223" s="138"/>
      <c r="AB223" s="138"/>
      <c r="AC223" s="138" t="str">
        <f t="shared" si="12"/>
        <v>设施代码:GF0107</v>
      </c>
      <c r="AD223" s="138" t="s">
        <v>1161</v>
      </c>
      <c r="AE223" s="138"/>
    </row>
    <row r="224" spans="1:31" s="39" customFormat="1" ht="15" thickBot="1" x14ac:dyDescent="0.25">
      <c r="A224" s="70" t="s">
        <v>985</v>
      </c>
      <c r="B224" s="70" t="s">
        <v>612</v>
      </c>
      <c r="C224" s="71" t="s">
        <v>616</v>
      </c>
      <c r="D224" s="71" t="s">
        <v>0</v>
      </c>
      <c r="E224" s="71" t="s">
        <v>570</v>
      </c>
      <c r="F224" s="71" t="s">
        <v>371</v>
      </c>
      <c r="G224" s="71" t="s">
        <v>473</v>
      </c>
      <c r="H224" s="71" t="s">
        <v>1268</v>
      </c>
      <c r="I224" s="71" t="s">
        <v>587</v>
      </c>
      <c r="J224" s="71" t="s">
        <v>1386</v>
      </c>
      <c r="K224" s="71" t="s">
        <v>168</v>
      </c>
      <c r="L224" s="71" t="s">
        <v>244</v>
      </c>
      <c r="M224" s="71" t="s">
        <v>5</v>
      </c>
      <c r="N224" s="71" t="s">
        <v>6</v>
      </c>
      <c r="O224" s="71" t="s">
        <v>7</v>
      </c>
      <c r="P224" s="71" t="s">
        <v>175</v>
      </c>
      <c r="Q224" s="71" t="s">
        <v>228</v>
      </c>
      <c r="R224" s="71" t="s">
        <v>9</v>
      </c>
      <c r="S224" s="71" t="s">
        <v>15</v>
      </c>
      <c r="T224" s="71" t="s">
        <v>11</v>
      </c>
      <c r="U224" s="71" t="s">
        <v>1154</v>
      </c>
      <c r="V224" s="71" t="s">
        <v>571</v>
      </c>
      <c r="W224" s="144" t="s">
        <v>782</v>
      </c>
      <c r="X224" s="71" t="str">
        <f t="shared" si="18"/>
        <v>唯一标识:创新创业中心;设施名称:创新创业中心;设施别称:;设施过滤:T;配置要求:品质提升;设施必要性:0;级别:乡镇级;设施代码:GF0720;设施类型:社区治理;类型代码:0890;控制方式:点位控制;应配建筑公式:0;应配用地公式:0;应配其他一公式:0;应配其他二公式:0;应配其他三公式:0;一般建筑规模:-;一般用地规模:-;一般其他一规模:-;一般其他二规模:-;规模一量纲:;备注:-</v>
      </c>
      <c r="Y224" s="144" t="s">
        <v>1113</v>
      </c>
      <c r="Z224" s="144"/>
      <c r="AA224" s="144"/>
      <c r="AB224" s="144"/>
      <c r="AC224" s="138" t="str">
        <f t="shared" si="12"/>
        <v>设施代码:GF0104</v>
      </c>
      <c r="AD224" s="144" t="s">
        <v>1159</v>
      </c>
      <c r="AE224" s="144"/>
    </row>
    <row r="225" spans="1:31" s="35" customFormat="1" x14ac:dyDescent="0.2">
      <c r="A225" s="34" t="s">
        <v>986</v>
      </c>
      <c r="B225" s="34" t="s">
        <v>739</v>
      </c>
      <c r="C225" s="35" t="s">
        <v>616</v>
      </c>
      <c r="D225" s="35" t="s">
        <v>0</v>
      </c>
      <c r="E225" s="35" t="s">
        <v>180</v>
      </c>
      <c r="F225" s="35" t="s">
        <v>371</v>
      </c>
      <c r="G225" s="35" t="s">
        <v>523</v>
      </c>
      <c r="H225" s="35" t="s">
        <v>1265</v>
      </c>
      <c r="I225" s="35" t="s">
        <v>587</v>
      </c>
      <c r="J225" s="35" t="s">
        <v>1382</v>
      </c>
      <c r="K225" s="35" t="s">
        <v>168</v>
      </c>
      <c r="L225" s="35" t="s">
        <v>244</v>
      </c>
      <c r="M225" s="35" t="s">
        <v>5</v>
      </c>
      <c r="N225" s="35" t="s">
        <v>6</v>
      </c>
      <c r="O225" s="35" t="s">
        <v>7</v>
      </c>
      <c r="P225" s="35" t="s">
        <v>175</v>
      </c>
      <c r="Q225" s="35" t="s">
        <v>534</v>
      </c>
      <c r="R225" s="35" t="s">
        <v>9</v>
      </c>
      <c r="S225" s="35" t="s">
        <v>15</v>
      </c>
      <c r="T225" s="35" t="s">
        <v>11</v>
      </c>
      <c r="U225" s="35" t="s">
        <v>1154</v>
      </c>
      <c r="V225" s="35" t="s">
        <v>535</v>
      </c>
      <c r="W225" s="140" t="s">
        <v>782</v>
      </c>
      <c r="X225" s="35" t="str">
        <f t="shared" si="18"/>
        <v>唯一标识:村党群服务中心（便民服务中心、村委会）;设施名称:村党群服务中心（便民服务中心、村委会）;设施别称:;设施过滤:T;配置要求:必配;设施必要性:0;级别:村级;设施代码:GF0717;设施类型:社区治理;类型代码:0704;控制方式:点位控制;应配建筑公式:0;应配用地公式:0;应配其他一公式:0;应配其他二公式:0;应配其他三公式:0;一般建筑规模:50-600㎡;一般用地规模:-;一般其他一规模:-;一般其他二规模:-;规模一量纲:;备注:(1)每个行政村设置1处：(2)鼓励与其他村级设施结合设置，可综合考虑应急避难场所及应急救灾物资储备场所空间需求。参照《杭州市乡村地区国土空间规划导则（试行）》</v>
      </c>
      <c r="Y225" s="140" t="s">
        <v>1113</v>
      </c>
      <c r="Z225" s="140"/>
      <c r="AA225" s="140"/>
      <c r="AB225" s="140"/>
      <c r="AC225" s="138" t="str">
        <f t="shared" si="12"/>
        <v>设施代码:GF0106</v>
      </c>
      <c r="AD225" s="140" t="s">
        <v>1157</v>
      </c>
      <c r="AE225" s="140"/>
    </row>
    <row r="226" spans="1:31" s="9" customFormat="1" x14ac:dyDescent="0.2">
      <c r="A226" s="36" t="s">
        <v>987</v>
      </c>
      <c r="B226" s="36" t="s">
        <v>740</v>
      </c>
      <c r="C226" s="9" t="s">
        <v>616</v>
      </c>
      <c r="D226" s="9" t="s">
        <v>0</v>
      </c>
      <c r="E226" s="9" t="s">
        <v>180</v>
      </c>
      <c r="F226" s="9" t="s">
        <v>371</v>
      </c>
      <c r="G226" s="9" t="s">
        <v>523</v>
      </c>
      <c r="H226" s="9" t="s">
        <v>1264</v>
      </c>
      <c r="I226" s="9" t="s">
        <v>587</v>
      </c>
      <c r="J226" s="9" t="s">
        <v>1382</v>
      </c>
      <c r="K226" s="9" t="s">
        <v>168</v>
      </c>
      <c r="L226" s="9" t="s">
        <v>244</v>
      </c>
      <c r="M226" s="9" t="s">
        <v>163</v>
      </c>
      <c r="N226" s="9" t="s">
        <v>6</v>
      </c>
      <c r="O226" s="9" t="s">
        <v>7</v>
      </c>
      <c r="P226" s="9" t="s">
        <v>175</v>
      </c>
      <c r="Q226" s="9" t="s">
        <v>536</v>
      </c>
      <c r="R226" s="9" t="s">
        <v>194</v>
      </c>
      <c r="S226" s="9" t="s">
        <v>15</v>
      </c>
      <c r="T226" s="9" t="s">
        <v>11</v>
      </c>
      <c r="U226" s="9" t="s">
        <v>1154</v>
      </c>
      <c r="V226" s="9" t="s">
        <v>537</v>
      </c>
      <c r="W226" s="141" t="s">
        <v>782</v>
      </c>
      <c r="X226" s="9" t="str">
        <f t="shared" si="18"/>
        <v>唯一标识:综合治理中心（警务室、治安联防站）;设施名称:综合治理中心（警务室、治安联防站）;设施别称:;设施过滤:T;配置要求:必配;设施必要性:0;级别:村级;设施代码:GF0716;设施类型:社区治理;类型代码:0704;控制方式:点位控制;应配建筑公式:0;应配用地公式:0;应配其他一公式:0;应配其他二公式:0;应配其他三公式:0;一般建筑规模:40㎡;一般用地规模:-;一般其他一规模:-;一般其他二规模:-;规模一量纲:;备注:每个行政村设置1处。</v>
      </c>
      <c r="Y226" s="141" t="s">
        <v>1113</v>
      </c>
      <c r="Z226" s="141"/>
      <c r="AA226" s="141"/>
      <c r="AB226" s="141"/>
      <c r="AC226" s="138" t="str">
        <f t="shared" si="12"/>
        <v>设施代码:GF0105</v>
      </c>
      <c r="AD226" s="141" t="s">
        <v>1158</v>
      </c>
      <c r="AE226" s="141"/>
    </row>
    <row r="227" spans="1:31" s="9" customFormat="1" x14ac:dyDescent="0.2">
      <c r="A227" s="36" t="s">
        <v>988</v>
      </c>
      <c r="B227" s="36" t="s">
        <v>544</v>
      </c>
      <c r="C227" s="9" t="s">
        <v>616</v>
      </c>
      <c r="D227" s="9" t="s">
        <v>0</v>
      </c>
      <c r="E227" s="9" t="s">
        <v>190</v>
      </c>
      <c r="F227" s="9" t="s">
        <v>371</v>
      </c>
      <c r="G227" s="9" t="s">
        <v>523</v>
      </c>
      <c r="H227" s="9" t="s">
        <v>1266</v>
      </c>
      <c r="I227" s="9" t="s">
        <v>587</v>
      </c>
      <c r="J227" s="9" t="s">
        <v>1382</v>
      </c>
      <c r="K227" s="9" t="s">
        <v>168</v>
      </c>
      <c r="L227" s="9" t="s">
        <v>244</v>
      </c>
      <c r="M227" s="9" t="s">
        <v>163</v>
      </c>
      <c r="N227" s="9" t="s">
        <v>6</v>
      </c>
      <c r="O227" s="9" t="s">
        <v>7</v>
      </c>
      <c r="P227" s="9" t="s">
        <v>175</v>
      </c>
      <c r="Q227" s="9" t="s">
        <v>401</v>
      </c>
      <c r="R227" s="9" t="s">
        <v>194</v>
      </c>
      <c r="S227" s="9" t="s">
        <v>15</v>
      </c>
      <c r="T227" s="9" t="s">
        <v>11</v>
      </c>
      <c r="U227" s="9" t="s">
        <v>1154</v>
      </c>
      <c r="V227" s="9" t="s">
        <v>546</v>
      </c>
      <c r="W227" s="141" t="s">
        <v>782</v>
      </c>
      <c r="X227" s="9" t="str">
        <f t="shared" si="18"/>
        <v>唯一标识:红白事中心;设施名称:红白事中心;设施别称:;设施过滤:T;配置要求:选配;设施必要性:0;级别:村级;设施代码:GF0718;设施类型:社区治理;类型代码:0704;控制方式:点位控制;应配建筑公式:0;应配用地公式:0;应配其他一公式:0;应配其他二公式:0;应配其他三公式:0;一般建筑规模:300㎡;一般用地规模:-;一般其他一规模:-;一般其他二规模:-;规模一量纲:;备注:(1)应考虑多个邻近村庄共同设置、共享使用，鼓励与其他村级设施结合设置：(2)有旅游功能的村庄可兼容餐饮服务。借鉴《上海乡村社区生活圈规划导则》</v>
      </c>
      <c r="Y227" s="141" t="s">
        <v>1113</v>
      </c>
      <c r="Z227" s="141"/>
      <c r="AA227" s="141"/>
      <c r="AB227" s="141"/>
      <c r="AC227" s="138" t="str">
        <f t="shared" si="12"/>
        <v>设施代码:GF0107</v>
      </c>
      <c r="AD227" s="141" t="s">
        <v>1161</v>
      </c>
      <c r="AE227" s="141"/>
    </row>
    <row r="228" spans="1:31" s="9" customFormat="1" x14ac:dyDescent="0.2">
      <c r="A228" s="36" t="s">
        <v>989</v>
      </c>
      <c r="B228" s="36" t="s">
        <v>547</v>
      </c>
      <c r="C228" s="9" t="s">
        <v>616</v>
      </c>
      <c r="D228" s="9" t="s">
        <v>0</v>
      </c>
      <c r="E228" s="9" t="s">
        <v>190</v>
      </c>
      <c r="F228" s="9" t="s">
        <v>371</v>
      </c>
      <c r="G228" s="9" t="s">
        <v>523</v>
      </c>
      <c r="H228" s="9" t="s">
        <v>1267</v>
      </c>
      <c r="I228" s="9" t="s">
        <v>587</v>
      </c>
      <c r="J228" s="9" t="s">
        <v>1382</v>
      </c>
      <c r="K228" s="9" t="s">
        <v>168</v>
      </c>
      <c r="L228" s="9" t="s">
        <v>244</v>
      </c>
      <c r="M228" s="9" t="s">
        <v>163</v>
      </c>
      <c r="N228" s="9" t="s">
        <v>6</v>
      </c>
      <c r="O228" s="9" t="s">
        <v>7</v>
      </c>
      <c r="P228" s="9" t="s">
        <v>175</v>
      </c>
      <c r="Q228" s="9" t="s">
        <v>228</v>
      </c>
      <c r="R228" s="9" t="s">
        <v>194</v>
      </c>
      <c r="S228" s="9" t="s">
        <v>15</v>
      </c>
      <c r="T228" s="9" t="s">
        <v>11</v>
      </c>
      <c r="U228" s="9" t="s">
        <v>1154</v>
      </c>
      <c r="V228" s="9" t="s">
        <v>548</v>
      </c>
      <c r="W228" s="141" t="s">
        <v>782</v>
      </c>
      <c r="X228" s="9" t="str">
        <f t="shared" si="18"/>
        <v>唯一标识:农业综合信息服务平台;设施名称:农业综合信息服务平台;设施别称:;设施过滤:T;配置要求:选配;设施必要性:0;级别:村级;设施代码:GF0719;设施类型:社区治理;类型代码:0704;控制方式:点位控制;应配建筑公式:0;应配用地公式:0;应配其他一公式:0;应配其他二公式:0;应配其他三公式:0;一般建筑规模:-;一般用地规模:-;一般其他一规模:-;一般其他二规模:-;规模一量纲:;备注:农业综合信息服务平台应接入乡村数字平台（数字驾驶舱)，可不设置实体服务空间。参照“农业部关于全面推进信息进村入户工程的实施意见(农市发〔2016)7号)</v>
      </c>
      <c r="Y228" s="141" t="s">
        <v>1113</v>
      </c>
      <c r="Z228" s="141"/>
      <c r="AA228" s="141"/>
      <c r="AB228" s="141"/>
      <c r="AC228" s="138" t="str">
        <f t="shared" si="12"/>
        <v>设施代码:GF0107</v>
      </c>
      <c r="AD228" s="141" t="s">
        <v>1161</v>
      </c>
      <c r="AE228" s="141"/>
    </row>
    <row r="229" spans="1:31" s="21" customFormat="1" x14ac:dyDescent="0.2">
      <c r="A229" s="69" t="s">
        <v>990</v>
      </c>
      <c r="B229" s="69" t="s">
        <v>613</v>
      </c>
      <c r="C229" s="21" t="s">
        <v>616</v>
      </c>
      <c r="D229" s="21" t="s">
        <v>0</v>
      </c>
      <c r="E229" s="21" t="s">
        <v>570</v>
      </c>
      <c r="F229" s="21" t="s">
        <v>371</v>
      </c>
      <c r="G229" s="21" t="s">
        <v>523</v>
      </c>
      <c r="H229" s="21" t="s">
        <v>1268</v>
      </c>
      <c r="I229" s="21" t="s">
        <v>587</v>
      </c>
      <c r="J229" s="21" t="s">
        <v>1382</v>
      </c>
      <c r="K229" s="21" t="s">
        <v>168</v>
      </c>
      <c r="L229" s="21" t="s">
        <v>244</v>
      </c>
      <c r="M229" s="21" t="s">
        <v>5</v>
      </c>
      <c r="N229" s="21" t="s">
        <v>6</v>
      </c>
      <c r="O229" s="21" t="s">
        <v>7</v>
      </c>
      <c r="P229" s="21" t="s">
        <v>175</v>
      </c>
      <c r="Q229" s="21" t="s">
        <v>228</v>
      </c>
      <c r="R229" s="21" t="s">
        <v>9</v>
      </c>
      <c r="S229" s="21" t="s">
        <v>15</v>
      </c>
      <c r="T229" s="21" t="s">
        <v>11</v>
      </c>
      <c r="U229" s="21" t="s">
        <v>1154</v>
      </c>
      <c r="V229" s="21" t="s">
        <v>571</v>
      </c>
      <c r="W229" s="147" t="s">
        <v>782</v>
      </c>
      <c r="X229" s="21" t="str">
        <f t="shared" si="18"/>
        <v>唯一标识:乡创中心;设施名称:乡创中心;设施别称:;设施过滤:T;配置要求:品质提升;设施必要性:0;级别:村级;设施代码:GF0720;设施类型:社区治理;类型代码:0704;控制方式:点位控制;应配建筑公式:0;应配用地公式:0;应配其他一公式:0;应配其他二公式:0;应配其他三公式:0;一般建筑规模:-;一般用地规模:-;一般其他一规模:-;一般其他二规模:-;规模一量纲:;备注:-</v>
      </c>
      <c r="Y229" s="147" t="s">
        <v>1113</v>
      </c>
      <c r="Z229" s="147"/>
      <c r="AA229" s="147"/>
      <c r="AB229" s="147"/>
      <c r="AC229" s="138" t="str">
        <f t="shared" si="12"/>
        <v>设施代码:GF0107</v>
      </c>
      <c r="AD229" s="147" t="s">
        <v>1161</v>
      </c>
      <c r="AE229" s="147"/>
    </row>
    <row r="230" spans="1:31" s="71" customFormat="1" ht="15" thickBot="1" x14ac:dyDescent="0.25">
      <c r="A230" s="70" t="s">
        <v>991</v>
      </c>
      <c r="B230" s="70" t="s">
        <v>614</v>
      </c>
      <c r="C230" s="71" t="s">
        <v>616</v>
      </c>
      <c r="D230" s="71" t="s">
        <v>0</v>
      </c>
      <c r="E230" s="71" t="s">
        <v>570</v>
      </c>
      <c r="F230" s="71" t="s">
        <v>371</v>
      </c>
      <c r="G230" s="71" t="s">
        <v>523</v>
      </c>
      <c r="H230" s="71" t="s">
        <v>1268</v>
      </c>
      <c r="I230" s="71" t="s">
        <v>587</v>
      </c>
      <c r="J230" s="71" t="s">
        <v>1382</v>
      </c>
      <c r="K230" s="71" t="s">
        <v>168</v>
      </c>
      <c r="L230" s="71" t="s">
        <v>244</v>
      </c>
      <c r="M230" s="71" t="s">
        <v>5</v>
      </c>
      <c r="N230" s="71" t="s">
        <v>6</v>
      </c>
      <c r="O230" s="71" t="s">
        <v>7</v>
      </c>
      <c r="P230" s="71" t="s">
        <v>175</v>
      </c>
      <c r="Q230" s="71" t="s">
        <v>228</v>
      </c>
      <c r="R230" s="71" t="s">
        <v>9</v>
      </c>
      <c r="S230" s="71" t="s">
        <v>15</v>
      </c>
      <c r="T230" s="71" t="s">
        <v>11</v>
      </c>
      <c r="U230" s="71" t="s">
        <v>1154</v>
      </c>
      <c r="V230" s="71" t="s">
        <v>571</v>
      </c>
      <c r="W230" s="148" t="s">
        <v>782</v>
      </c>
      <c r="X230" s="71" t="str">
        <f t="shared" si="18"/>
        <v>唯一标识:园区物业管理用房;设施名称:园区物业管理用房;设施别称:;设施过滤:T;配置要求:品质提升;设施必要性:0;级别:村级;设施代码:GF0720;设施类型:社区治理;类型代码:0704;控制方式:点位控制;应配建筑公式:0;应配用地公式:0;应配其他一公式:0;应配其他二公式:0;应配其他三公式:0;一般建筑规模:-;一般用地规模:-;一般其他一规模:-;一般其他二规模:-;规模一量纲:;备注:-</v>
      </c>
      <c r="Y230" s="148" t="s">
        <v>1113</v>
      </c>
      <c r="Z230" s="148"/>
      <c r="AA230" s="148"/>
      <c r="AB230" s="148"/>
      <c r="AC230" s="138" t="str">
        <f t="shared" si="12"/>
        <v>设施代码:GF0107</v>
      </c>
      <c r="AD230" s="148" t="s">
        <v>1161</v>
      </c>
      <c r="AE230" s="148"/>
    </row>
    <row r="231" spans="1:31" s="72" customFormat="1" ht="15" thickBot="1" x14ac:dyDescent="0.25">
      <c r="A231" s="111" t="s">
        <v>992</v>
      </c>
      <c r="B231" s="111" t="s">
        <v>598</v>
      </c>
      <c r="C231" s="112" t="s">
        <v>616</v>
      </c>
      <c r="D231" s="112" t="s">
        <v>243</v>
      </c>
      <c r="E231" s="112" t="s">
        <v>570</v>
      </c>
      <c r="F231" s="112" t="s">
        <v>371</v>
      </c>
      <c r="G231" s="112" t="s">
        <v>183</v>
      </c>
      <c r="H231" s="112" t="s">
        <v>1295</v>
      </c>
      <c r="I231" s="112" t="s">
        <v>599</v>
      </c>
      <c r="J231" s="112" t="s">
        <v>1392</v>
      </c>
      <c r="K231" s="112" t="s">
        <v>168</v>
      </c>
      <c r="L231" s="112" t="s">
        <v>244</v>
      </c>
      <c r="M231" s="112" t="s">
        <v>163</v>
      </c>
      <c r="N231" s="112" t="s">
        <v>303</v>
      </c>
      <c r="O231" s="112" t="s">
        <v>334</v>
      </c>
      <c r="P231" s="112" t="s">
        <v>176</v>
      </c>
      <c r="Q231" s="112" t="s">
        <v>228</v>
      </c>
      <c r="R231" s="112" t="s">
        <v>194</v>
      </c>
      <c r="S231" s="112" t="s">
        <v>308</v>
      </c>
      <c r="T231" s="112" t="s">
        <v>336</v>
      </c>
      <c r="U231" s="112" t="s">
        <v>1154</v>
      </c>
      <c r="V231" s="112" t="s">
        <v>571</v>
      </c>
      <c r="W231" s="150" t="s">
        <v>782</v>
      </c>
      <c r="X231" s="112" t="str">
        <f t="shared" si="18"/>
        <v>唯一标识:儿童公园;设施名称:儿童公园;设施别称:;设施过滤:T;配置要求:品质提升;设施必要性:0;级别:城市级;设施代码:GF1006;设施类型:生态环境;类型代码:1401;控制方式:点位控制;应配建筑公式:0;应配用地公式:0;应配其他一公式:0;应配其他二公式:0;应配其他三公式:0;一般建筑规模:-;一般用地规模:-;一般其他一规模:-;一般其他二规模:-;规模一量纲:;备注:-</v>
      </c>
      <c r="Y231" s="150" t="s">
        <v>1113</v>
      </c>
      <c r="Z231" s="150"/>
      <c r="AA231" s="150"/>
      <c r="AB231" s="150"/>
      <c r="AC231" s="138" t="str">
        <f t="shared" si="12"/>
        <v>设施代码:GF0107</v>
      </c>
      <c r="AD231" s="150" t="s">
        <v>1161</v>
      </c>
      <c r="AE231" s="150"/>
    </row>
    <row r="232" spans="1:31" s="55" customFormat="1" x14ac:dyDescent="0.2">
      <c r="A232" s="54" t="s">
        <v>993</v>
      </c>
      <c r="B232" s="54" t="s">
        <v>383</v>
      </c>
      <c r="C232" s="55" t="s">
        <v>382</v>
      </c>
      <c r="D232" s="55" t="s">
        <v>0</v>
      </c>
      <c r="E232" s="55" t="s">
        <v>180</v>
      </c>
      <c r="F232" s="55" t="s">
        <v>18</v>
      </c>
      <c r="G232" s="55" t="s">
        <v>311</v>
      </c>
      <c r="H232" s="55" t="s">
        <v>361</v>
      </c>
      <c r="I232" s="55" t="s">
        <v>86</v>
      </c>
      <c r="J232" s="55" t="s">
        <v>1392</v>
      </c>
      <c r="K232" s="55" t="s">
        <v>168</v>
      </c>
      <c r="L232" s="55" t="s">
        <v>4</v>
      </c>
      <c r="M232" s="55" t="s">
        <v>87</v>
      </c>
      <c r="N232" s="55" t="s">
        <v>6</v>
      </c>
      <c r="O232" s="55" t="s">
        <v>7</v>
      </c>
      <c r="P232" s="55" t="s">
        <v>175</v>
      </c>
      <c r="Q232" s="55" t="s">
        <v>8</v>
      </c>
      <c r="R232" s="55" t="s">
        <v>384</v>
      </c>
      <c r="S232" s="55" t="s">
        <v>15</v>
      </c>
      <c r="T232" s="55" t="s">
        <v>11</v>
      </c>
      <c r="U232" s="55" t="s">
        <v>1154</v>
      </c>
      <c r="V232" s="55" t="s">
        <v>386</v>
      </c>
      <c r="W232" s="140" t="s">
        <v>782</v>
      </c>
      <c r="X232" s="55" t="str">
        <f t="shared" si="18"/>
        <v>唯一标识:街道大型公园;设施名称:街道大型公园;设施别称:十五分钟生活圈公园;设施过滤:T;配置要求:必配;设施必要性:1;级别:街道级;设施代码:GF1001;设施类型:生态环境;类型代码:1401;控制方式:点位控制;应配建筑公式:0;应配用地公式:总居住人数*2;应配其他一公式:0;应配其他二公式:0;应配其他三公式:0;一般建筑规模:-;一般用地规模:50000-100000㎡;一般其他一规模:-;一般其他二规模:-;规模一量纲:;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c r="Y232" s="140" t="s">
        <v>1113</v>
      </c>
      <c r="Z232" s="140"/>
      <c r="AA232" s="140"/>
      <c r="AB232" s="140"/>
      <c r="AC232" s="138" t="str">
        <f t="shared" si="12"/>
        <v>设施代码:GF0107</v>
      </c>
      <c r="AD232" s="140" t="s">
        <v>1161</v>
      </c>
      <c r="AE232" s="140"/>
    </row>
    <row r="233" spans="1:31" s="11" customFormat="1" x14ac:dyDescent="0.2">
      <c r="A233" s="56" t="s">
        <v>994</v>
      </c>
      <c r="B233" s="56" t="s">
        <v>388</v>
      </c>
      <c r="C233" s="11" t="s">
        <v>387</v>
      </c>
      <c r="D233" s="11" t="s">
        <v>0</v>
      </c>
      <c r="E233" s="11" t="s">
        <v>180</v>
      </c>
      <c r="F233" s="11" t="s">
        <v>18</v>
      </c>
      <c r="G233" s="11" t="s">
        <v>311</v>
      </c>
      <c r="H233" s="11" t="s">
        <v>1291</v>
      </c>
      <c r="I233" s="11" t="s">
        <v>86</v>
      </c>
      <c r="J233" s="11" t="s">
        <v>1392</v>
      </c>
      <c r="K233" s="11" t="s">
        <v>168</v>
      </c>
      <c r="L233" s="11" t="s">
        <v>4</v>
      </c>
      <c r="M233" s="11" t="s">
        <v>88</v>
      </c>
      <c r="N233" s="11" t="s">
        <v>6</v>
      </c>
      <c r="O233" s="11" t="s">
        <v>7</v>
      </c>
      <c r="P233" s="11" t="s">
        <v>175</v>
      </c>
      <c r="Q233" s="11" t="s">
        <v>8</v>
      </c>
      <c r="R233" s="11" t="s">
        <v>385</v>
      </c>
      <c r="S233" s="11" t="s">
        <v>15</v>
      </c>
      <c r="T233" s="11" t="s">
        <v>11</v>
      </c>
      <c r="U233" s="11" t="s">
        <v>1154</v>
      </c>
      <c r="V233" s="11" t="s">
        <v>386</v>
      </c>
      <c r="W233" s="141" t="s">
        <v>782</v>
      </c>
      <c r="X233" s="11" t="str">
        <f t="shared" si="18"/>
        <v>唯一标识:街道中型公园;设施名称:街道中型公园;设施别称:十分钟生活圈公园;设施过滤:T;配置要求:必配;设施必要性:1;级别:街道级;设施代码:GF1002;设施类型:生态环境;类型代码:1401;控制方式:点位控制;应配建筑公式:0;应配用地公式:总居住人数*1;应配其他一公式:0;应配其他二公式:0;应配其他三公式:0;一般建筑规模:-;一般用地规模:10000-50000㎡;一般其他一规模:-;一般其他二规模:-;规模一量纲:;备注:(1)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c r="Y233" s="141" t="s">
        <v>1113</v>
      </c>
      <c r="Z233" s="141"/>
      <c r="AA233" s="141"/>
      <c r="AB233" s="141"/>
      <c r="AC233" s="138" t="str">
        <f t="shared" si="12"/>
        <v>设施代码:GF0107</v>
      </c>
      <c r="AD233" s="141" t="s">
        <v>1161</v>
      </c>
      <c r="AE233" s="141"/>
    </row>
    <row r="234" spans="1:31" s="59" customFormat="1" ht="15" thickBot="1" x14ac:dyDescent="0.25">
      <c r="A234" s="58" t="s">
        <v>995</v>
      </c>
      <c r="B234" s="58" t="s">
        <v>600</v>
      </c>
      <c r="C234" s="59" t="s">
        <v>616</v>
      </c>
      <c r="D234" s="59" t="s">
        <v>243</v>
      </c>
      <c r="E234" s="59" t="s">
        <v>570</v>
      </c>
      <c r="F234" s="59" t="s">
        <v>371</v>
      </c>
      <c r="G234" s="59" t="s">
        <v>311</v>
      </c>
      <c r="H234" s="59" t="s">
        <v>1295</v>
      </c>
      <c r="I234" s="59" t="s">
        <v>599</v>
      </c>
      <c r="J234" s="59" t="s">
        <v>1392</v>
      </c>
      <c r="K234" s="59" t="s">
        <v>168</v>
      </c>
      <c r="L234" s="59" t="s">
        <v>244</v>
      </c>
      <c r="M234" s="59" t="s">
        <v>163</v>
      </c>
      <c r="N234" s="59" t="s">
        <v>303</v>
      </c>
      <c r="O234" s="59" t="s">
        <v>334</v>
      </c>
      <c r="P234" s="59" t="s">
        <v>176</v>
      </c>
      <c r="Q234" s="59" t="s">
        <v>228</v>
      </c>
      <c r="R234" s="59" t="s">
        <v>194</v>
      </c>
      <c r="S234" s="59" t="s">
        <v>308</v>
      </c>
      <c r="T234" s="59" t="s">
        <v>336</v>
      </c>
      <c r="U234" s="59" t="s">
        <v>1154</v>
      </c>
      <c r="V234" s="59" t="s">
        <v>571</v>
      </c>
      <c r="W234" s="148" t="s">
        <v>782</v>
      </c>
      <c r="X234" s="59" t="str">
        <f t="shared" si="18"/>
        <v>唯一标识:社区劳动实践基地;设施名称:社区劳动实践基地;设施别称:;设施过滤:T;配置要求:品质提升;设施必要性:0;级别:街道级;设施代码:GF1006;设施类型:生态环境;类型代码:1401;控制方式:点位控制;应配建筑公式:0;应配用地公式:0;应配其他一公式:0;应配其他二公式:0;应配其他三公式:0;一般建筑规模:-;一般用地规模:-;一般其他一规模:-;一般其他二规模:-;规模一量纲:;备注:-</v>
      </c>
      <c r="Y234" s="148" t="s">
        <v>1113</v>
      </c>
      <c r="Z234" s="148"/>
      <c r="AA234" s="148"/>
      <c r="AB234" s="148"/>
      <c r="AC234" s="138" t="str">
        <f t="shared" si="12"/>
        <v>设施代码:</v>
      </c>
      <c r="AD234" s="148"/>
      <c r="AE234" s="148"/>
    </row>
    <row r="235" spans="1:31" s="73" customFormat="1" ht="15" thickBot="1" x14ac:dyDescent="0.25">
      <c r="A235" s="60" t="s">
        <v>996</v>
      </c>
      <c r="B235" s="60" t="s">
        <v>432</v>
      </c>
      <c r="C235" s="61" t="s">
        <v>431</v>
      </c>
      <c r="D235" s="61" t="s">
        <v>0</v>
      </c>
      <c r="E235" s="61" t="s">
        <v>180</v>
      </c>
      <c r="F235" s="61" t="s">
        <v>18</v>
      </c>
      <c r="G235" s="61" t="s">
        <v>581</v>
      </c>
      <c r="H235" s="61" t="s">
        <v>1292</v>
      </c>
      <c r="I235" s="61" t="s">
        <v>86</v>
      </c>
      <c r="J235" s="61" t="s">
        <v>1392</v>
      </c>
      <c r="K235" s="61" t="s">
        <v>168</v>
      </c>
      <c r="L235" s="61" t="s">
        <v>4</v>
      </c>
      <c r="M235" s="61" t="s">
        <v>88</v>
      </c>
      <c r="N235" s="61" t="s">
        <v>6</v>
      </c>
      <c r="O235" s="61" t="s">
        <v>7</v>
      </c>
      <c r="P235" s="61" t="s">
        <v>175</v>
      </c>
      <c r="Q235" s="61" t="s">
        <v>8</v>
      </c>
      <c r="R235" s="61" t="s">
        <v>433</v>
      </c>
      <c r="S235" s="61" t="s">
        <v>15</v>
      </c>
      <c r="T235" s="61" t="s">
        <v>11</v>
      </c>
      <c r="U235" s="61" t="s">
        <v>1154</v>
      </c>
      <c r="V235" s="61" t="s">
        <v>434</v>
      </c>
      <c r="W235" s="145" t="s">
        <v>782</v>
      </c>
      <c r="X235" s="61" t="str">
        <f t="shared" si="18"/>
        <v>唯一标识:社区公园;设施名称:社区公园;设施别称:五分钟生活圈公园;设施过滤:T;配置要求:必配;设施必要性:1;级别:社区级;设施代码:GF1003;设施类型:生态环境;类型代码:1401;控制方式:点位控制;应配建筑公式:0;应配用地公式:总居住人数*1;应配其他一公式:0;应配其他二公式:0;应配其他三公式:0;一般建筑规模:-;一般用地规模:4000-10000㎡;一般其他一规模:-;一般其他二规模:-;规模一量纲:;备注:(1)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v>
      </c>
      <c r="Y235" s="145" t="s">
        <v>1113</v>
      </c>
      <c r="Z235" s="145"/>
      <c r="AA235" s="145"/>
      <c r="AB235" s="145"/>
      <c r="AC235" s="138" t="str">
        <f t="shared" si="12"/>
        <v>设施代码:</v>
      </c>
      <c r="AD235" s="145"/>
      <c r="AE235" s="145"/>
    </row>
    <row r="236" spans="1:31" s="61" customFormat="1" ht="15" thickBot="1" x14ac:dyDescent="0.25">
      <c r="A236" s="60" t="s">
        <v>997</v>
      </c>
      <c r="B236" s="60" t="s">
        <v>516</v>
      </c>
      <c r="C236" s="61" t="s">
        <v>616</v>
      </c>
      <c r="D236" s="61" t="s">
        <v>0</v>
      </c>
      <c r="E236" s="61" t="s">
        <v>180</v>
      </c>
      <c r="F236" s="61" t="s">
        <v>371</v>
      </c>
      <c r="G236" s="61" t="s">
        <v>473</v>
      </c>
      <c r="H236" s="61" t="s">
        <v>1293</v>
      </c>
      <c r="I236" s="61" t="s">
        <v>86</v>
      </c>
      <c r="J236" s="61" t="s">
        <v>1392</v>
      </c>
      <c r="K236" s="61" t="s">
        <v>168</v>
      </c>
      <c r="L236" s="61" t="s">
        <v>4</v>
      </c>
      <c r="M236" s="61" t="s">
        <v>163</v>
      </c>
      <c r="N236" s="61" t="s">
        <v>6</v>
      </c>
      <c r="O236" s="61" t="s">
        <v>7</v>
      </c>
      <c r="P236" s="61" t="s">
        <v>175</v>
      </c>
      <c r="Q236" s="61" t="s">
        <v>8</v>
      </c>
      <c r="R236" s="61" t="s">
        <v>517</v>
      </c>
      <c r="S236" s="61" t="s">
        <v>15</v>
      </c>
      <c r="T236" s="61" t="s">
        <v>11</v>
      </c>
      <c r="U236" s="61" t="s">
        <v>1154</v>
      </c>
      <c r="V236" s="61" t="s">
        <v>518</v>
      </c>
      <c r="W236" s="146" t="s">
        <v>782</v>
      </c>
      <c r="X236" s="61" t="str">
        <f t="shared" si="18"/>
        <v>唯一标识:乡镇公园;设施名称:乡镇公园;设施别称:;设施过滤:T;配置要求:必配;设施必要性:0;级别:乡镇级;设施代码:GF1004;设施类型:生态环境;类型代码:1401;控制方式:点位控制;应配建筑公式:0;应配用地公式:0;应配其他一公式:0;应配其他二公式:0;应配其他三公式:0;一般建筑规模:-;一般用地规模:5000㎡;一般其他一规模:-;一般其他二规模:-;规模一量纲:;备注:(1)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v>
      </c>
      <c r="Y236" s="146" t="s">
        <v>1113</v>
      </c>
      <c r="Z236" s="146"/>
      <c r="AA236" s="146"/>
      <c r="AB236" s="146"/>
      <c r="AC236" s="138" t="str">
        <f t="shared" si="12"/>
        <v>设施代码:</v>
      </c>
      <c r="AD236" s="146"/>
      <c r="AE236" s="146"/>
    </row>
    <row r="237" spans="1:31" s="73" customFormat="1" ht="15" thickBot="1" x14ac:dyDescent="0.25">
      <c r="A237" s="60" t="s">
        <v>998</v>
      </c>
      <c r="B237" s="60" t="s">
        <v>558</v>
      </c>
      <c r="C237" s="61" t="s">
        <v>616</v>
      </c>
      <c r="D237" s="61" t="s">
        <v>0</v>
      </c>
      <c r="E237" s="61" t="s">
        <v>190</v>
      </c>
      <c r="F237" s="61" t="s">
        <v>371</v>
      </c>
      <c r="G237" s="61" t="s">
        <v>523</v>
      </c>
      <c r="H237" s="61" t="s">
        <v>1294</v>
      </c>
      <c r="I237" s="61" t="s">
        <v>86</v>
      </c>
      <c r="J237" s="61" t="s">
        <v>1392</v>
      </c>
      <c r="K237" s="61" t="s">
        <v>168</v>
      </c>
      <c r="L237" s="61" t="s">
        <v>4</v>
      </c>
      <c r="M237" s="61" t="s">
        <v>163</v>
      </c>
      <c r="N237" s="61" t="s">
        <v>6</v>
      </c>
      <c r="O237" s="61" t="s">
        <v>7</v>
      </c>
      <c r="P237" s="61" t="s">
        <v>175</v>
      </c>
      <c r="Q237" s="61" t="s">
        <v>8</v>
      </c>
      <c r="R237" s="61" t="s">
        <v>559</v>
      </c>
      <c r="S237" s="61" t="s">
        <v>15</v>
      </c>
      <c r="T237" s="61" t="s">
        <v>11</v>
      </c>
      <c r="U237" s="61" t="s">
        <v>1154</v>
      </c>
      <c r="V237" s="61" t="s">
        <v>560</v>
      </c>
      <c r="W237" s="145" t="s">
        <v>782</v>
      </c>
      <c r="X237" s="61" t="str">
        <f t="shared" si="18"/>
        <v>唯一标识:小游园;设施名称:小游园;设施别称:;设施过滤:T;配置要求:选配;设施必要性:0;级别:村级;设施代码:GF1005;设施类型:生态环境;类型代码:1401;控制方式:点位控制;应配建筑公式:0;应配用地公式:0;应配其他一公式:0;应配其他二公式:0;应配其他三公式:0;一般建筑规模:-;一般用地规模:2000㎡;一般其他一规模:-;一般其他二规模:-;规模一量纲:;备注:(1)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v>
      </c>
      <c r="Y237" s="145" t="s">
        <v>1113</v>
      </c>
      <c r="Z237" s="145"/>
      <c r="AA237" s="145"/>
      <c r="AB237" s="145"/>
      <c r="AC237" s="138" t="str">
        <f t="shared" si="12"/>
        <v>设施代码:</v>
      </c>
      <c r="AD237" s="145"/>
      <c r="AE237" s="145"/>
    </row>
    <row r="238" spans="1:31" s="74" customFormat="1" x14ac:dyDescent="0.2">
      <c r="A238" s="113" t="s">
        <v>999</v>
      </c>
      <c r="B238" s="113" t="s">
        <v>89</v>
      </c>
      <c r="C238" s="113" t="s">
        <v>616</v>
      </c>
      <c r="D238" s="113" t="s">
        <v>0</v>
      </c>
      <c r="E238" s="113" t="s">
        <v>622</v>
      </c>
      <c r="F238" s="113" t="s">
        <v>18</v>
      </c>
      <c r="G238" s="113" t="s">
        <v>311</v>
      </c>
      <c r="H238" s="113" t="s">
        <v>1320</v>
      </c>
      <c r="I238" s="113" t="s">
        <v>90</v>
      </c>
      <c r="J238" s="113" t="s">
        <v>1397</v>
      </c>
      <c r="K238" s="113" t="s">
        <v>167</v>
      </c>
      <c r="L238" s="113" t="s">
        <v>4</v>
      </c>
      <c r="M238" s="113" t="s">
        <v>5</v>
      </c>
      <c r="N238" s="113" t="s">
        <v>6</v>
      </c>
      <c r="O238" s="113" t="s">
        <v>7</v>
      </c>
      <c r="P238" s="113" t="s">
        <v>175</v>
      </c>
      <c r="Q238" s="113" t="s">
        <v>8</v>
      </c>
      <c r="R238" s="113" t="s">
        <v>9</v>
      </c>
      <c r="S238" s="113" t="s">
        <v>15</v>
      </c>
      <c r="T238" s="113" t="s">
        <v>11</v>
      </c>
      <c r="U238" s="113" t="s">
        <v>1154</v>
      </c>
      <c r="V238" s="113" t="s">
        <v>13</v>
      </c>
      <c r="W238" s="151" t="s">
        <v>782</v>
      </c>
      <c r="X238" s="113" t="str">
        <f t="shared" si="18"/>
        <v>唯一标识:给水加压泵站;设施名称:给水加压泵站;设施别称:;设施过滤:T;配置要求:规范外;设施必要性:1;级别:街道级;设施代码:SZ0103;设施类型:市政公用;类型代码:1301;控制方式:实位控制;应配建筑公式:0;应配用地公式:0;应配其他一公式:0;应配其他二公式:0;应配其他三公式:0;一般建筑规模:-;一般用地规模:-;一般其他一规模:-;一般其他二规模:-;规模一量纲:;备注:-</v>
      </c>
      <c r="Y238" s="151" t="s">
        <v>1113</v>
      </c>
      <c r="Z238" s="151"/>
      <c r="AA238" s="151"/>
      <c r="AB238" s="151"/>
      <c r="AC238" s="138" t="str">
        <f t="shared" si="12"/>
        <v>设施代码:</v>
      </c>
      <c r="AD238" s="151"/>
      <c r="AE238" s="151"/>
    </row>
    <row r="239" spans="1:31" s="1" customFormat="1" x14ac:dyDescent="0.2">
      <c r="A239" s="114" t="s">
        <v>1400</v>
      </c>
      <c r="B239" s="114" t="s">
        <v>1398</v>
      </c>
      <c r="C239" s="114" t="s">
        <v>616</v>
      </c>
      <c r="D239" s="114" t="s">
        <v>0</v>
      </c>
      <c r="E239" s="114" t="s">
        <v>622</v>
      </c>
      <c r="F239" s="114" t="s">
        <v>371</v>
      </c>
      <c r="G239" s="114" t="s">
        <v>183</v>
      </c>
      <c r="H239" s="114" t="s">
        <v>1318</v>
      </c>
      <c r="I239" s="114" t="s">
        <v>90</v>
      </c>
      <c r="J239" s="114" t="s">
        <v>1397</v>
      </c>
      <c r="K239" s="114" t="s">
        <v>167</v>
      </c>
      <c r="L239" s="114" t="s">
        <v>4</v>
      </c>
      <c r="M239" s="114" t="s">
        <v>5</v>
      </c>
      <c r="N239" s="114" t="s">
        <v>6</v>
      </c>
      <c r="O239" s="114" t="s">
        <v>7</v>
      </c>
      <c r="P239" s="114" t="s">
        <v>175</v>
      </c>
      <c r="Q239" s="114" t="s">
        <v>8</v>
      </c>
      <c r="R239" s="114" t="s">
        <v>9</v>
      </c>
      <c r="S239" s="114" t="s">
        <v>15</v>
      </c>
      <c r="T239" s="114" t="s">
        <v>11</v>
      </c>
      <c r="U239" s="114" t="s">
        <v>1154</v>
      </c>
      <c r="V239" s="114" t="s">
        <v>13</v>
      </c>
      <c r="W239" s="152" t="s">
        <v>782</v>
      </c>
      <c r="X239" s="114" t="str">
        <f t="shared" si="18"/>
        <v>唯一标识:取水设施;设施名称:取水设施;设施别称:;设施过滤:T;配置要求:规范外;设施必要性:0;级别:城市级;设施代码:SZ0101;设施类型:市政公用;类型代码:1301;控制方式:实位控制;应配建筑公式:0;应配用地公式:0;应配其他一公式:0;应配其他二公式:0;应配其他三公式:0;一般建筑规模:-;一般用地规模:-;一般其他一规模:-;一般其他二规模:-;规模一量纲:;备注:-</v>
      </c>
      <c r="Y239" s="152" t="s">
        <v>1113</v>
      </c>
      <c r="Z239" s="152"/>
      <c r="AA239" s="152"/>
      <c r="AB239" s="152"/>
      <c r="AC239" s="138" t="str">
        <f t="shared" si="12"/>
        <v>设施代码:</v>
      </c>
      <c r="AD239" s="152"/>
      <c r="AE239" s="152"/>
    </row>
    <row r="240" spans="1:31" s="1" customFormat="1" x14ac:dyDescent="0.2">
      <c r="A240" s="114" t="s">
        <v>1401</v>
      </c>
      <c r="B240" s="114" t="s">
        <v>1399</v>
      </c>
      <c r="C240" s="114" t="s">
        <v>616</v>
      </c>
      <c r="D240" s="114" t="s">
        <v>0</v>
      </c>
      <c r="E240" s="114" t="s">
        <v>622</v>
      </c>
      <c r="F240" s="114" t="s">
        <v>371</v>
      </c>
      <c r="G240" s="114" t="s">
        <v>183</v>
      </c>
      <c r="H240" s="114" t="s">
        <v>1319</v>
      </c>
      <c r="I240" s="114" t="s">
        <v>90</v>
      </c>
      <c r="J240" s="114" t="s">
        <v>1397</v>
      </c>
      <c r="K240" s="114" t="s">
        <v>167</v>
      </c>
      <c r="L240" s="114" t="s">
        <v>4</v>
      </c>
      <c r="M240" s="114" t="s">
        <v>5</v>
      </c>
      <c r="N240" s="114" t="s">
        <v>6</v>
      </c>
      <c r="O240" s="114" t="s">
        <v>7</v>
      </c>
      <c r="P240" s="114" t="s">
        <v>175</v>
      </c>
      <c r="Q240" s="114" t="s">
        <v>8</v>
      </c>
      <c r="R240" s="114" t="s">
        <v>9</v>
      </c>
      <c r="S240" s="114" t="s">
        <v>15</v>
      </c>
      <c r="T240" s="114" t="s">
        <v>11</v>
      </c>
      <c r="U240" s="114" t="s">
        <v>1154</v>
      </c>
      <c r="V240" s="114" t="s">
        <v>13</v>
      </c>
      <c r="W240" s="152" t="s">
        <v>782</v>
      </c>
      <c r="X240" s="114" t="str">
        <f t="shared" ref="X240" si="21">_xlfn.TEXTJOIN(";",TRUE,A240:V240)</f>
        <v>唯一标识:供水厂;设施名称:供水厂;设施别称:;设施过滤:T;配置要求:规范外;设施必要性:0;级别:城市级;设施代码:SZ0102;设施类型:市政公用;类型代码:1301;控制方式:实位控制;应配建筑公式:0;应配用地公式:0;应配其他一公式:0;应配其他二公式:0;应配其他三公式:0;一般建筑规模:-;一般用地规模:-;一般其他一规模:-;一般其他二规模:-;规模一量纲:;备注:-</v>
      </c>
      <c r="Y240" s="152" t="s">
        <v>1113</v>
      </c>
      <c r="Z240" s="152"/>
      <c r="AA240" s="152"/>
      <c r="AB240" s="152"/>
      <c r="AC240" s="138" t="str">
        <f t="shared" ref="AC240" si="22">"设施代码:"&amp;AD240</f>
        <v>设施代码:</v>
      </c>
      <c r="AD240" s="152"/>
      <c r="AE240" s="152"/>
    </row>
    <row r="241" spans="1:31" s="1" customFormat="1" x14ac:dyDescent="0.2">
      <c r="A241" s="114" t="s">
        <v>1134</v>
      </c>
      <c r="B241" s="114" t="s">
        <v>1135</v>
      </c>
      <c r="C241" s="114" t="s">
        <v>616</v>
      </c>
      <c r="D241" s="114" t="s">
        <v>0</v>
      </c>
      <c r="E241" s="114" t="s">
        <v>622</v>
      </c>
      <c r="F241" s="114" t="s">
        <v>371</v>
      </c>
      <c r="G241" s="114" t="s">
        <v>183</v>
      </c>
      <c r="H241" s="114" t="s">
        <v>1319</v>
      </c>
      <c r="I241" s="114" t="s">
        <v>90</v>
      </c>
      <c r="J241" s="114" t="s">
        <v>1397</v>
      </c>
      <c r="K241" s="114" t="s">
        <v>167</v>
      </c>
      <c r="L241" s="114" t="s">
        <v>4</v>
      </c>
      <c r="M241" s="114" t="s">
        <v>5</v>
      </c>
      <c r="N241" s="114" t="s">
        <v>6</v>
      </c>
      <c r="O241" s="114" t="s">
        <v>7</v>
      </c>
      <c r="P241" s="114" t="s">
        <v>175</v>
      </c>
      <c r="Q241" s="114" t="s">
        <v>8</v>
      </c>
      <c r="R241" s="114" t="s">
        <v>9</v>
      </c>
      <c r="S241" s="114" t="s">
        <v>15</v>
      </c>
      <c r="T241" s="114" t="s">
        <v>11</v>
      </c>
      <c r="U241" s="114" t="s">
        <v>1154</v>
      </c>
      <c r="V241" s="114" t="s">
        <v>13</v>
      </c>
      <c r="W241" s="152" t="s">
        <v>782</v>
      </c>
      <c r="X241" s="114" t="str">
        <f t="shared" si="18"/>
        <v>唯一标识:工业水厂;设施名称:工业水厂;设施别称:;设施过滤:T;配置要求:规范外;设施必要性:0;级别:城市级;设施代码:SZ0102;设施类型:市政公用;类型代码:1301;控制方式:实位控制;应配建筑公式:0;应配用地公式:0;应配其他一公式:0;应配其他二公式:0;应配其他三公式:0;一般建筑规模:-;一般用地规模:-;一般其他一规模:-;一般其他二规模:-;规模一量纲:;备注:-</v>
      </c>
      <c r="Y241" s="152" t="s">
        <v>1113</v>
      </c>
      <c r="Z241" s="152"/>
      <c r="AA241" s="152"/>
      <c r="AB241" s="152"/>
      <c r="AC241" s="138" t="str">
        <f t="shared" si="12"/>
        <v>设施代码:</v>
      </c>
      <c r="AD241" s="152"/>
      <c r="AE241" s="152"/>
    </row>
    <row r="242" spans="1:31" s="1" customFormat="1" x14ac:dyDescent="0.2">
      <c r="A242" s="114" t="s">
        <v>1000</v>
      </c>
      <c r="B242" s="114" t="s">
        <v>91</v>
      </c>
      <c r="C242" s="114" t="s">
        <v>616</v>
      </c>
      <c r="D242" s="114" t="s">
        <v>0</v>
      </c>
      <c r="E242" s="114" t="s">
        <v>622</v>
      </c>
      <c r="F242" s="114" t="s">
        <v>18</v>
      </c>
      <c r="G242" s="114" t="s">
        <v>311</v>
      </c>
      <c r="H242" s="114" t="s">
        <v>1322</v>
      </c>
      <c r="I242" s="114" t="s">
        <v>90</v>
      </c>
      <c r="J242" s="114" t="s">
        <v>1402</v>
      </c>
      <c r="K242" s="114" t="s">
        <v>167</v>
      </c>
      <c r="L242" s="114" t="s">
        <v>4</v>
      </c>
      <c r="M242" s="114" t="s">
        <v>5</v>
      </c>
      <c r="N242" s="114" t="s">
        <v>6</v>
      </c>
      <c r="O242" s="114" t="s">
        <v>7</v>
      </c>
      <c r="P242" s="114" t="s">
        <v>175</v>
      </c>
      <c r="Q242" s="114" t="s">
        <v>8</v>
      </c>
      <c r="R242" s="114" t="s">
        <v>9</v>
      </c>
      <c r="S242" s="114" t="s">
        <v>15</v>
      </c>
      <c r="T242" s="114" t="s">
        <v>11</v>
      </c>
      <c r="U242" s="114" t="s">
        <v>1154</v>
      </c>
      <c r="V242" s="114" t="s">
        <v>13</v>
      </c>
      <c r="W242" s="152" t="s">
        <v>782</v>
      </c>
      <c r="X242" s="114" t="str">
        <f t="shared" si="18"/>
        <v>唯一标识:污水泵站;设施名称:污水泵站;设施别称:;设施过滤:T;配置要求:规范外;设施必要性:1;级别:街道级;设施代码:SZ0106;设施类型:市政公用;类型代码:1302;控制方式:实位控制;应配建筑公式:0;应配用地公式:0;应配其他一公式:0;应配其他二公式:0;应配其他三公式:0;一般建筑规模:-;一般用地规模:-;一般其他一规模:-;一般其他二规模:-;规模一量纲:;备注:-</v>
      </c>
      <c r="Y242" s="152" t="s">
        <v>1113</v>
      </c>
      <c r="Z242" s="152"/>
      <c r="AA242" s="152"/>
      <c r="AB242" s="152"/>
      <c r="AC242" s="138" t="str">
        <f t="shared" si="12"/>
        <v>设施代码:</v>
      </c>
      <c r="AD242" s="152"/>
      <c r="AE242" s="152"/>
    </row>
    <row r="243" spans="1:31" s="1" customFormat="1" x14ac:dyDescent="0.2">
      <c r="A243" s="114" t="s">
        <v>1072</v>
      </c>
      <c r="B243" s="114" t="s">
        <v>1073</v>
      </c>
      <c r="C243" s="114" t="s">
        <v>616</v>
      </c>
      <c r="D243" s="114" t="s">
        <v>0</v>
      </c>
      <c r="E243" s="114" t="s">
        <v>622</v>
      </c>
      <c r="F243" s="114" t="s">
        <v>18</v>
      </c>
      <c r="G243" s="114" t="s">
        <v>183</v>
      </c>
      <c r="H243" s="114" t="s">
        <v>1321</v>
      </c>
      <c r="I243" s="114" t="s">
        <v>90</v>
      </c>
      <c r="J243" s="114" t="s">
        <v>1402</v>
      </c>
      <c r="K243" s="114" t="s">
        <v>167</v>
      </c>
      <c r="L243" s="114" t="s">
        <v>4</v>
      </c>
      <c r="M243" s="114" t="s">
        <v>5</v>
      </c>
      <c r="N243" s="114" t="s">
        <v>6</v>
      </c>
      <c r="O243" s="114" t="s">
        <v>7</v>
      </c>
      <c r="P243" s="114" t="s">
        <v>175</v>
      </c>
      <c r="Q243" s="114" t="s">
        <v>8</v>
      </c>
      <c r="R243" s="114" t="s">
        <v>9</v>
      </c>
      <c r="S243" s="114" t="s">
        <v>15</v>
      </c>
      <c r="T243" s="114" t="s">
        <v>11</v>
      </c>
      <c r="U243" s="114" t="s">
        <v>1154</v>
      </c>
      <c r="V243" s="114" t="s">
        <v>13</v>
      </c>
      <c r="W243" s="152" t="s">
        <v>782</v>
      </c>
      <c r="X243" s="114" t="str">
        <f t="shared" ref="X243" si="23">_xlfn.TEXTJOIN(";",TRUE,A243:V243)</f>
        <v>唯一标识:污水处理厂;设施名称:污水处理厂;设施别称:;设施过滤:T;配置要求:规范外;设施必要性:1;级别:城市级;设施代码:SZ0105;设施类型:市政公用;类型代码:1302;控制方式:实位控制;应配建筑公式:0;应配用地公式:0;应配其他一公式:0;应配其他二公式:0;应配其他三公式:0;一般建筑规模:-;一般用地规模:-;一般其他一规模:-;一般其他二规模:-;规模一量纲:;备注:-</v>
      </c>
      <c r="Y243" s="152" t="s">
        <v>1113</v>
      </c>
      <c r="Z243" s="152"/>
      <c r="AA243" s="152"/>
      <c r="AB243" s="152"/>
      <c r="AC243" s="138" t="str">
        <f t="shared" si="12"/>
        <v>设施代码:</v>
      </c>
      <c r="AD243" s="152"/>
      <c r="AE243" s="152"/>
    </row>
    <row r="244" spans="1:31" s="1" customFormat="1" x14ac:dyDescent="0.2">
      <c r="A244" s="114" t="s">
        <v>1128</v>
      </c>
      <c r="B244" s="114" t="s">
        <v>1129</v>
      </c>
      <c r="C244" s="114" t="s">
        <v>616</v>
      </c>
      <c r="D244" s="114" t="s">
        <v>0</v>
      </c>
      <c r="E244" s="114" t="s">
        <v>622</v>
      </c>
      <c r="F244" s="114" t="s">
        <v>18</v>
      </c>
      <c r="G244" s="114" t="s">
        <v>311</v>
      </c>
      <c r="H244" s="114" t="s">
        <v>1321</v>
      </c>
      <c r="I244" s="114" t="s">
        <v>90</v>
      </c>
      <c r="J244" s="114" t="s">
        <v>1402</v>
      </c>
      <c r="K244" s="114" t="s">
        <v>167</v>
      </c>
      <c r="L244" s="114" t="s">
        <v>4</v>
      </c>
      <c r="M244" s="114" t="s">
        <v>5</v>
      </c>
      <c r="N244" s="114" t="s">
        <v>6</v>
      </c>
      <c r="O244" s="114" t="s">
        <v>7</v>
      </c>
      <c r="P244" s="114" t="s">
        <v>175</v>
      </c>
      <c r="Q244" s="114" t="s">
        <v>8</v>
      </c>
      <c r="R244" s="114" t="s">
        <v>9</v>
      </c>
      <c r="S244" s="114" t="s">
        <v>15</v>
      </c>
      <c r="T244" s="114" t="s">
        <v>11</v>
      </c>
      <c r="U244" s="114" t="s">
        <v>1154</v>
      </c>
      <c r="V244" s="114" t="s">
        <v>13</v>
      </c>
      <c r="W244" s="152" t="s">
        <v>782</v>
      </c>
      <c r="X244" s="114" t="str">
        <f t="shared" ref="X244" si="24">_xlfn.TEXTJOIN(";",TRUE,A244:V244)</f>
        <v>唯一标识:污水处理设施;设施名称:污水处理设施;设施别称:;设施过滤:T;配置要求:规范外;设施必要性:1;级别:街道级;设施代码:SZ0105;设施类型:市政公用;类型代码:1302;控制方式:实位控制;应配建筑公式:0;应配用地公式:0;应配其他一公式:0;应配其他二公式:0;应配其他三公式:0;一般建筑规模:-;一般用地规模:-;一般其他一规模:-;一般其他二规模:-;规模一量纲:;备注:-</v>
      </c>
      <c r="Y244" s="152" t="s">
        <v>1113</v>
      </c>
      <c r="Z244" s="152"/>
      <c r="AA244" s="152"/>
      <c r="AB244" s="152"/>
      <c r="AC244" s="138" t="str">
        <f t="shared" si="12"/>
        <v>设施代码:</v>
      </c>
      <c r="AD244" s="152"/>
      <c r="AE244" s="152"/>
    </row>
    <row r="245" spans="1:31" s="1" customFormat="1" x14ac:dyDescent="0.2">
      <c r="A245" s="114" t="s">
        <v>1001</v>
      </c>
      <c r="B245" s="114" t="s">
        <v>92</v>
      </c>
      <c r="C245" s="114" t="s">
        <v>616</v>
      </c>
      <c r="D245" s="114" t="s">
        <v>0</v>
      </c>
      <c r="E245" s="114" t="s">
        <v>622</v>
      </c>
      <c r="F245" s="114" t="s">
        <v>18</v>
      </c>
      <c r="G245" s="114" t="s">
        <v>311</v>
      </c>
      <c r="H245" s="114" t="s">
        <v>1323</v>
      </c>
      <c r="I245" s="114" t="s">
        <v>90</v>
      </c>
      <c r="J245" s="114" t="s">
        <v>1402</v>
      </c>
      <c r="K245" s="114" t="s">
        <v>167</v>
      </c>
      <c r="L245" s="114" t="s">
        <v>4</v>
      </c>
      <c r="M245" s="114" t="s">
        <v>5</v>
      </c>
      <c r="N245" s="114" t="s">
        <v>6</v>
      </c>
      <c r="O245" s="114" t="s">
        <v>7</v>
      </c>
      <c r="P245" s="114" t="s">
        <v>175</v>
      </c>
      <c r="Q245" s="114" t="s">
        <v>8</v>
      </c>
      <c r="R245" s="114" t="s">
        <v>9</v>
      </c>
      <c r="S245" s="114" t="s">
        <v>15</v>
      </c>
      <c r="T245" s="114" t="s">
        <v>11</v>
      </c>
      <c r="U245" s="114" t="s">
        <v>1154</v>
      </c>
      <c r="V245" s="114" t="s">
        <v>13</v>
      </c>
      <c r="W245" s="152" t="s">
        <v>782</v>
      </c>
      <c r="X245" s="114" t="str">
        <f t="shared" si="18"/>
        <v>唯一标识:雨水泵站;设施名称:雨水泵站;设施别称:;设施过滤:T;配置要求:规范外;设施必要性:1;级别:街道级;设施代码:SZ0107;设施类型:市政公用;类型代码:1302;控制方式:实位控制;应配建筑公式:0;应配用地公式:0;应配其他一公式:0;应配其他二公式:0;应配其他三公式:0;一般建筑规模:-;一般用地规模:-;一般其他一规模:-;一般其他二规模:-;规模一量纲:;备注:-</v>
      </c>
      <c r="Y245" s="152" t="s">
        <v>1113</v>
      </c>
      <c r="Z245" s="152"/>
      <c r="AA245" s="152"/>
      <c r="AB245" s="152"/>
      <c r="AC245" s="138" t="str">
        <f t="shared" si="12"/>
        <v>设施代码:</v>
      </c>
      <c r="AD245" s="152"/>
      <c r="AE245" s="152"/>
    </row>
    <row r="246" spans="1:31" s="1" customFormat="1" x14ac:dyDescent="0.2">
      <c r="A246" s="114" t="s">
        <v>1422</v>
      </c>
      <c r="B246" s="114" t="s">
        <v>1423</v>
      </c>
      <c r="C246" s="114" t="s">
        <v>616</v>
      </c>
      <c r="D246" s="114" t="s">
        <v>0</v>
      </c>
      <c r="E246" s="114" t="s">
        <v>622</v>
      </c>
      <c r="F246" s="114" t="s">
        <v>1</v>
      </c>
      <c r="G246" s="114" t="s">
        <v>311</v>
      </c>
      <c r="H246" s="114" t="s">
        <v>1424</v>
      </c>
      <c r="I246" s="114" t="s">
        <v>90</v>
      </c>
      <c r="J246" s="114" t="s">
        <v>1425</v>
      </c>
      <c r="K246" s="114" t="s">
        <v>168</v>
      </c>
      <c r="L246" s="114" t="s">
        <v>4</v>
      </c>
      <c r="M246" s="114" t="s">
        <v>5</v>
      </c>
      <c r="N246" s="114" t="s">
        <v>6</v>
      </c>
      <c r="O246" s="114" t="s">
        <v>7</v>
      </c>
      <c r="P246" s="114" t="s">
        <v>175</v>
      </c>
      <c r="Q246" s="114" t="s">
        <v>8</v>
      </c>
      <c r="R246" s="114" t="s">
        <v>9</v>
      </c>
      <c r="S246" s="114" t="s">
        <v>15</v>
      </c>
      <c r="T246" s="114" t="s">
        <v>11</v>
      </c>
      <c r="U246" s="114" t="s">
        <v>1154</v>
      </c>
      <c r="V246" s="114" t="s">
        <v>13</v>
      </c>
      <c r="W246" s="152" t="s">
        <v>782</v>
      </c>
      <c r="X246" s="114" t="str">
        <f t="shared" ref="X246" si="25">_xlfn.TEXTJOIN(";",TRUE,A246:V246)</f>
        <v>唯一标识:数据中心;设施名称:数据中心;设施别称:;设施过滤:T;配置要求:规范外;设施必要性:0;级别:街道级;设施代码:SZ0121;设施类型:市政公用;类型代码:1306;控制方式:点位控制;应配建筑公式:0;应配用地公式:0;应配其他一公式:0;应配其他二公式:0;应配其他三公式:0;一般建筑规模:-;一般用地规模:-;一般其他一规模:-;一般其他二规模:-;规模一量纲:;备注:-</v>
      </c>
      <c r="Y246" s="152" t="s">
        <v>1113</v>
      </c>
      <c r="Z246" s="152"/>
      <c r="AA246" s="152"/>
      <c r="AB246" s="152"/>
      <c r="AC246" s="138" t="str">
        <f t="shared" ref="AC246" si="26">"设施代码:"&amp;AD246</f>
        <v>设施代码:</v>
      </c>
      <c r="AD246" s="152"/>
      <c r="AE246" s="152"/>
    </row>
    <row r="247" spans="1:31" s="1" customFormat="1" x14ac:dyDescent="0.2">
      <c r="A247" s="114" t="s">
        <v>1002</v>
      </c>
      <c r="B247" s="114" t="s">
        <v>172</v>
      </c>
      <c r="C247" s="114" t="s">
        <v>616</v>
      </c>
      <c r="D247" s="114" t="s">
        <v>0</v>
      </c>
      <c r="E247" s="114" t="s">
        <v>622</v>
      </c>
      <c r="F247" s="114" t="s">
        <v>1</v>
      </c>
      <c r="G247" s="114" t="s">
        <v>311</v>
      </c>
      <c r="H247" s="114" t="s">
        <v>1424</v>
      </c>
      <c r="I247" s="114" t="s">
        <v>90</v>
      </c>
      <c r="J247" s="114" t="s">
        <v>1425</v>
      </c>
      <c r="K247" s="114" t="s">
        <v>168</v>
      </c>
      <c r="L247" s="114" t="s">
        <v>4</v>
      </c>
      <c r="M247" s="114" t="s">
        <v>5</v>
      </c>
      <c r="N247" s="114" t="s">
        <v>6</v>
      </c>
      <c r="O247" s="114" t="s">
        <v>7</v>
      </c>
      <c r="P247" s="114" t="s">
        <v>175</v>
      </c>
      <c r="Q247" s="114" t="s">
        <v>8</v>
      </c>
      <c r="R247" s="114" t="s">
        <v>9</v>
      </c>
      <c r="S247" s="114" t="s">
        <v>15</v>
      </c>
      <c r="T247" s="114" t="s">
        <v>11</v>
      </c>
      <c r="U247" s="114" t="s">
        <v>1154</v>
      </c>
      <c r="V247" s="114" t="s">
        <v>13</v>
      </c>
      <c r="W247" s="152" t="s">
        <v>782</v>
      </c>
      <c r="X247" s="114" t="str">
        <f t="shared" si="18"/>
        <v>唯一标识:通信机房;设施名称:通信机房;设施别称:;设施过滤:T;配置要求:规范外;设施必要性:0;级别:街道级;设施代码:SZ0121;设施类型:市政公用;类型代码:1306;控制方式:点位控制;应配建筑公式:0;应配用地公式:0;应配其他一公式:0;应配其他二公式:0;应配其他三公式:0;一般建筑规模:-;一般用地规模:-;一般其他一规模:-;一般其他二规模:-;规模一量纲:;备注:-</v>
      </c>
      <c r="Y247" s="152" t="s">
        <v>1113</v>
      </c>
      <c r="Z247" s="152"/>
      <c r="AA247" s="152"/>
      <c r="AB247" s="152"/>
      <c r="AC247" s="138" t="str">
        <f t="shared" si="12"/>
        <v>设施代码:</v>
      </c>
      <c r="AD247" s="152"/>
      <c r="AE247" s="152"/>
    </row>
    <row r="248" spans="1:31" s="1" customFormat="1" x14ac:dyDescent="0.2">
      <c r="A248" s="114" t="s">
        <v>1003</v>
      </c>
      <c r="B248" s="114" t="s">
        <v>171</v>
      </c>
      <c r="C248" s="114" t="s">
        <v>616</v>
      </c>
      <c r="D248" s="114" t="s">
        <v>0</v>
      </c>
      <c r="E248" s="114" t="s">
        <v>622</v>
      </c>
      <c r="F248" s="114" t="s">
        <v>1</v>
      </c>
      <c r="G248" s="114" t="s">
        <v>311</v>
      </c>
      <c r="H248" s="114" t="s">
        <v>1426</v>
      </c>
      <c r="I248" s="114" t="s">
        <v>90</v>
      </c>
      <c r="J248" s="114" t="s">
        <v>1425</v>
      </c>
      <c r="K248" s="114" t="s">
        <v>168</v>
      </c>
      <c r="L248" s="114" t="s">
        <v>4</v>
      </c>
      <c r="M248" s="114" t="s">
        <v>5</v>
      </c>
      <c r="N248" s="114" t="s">
        <v>6</v>
      </c>
      <c r="O248" s="114" t="s">
        <v>7</v>
      </c>
      <c r="P248" s="114" t="s">
        <v>175</v>
      </c>
      <c r="Q248" s="114" t="s">
        <v>8</v>
      </c>
      <c r="R248" s="114" t="s">
        <v>9</v>
      </c>
      <c r="S248" s="114" t="s">
        <v>15</v>
      </c>
      <c r="T248" s="114" t="s">
        <v>11</v>
      </c>
      <c r="U248" s="114" t="s">
        <v>1154</v>
      </c>
      <c r="V248" s="114" t="s">
        <v>13</v>
      </c>
      <c r="W248" s="152" t="s">
        <v>782</v>
      </c>
      <c r="X248" s="114" t="str">
        <f t="shared" si="18"/>
        <v>唯一标识:电信模块局;设施名称:电信模块局;设施别称:;设施过滤:T;配置要求:规范外;设施必要性:0;级别:街道级;设施代码:SZ0122;设施类型:市政公用;类型代码:1306;控制方式:点位控制;应配建筑公式:0;应配用地公式:0;应配其他一公式:0;应配其他二公式:0;应配其他三公式:0;一般建筑规模:-;一般用地规模:-;一般其他一规模:-;一般其他二规模:-;规模一量纲:;备注:-</v>
      </c>
      <c r="Y248" s="152" t="s">
        <v>1113</v>
      </c>
      <c r="Z248" s="152"/>
      <c r="AA248" s="152"/>
      <c r="AB248" s="152"/>
      <c r="AC248" s="138" t="str">
        <f t="shared" si="12"/>
        <v>设施代码:</v>
      </c>
      <c r="AD248" s="152"/>
      <c r="AE248" s="152"/>
    </row>
    <row r="249" spans="1:31" s="1" customFormat="1" x14ac:dyDescent="0.2">
      <c r="A249" s="114" t="s">
        <v>1004</v>
      </c>
      <c r="B249" s="114" t="s">
        <v>170</v>
      </c>
      <c r="C249" s="114" t="s">
        <v>616</v>
      </c>
      <c r="D249" s="114" t="s">
        <v>0</v>
      </c>
      <c r="E249" s="114" t="s">
        <v>622</v>
      </c>
      <c r="F249" s="114" t="s">
        <v>1</v>
      </c>
      <c r="G249" s="114" t="s">
        <v>311</v>
      </c>
      <c r="H249" s="114" t="s">
        <v>1426</v>
      </c>
      <c r="I249" s="114" t="s">
        <v>90</v>
      </c>
      <c r="J249" s="114" t="s">
        <v>1425</v>
      </c>
      <c r="K249" s="114" t="s">
        <v>168</v>
      </c>
      <c r="L249" s="114" t="s">
        <v>4</v>
      </c>
      <c r="M249" s="114" t="s">
        <v>5</v>
      </c>
      <c r="N249" s="114" t="s">
        <v>6</v>
      </c>
      <c r="O249" s="114" t="s">
        <v>7</v>
      </c>
      <c r="P249" s="114" t="s">
        <v>175</v>
      </c>
      <c r="Q249" s="114" t="s">
        <v>8</v>
      </c>
      <c r="R249" s="114" t="s">
        <v>9</v>
      </c>
      <c r="S249" s="114" t="s">
        <v>15</v>
      </c>
      <c r="T249" s="114" t="s">
        <v>11</v>
      </c>
      <c r="U249" s="114" t="s">
        <v>1154</v>
      </c>
      <c r="V249" s="114" t="s">
        <v>13</v>
      </c>
      <c r="W249" s="152" t="s">
        <v>782</v>
      </c>
      <c r="X249" s="114" t="str">
        <f t="shared" si="18"/>
        <v>唯一标识:综合接入局;设施名称:综合接入局;设施别称:;设施过滤:T;配置要求:规范外;设施必要性:0;级别:街道级;设施代码:SZ0122;设施类型:市政公用;类型代码:1306;控制方式:点位控制;应配建筑公式:0;应配用地公式:0;应配其他一公式:0;应配其他二公式:0;应配其他三公式:0;一般建筑规模:-;一般用地规模:-;一般其他一规模:-;一般其他二规模:-;规模一量纲:;备注:-</v>
      </c>
      <c r="Y249" s="152" t="s">
        <v>1113</v>
      </c>
      <c r="Z249" s="152"/>
      <c r="AA249" s="152"/>
      <c r="AB249" s="152"/>
      <c r="AC249" s="138" t="str">
        <f t="shared" si="12"/>
        <v>设施代码:</v>
      </c>
      <c r="AD249" s="152"/>
      <c r="AE249" s="152"/>
    </row>
    <row r="250" spans="1:31" s="1" customFormat="1" x14ac:dyDescent="0.2">
      <c r="A250" s="114" t="s">
        <v>1008</v>
      </c>
      <c r="B250" s="114" t="s">
        <v>100</v>
      </c>
      <c r="C250" s="114" t="s">
        <v>616</v>
      </c>
      <c r="D250" s="114" t="s">
        <v>0</v>
      </c>
      <c r="E250" s="114" t="s">
        <v>622</v>
      </c>
      <c r="F250" s="114" t="s">
        <v>18</v>
      </c>
      <c r="G250" s="114" t="s">
        <v>311</v>
      </c>
      <c r="H250" s="114" t="s">
        <v>1427</v>
      </c>
      <c r="I250" s="114" t="s">
        <v>90</v>
      </c>
      <c r="J250" s="114" t="s">
        <v>1425</v>
      </c>
      <c r="K250" s="114" t="s">
        <v>168</v>
      </c>
      <c r="L250" s="114" t="s">
        <v>4</v>
      </c>
      <c r="M250" s="114" t="s">
        <v>5</v>
      </c>
      <c r="N250" s="114" t="s">
        <v>6</v>
      </c>
      <c r="O250" s="114" t="s">
        <v>7</v>
      </c>
      <c r="P250" s="114" t="s">
        <v>175</v>
      </c>
      <c r="Q250" s="114" t="s">
        <v>8</v>
      </c>
      <c r="R250" s="114" t="s">
        <v>9</v>
      </c>
      <c r="S250" s="114" t="s">
        <v>15</v>
      </c>
      <c r="T250" s="114" t="s">
        <v>11</v>
      </c>
      <c r="U250" s="114" t="s">
        <v>1154</v>
      </c>
      <c r="V250" s="114" t="s">
        <v>101</v>
      </c>
      <c r="W250" s="152" t="s">
        <v>782</v>
      </c>
      <c r="X250" s="114" t="str">
        <f>_xlfn.TEXTJOIN(";",TRUE,A250:V250)</f>
        <v>唯一标识:移动通信基站;设施名称:移动通信基站;设施别称:;设施过滤:T;配置要求:规范外;设施必要性:1;级别:街道级;设施代码:SZ0123;设施类型:市政公用;类型代码:1306;控制方式:点位控制;应配建筑公式:0;应配用地公式:0;应配其他一公式:0;应配其他二公式:0;应配其他三公式:0;一般建筑规模:-;一般用地规模:-;一般其他一规模:-;一般其他二规模:-;规模一量纲:;备注:站间距为核心区350，市区500，郊区800，农村1000</v>
      </c>
      <c r="Y250" s="152" t="s">
        <v>1113</v>
      </c>
      <c r="Z250" s="152"/>
      <c r="AA250" s="152"/>
      <c r="AB250" s="152"/>
      <c r="AC250" s="138" t="str">
        <f>"设施代码:"&amp;AD250</f>
        <v>设施代码:</v>
      </c>
      <c r="AD250" s="152"/>
      <c r="AE250" s="152"/>
    </row>
    <row r="251" spans="1:31" s="1" customFormat="1" x14ac:dyDescent="0.2">
      <c r="A251" s="114" t="s">
        <v>1010</v>
      </c>
      <c r="B251" s="114" t="s">
        <v>173</v>
      </c>
      <c r="C251" s="114" t="s">
        <v>616</v>
      </c>
      <c r="D251" s="114" t="s">
        <v>0</v>
      </c>
      <c r="E251" s="114" t="s">
        <v>622</v>
      </c>
      <c r="F251" s="114" t="s">
        <v>1</v>
      </c>
      <c r="G251" s="114" t="s">
        <v>311</v>
      </c>
      <c r="H251" s="114" t="s">
        <v>1429</v>
      </c>
      <c r="I251" s="114" t="s">
        <v>90</v>
      </c>
      <c r="J251" s="114" t="s">
        <v>1430</v>
      </c>
      <c r="K251" s="114" t="s">
        <v>168</v>
      </c>
      <c r="L251" s="114" t="s">
        <v>4</v>
      </c>
      <c r="M251" s="114" t="s">
        <v>5</v>
      </c>
      <c r="N251" s="114" t="s">
        <v>6</v>
      </c>
      <c r="O251" s="114" t="s">
        <v>7</v>
      </c>
      <c r="P251" s="114" t="s">
        <v>175</v>
      </c>
      <c r="Q251" s="114" t="s">
        <v>8</v>
      </c>
      <c r="R251" s="114" t="s">
        <v>9</v>
      </c>
      <c r="S251" s="114" t="s">
        <v>15</v>
      </c>
      <c r="T251" s="114" t="s">
        <v>11</v>
      </c>
      <c r="U251" s="114" t="s">
        <v>1154</v>
      </c>
      <c r="V251" s="114" t="s">
        <v>13</v>
      </c>
      <c r="W251" s="152" t="s">
        <v>782</v>
      </c>
      <c r="X251" s="114" t="str">
        <f>_xlfn.TEXTJOIN(";",TRUE,A251:V251)</f>
        <v>唯一标识:有线电视分前端中心;设施名称:有线电视分前端中心;设施别称:;设施过滤:T;配置要求:规范外;设施必要性:0;级别:街道级;设施代码:SZ0126;设施类型:市政公用;类型代码:1308;控制方式:点位控制;应配建筑公式:0;应配用地公式:0;应配其他一公式:0;应配其他二公式:0;应配其他三公式:0;一般建筑规模:-;一般用地规模:-;一般其他一规模:-;一般其他二规模:-;规模一量纲:;备注:-</v>
      </c>
      <c r="Y251" s="152" t="s">
        <v>1113</v>
      </c>
      <c r="Z251" s="152"/>
      <c r="AA251" s="152"/>
      <c r="AB251" s="152"/>
      <c r="AC251" s="138" t="str">
        <f>"设施代码:"&amp;AD251</f>
        <v>设施代码:</v>
      </c>
      <c r="AD251" s="152"/>
      <c r="AE251" s="152"/>
    </row>
    <row r="252" spans="1:31" s="79" customFormat="1" x14ac:dyDescent="0.2">
      <c r="A252" s="115" t="s">
        <v>1011</v>
      </c>
      <c r="B252" s="115" t="s">
        <v>104</v>
      </c>
      <c r="C252" s="115" t="s">
        <v>616</v>
      </c>
      <c r="D252" s="115" t="s">
        <v>0</v>
      </c>
      <c r="E252" s="115" t="s">
        <v>622</v>
      </c>
      <c r="F252" s="115" t="s">
        <v>1</v>
      </c>
      <c r="G252" s="115" t="s">
        <v>311</v>
      </c>
      <c r="H252" s="115" t="s">
        <v>1428</v>
      </c>
      <c r="I252" s="115" t="s">
        <v>90</v>
      </c>
      <c r="J252" s="115" t="s">
        <v>1425</v>
      </c>
      <c r="K252" s="114" t="s">
        <v>168</v>
      </c>
      <c r="L252" s="115" t="s">
        <v>4</v>
      </c>
      <c r="M252" s="115" t="s">
        <v>5</v>
      </c>
      <c r="N252" s="115" t="s">
        <v>6</v>
      </c>
      <c r="O252" s="115" t="s">
        <v>7</v>
      </c>
      <c r="P252" s="115" t="s">
        <v>175</v>
      </c>
      <c r="Q252" s="115" t="s">
        <v>105</v>
      </c>
      <c r="R252" s="115" t="s">
        <v>9</v>
      </c>
      <c r="S252" s="115" t="s">
        <v>15</v>
      </c>
      <c r="T252" s="115" t="s">
        <v>11</v>
      </c>
      <c r="U252" s="115" t="s">
        <v>1154</v>
      </c>
      <c r="V252" s="115" t="s">
        <v>13</v>
      </c>
      <c r="W252" s="153" t="s">
        <v>782</v>
      </c>
      <c r="X252" s="115" t="str">
        <f>_xlfn.TEXTJOIN(";",TRUE,A252:V252)</f>
        <v>唯一标识:电信交接间;设施名称:电信交接间;设施别称:;设施过滤:T;配置要求:规范外;设施必要性:0;级别:街道级;设施代码:SZ0124;设施类型:市政公用;类型代码:1306;控制方式:点位控制;应配建筑公式:0;应配用地公式:0;应配其他一公式:0;应配其他二公式:0;应配其他三公式:0;一般建筑规模:10㎡;一般用地规模:-;一般其他一规模:-;一般其他二规模:-;规模一量纲:;备注:-</v>
      </c>
      <c r="Y252" s="153" t="s">
        <v>1113</v>
      </c>
      <c r="Z252" s="153"/>
      <c r="AA252" s="153"/>
      <c r="AB252" s="153"/>
      <c r="AC252" s="138" t="str">
        <f>"设施代码:"&amp;AD252</f>
        <v>设施代码:</v>
      </c>
      <c r="AD252" s="153"/>
      <c r="AE252" s="153"/>
    </row>
    <row r="253" spans="1:31" s="1" customFormat="1" x14ac:dyDescent="0.2">
      <c r="A253" s="114" t="s">
        <v>1406</v>
      </c>
      <c r="B253" s="114" t="s">
        <v>1407</v>
      </c>
      <c r="C253" s="114" t="s">
        <v>616</v>
      </c>
      <c r="D253" s="114" t="s">
        <v>0</v>
      </c>
      <c r="E253" s="114" t="s">
        <v>622</v>
      </c>
      <c r="F253" s="114" t="s">
        <v>1</v>
      </c>
      <c r="G253" s="114" t="s">
        <v>311</v>
      </c>
      <c r="H253" s="114" t="s">
        <v>1329</v>
      </c>
      <c r="I253" s="114" t="s">
        <v>90</v>
      </c>
      <c r="J253" s="114" t="s">
        <v>1408</v>
      </c>
      <c r="K253" s="114" t="s">
        <v>167</v>
      </c>
      <c r="L253" s="114" t="s">
        <v>4</v>
      </c>
      <c r="M253" s="114" t="s">
        <v>5</v>
      </c>
      <c r="N253" s="114" t="s">
        <v>6</v>
      </c>
      <c r="O253" s="114" t="s">
        <v>7</v>
      </c>
      <c r="P253" s="114" t="s">
        <v>175</v>
      </c>
      <c r="Q253" s="114" t="s">
        <v>8</v>
      </c>
      <c r="R253" s="114" t="s">
        <v>9</v>
      </c>
      <c r="S253" s="114" t="s">
        <v>15</v>
      </c>
      <c r="T253" s="114" t="s">
        <v>11</v>
      </c>
      <c r="U253" s="114" t="s">
        <v>1154</v>
      </c>
      <c r="V253" s="114" t="s">
        <v>13</v>
      </c>
      <c r="W253" s="152" t="s">
        <v>782</v>
      </c>
      <c r="X253" s="114" t="str">
        <f t="shared" ref="X253" si="27">_xlfn.TEXTJOIN(";",TRUE,A253:V253)</f>
        <v>唯一标识:燃气门站;设施名称:燃气门站;设施别称:;设施过滤:T;配置要求:规范外;设施必要性:0;级别:街道级;设施代码:SZ0113;设施类型:市政公用;类型代码:1304;控制方式:实位控制;应配建筑公式:0;应配用地公式:0;应配其他一公式:0;应配其他二公式:0;应配其他三公式:0;一般建筑规模:-;一般用地规模:-;一般其他一规模:-;一般其他二规模:-;规模一量纲:;备注:-</v>
      </c>
      <c r="Y253" s="152" t="s">
        <v>1113</v>
      </c>
      <c r="Z253" s="152"/>
      <c r="AA253" s="152"/>
      <c r="AB253" s="152"/>
      <c r="AC253" s="138" t="str">
        <f t="shared" ref="AC253" si="28">"设施代码:"&amp;AD253</f>
        <v>设施代码:</v>
      </c>
      <c r="AD253" s="152"/>
      <c r="AE253" s="152"/>
    </row>
    <row r="254" spans="1:31" s="1" customFormat="1" x14ac:dyDescent="0.2">
      <c r="A254" s="114" t="s">
        <v>1005</v>
      </c>
      <c r="B254" s="114" t="s">
        <v>93</v>
      </c>
      <c r="C254" s="114" t="s">
        <v>616</v>
      </c>
      <c r="D254" s="114" t="s">
        <v>0</v>
      </c>
      <c r="E254" s="114" t="s">
        <v>622</v>
      </c>
      <c r="F254" s="114" t="s">
        <v>1</v>
      </c>
      <c r="G254" s="114" t="s">
        <v>311</v>
      </c>
      <c r="H254" s="114" t="s">
        <v>1409</v>
      </c>
      <c r="I254" s="114" t="s">
        <v>90</v>
      </c>
      <c r="J254" s="114" t="s">
        <v>1408</v>
      </c>
      <c r="K254" s="114" t="s">
        <v>167</v>
      </c>
      <c r="L254" s="114" t="s">
        <v>4</v>
      </c>
      <c r="M254" s="114" t="s">
        <v>5</v>
      </c>
      <c r="N254" s="114" t="s">
        <v>6</v>
      </c>
      <c r="O254" s="114" t="s">
        <v>7</v>
      </c>
      <c r="P254" s="114" t="s">
        <v>175</v>
      </c>
      <c r="Q254" s="114" t="s">
        <v>8</v>
      </c>
      <c r="R254" s="114" t="s">
        <v>9</v>
      </c>
      <c r="S254" s="114" t="s">
        <v>15</v>
      </c>
      <c r="T254" s="114" t="s">
        <v>11</v>
      </c>
      <c r="U254" s="114" t="s">
        <v>1154</v>
      </c>
      <c r="V254" s="114" t="s">
        <v>13</v>
      </c>
      <c r="W254" s="152" t="s">
        <v>782</v>
      </c>
      <c r="X254" s="114" t="str">
        <f t="shared" si="18"/>
        <v>唯一标识:燃气调压站;设施名称:燃气调压站;设施别称:;设施过滤:T;配置要求:规范外;设施必要性:0;级别:街道级;设施代码:SZ0114;设施类型:市政公用;类型代码:1304;控制方式:实位控制;应配建筑公式:0;应配用地公式:0;应配其他一公式:0;应配其他二公式:0;应配其他三公式:0;一般建筑规模:-;一般用地规模:-;一般其他一规模:-;一般其他二规模:-;规模一量纲:;备注:-</v>
      </c>
      <c r="Y254" s="152" t="s">
        <v>1113</v>
      </c>
      <c r="Z254" s="152"/>
      <c r="AA254" s="152"/>
      <c r="AB254" s="152"/>
      <c r="AC254" s="138" t="str">
        <f t="shared" si="12"/>
        <v>设施代码:</v>
      </c>
      <c r="AD254" s="152"/>
      <c r="AE254" s="152"/>
    </row>
    <row r="255" spans="1:31" s="1" customFormat="1" x14ac:dyDescent="0.2">
      <c r="A255" s="114" t="s">
        <v>1411</v>
      </c>
      <c r="B255" s="114" t="s">
        <v>1410</v>
      </c>
      <c r="C255" s="114" t="s">
        <v>616</v>
      </c>
      <c r="D255" s="114" t="s">
        <v>0</v>
      </c>
      <c r="E255" s="114" t="s">
        <v>622</v>
      </c>
      <c r="F255" s="114" t="s">
        <v>1</v>
      </c>
      <c r="G255" s="114" t="s">
        <v>311</v>
      </c>
      <c r="H255" s="114" t="s">
        <v>1414</v>
      </c>
      <c r="I255" s="114" t="s">
        <v>90</v>
      </c>
      <c r="J255" s="114" t="s">
        <v>1408</v>
      </c>
      <c r="K255" s="114" t="s">
        <v>167</v>
      </c>
      <c r="L255" s="114" t="s">
        <v>4</v>
      </c>
      <c r="M255" s="114" t="s">
        <v>5</v>
      </c>
      <c r="N255" s="114" t="s">
        <v>6</v>
      </c>
      <c r="O255" s="114" t="s">
        <v>7</v>
      </c>
      <c r="P255" s="114" t="s">
        <v>175</v>
      </c>
      <c r="Q255" s="114" t="s">
        <v>8</v>
      </c>
      <c r="R255" s="114" t="s">
        <v>9</v>
      </c>
      <c r="S255" s="114" t="s">
        <v>15</v>
      </c>
      <c r="T255" s="114" t="s">
        <v>11</v>
      </c>
      <c r="U255" s="114" t="s">
        <v>1154</v>
      </c>
      <c r="V255" s="114" t="s">
        <v>13</v>
      </c>
      <c r="W255" s="152" t="s">
        <v>782</v>
      </c>
      <c r="X255" s="114" t="str">
        <f t="shared" si="18"/>
        <v>唯一标识:应急气源站;设施名称:应急气源站;设施别称:;设施过滤:T;配置要求:规范外;设施必要性:0;级别:街道级;设施代码:SZ0115;设施类型:市政公用;类型代码:1304;控制方式:实位控制;应配建筑公式:0;应配用地公式:0;应配其他一公式:0;应配其他二公式:0;应配其他三公式:0;一般建筑规模:-;一般用地规模:-;一般其他一规模:-;一般其他二规模:-;规模一量纲:;备注:-</v>
      </c>
      <c r="Y255" s="152" t="s">
        <v>1113</v>
      </c>
      <c r="Z255" s="152"/>
      <c r="AA255" s="152"/>
      <c r="AB255" s="152"/>
      <c r="AC255" s="138" t="str">
        <f t="shared" ref="AC255:AC256" si="29">"设施代码:"&amp;AD255</f>
        <v>设施代码:</v>
      </c>
      <c r="AD255" s="152"/>
      <c r="AE255" s="152"/>
    </row>
    <row r="256" spans="1:31" s="1" customFormat="1" x14ac:dyDescent="0.2">
      <c r="A256" s="114" t="s">
        <v>1412</v>
      </c>
      <c r="B256" s="114" t="s">
        <v>1413</v>
      </c>
      <c r="C256" s="114" t="s">
        <v>616</v>
      </c>
      <c r="D256" s="114" t="s">
        <v>0</v>
      </c>
      <c r="E256" s="114" t="s">
        <v>622</v>
      </c>
      <c r="F256" s="114" t="s">
        <v>1</v>
      </c>
      <c r="G256" s="114" t="s">
        <v>311</v>
      </c>
      <c r="H256" s="114" t="s">
        <v>1415</v>
      </c>
      <c r="I256" s="114" t="s">
        <v>90</v>
      </c>
      <c r="J256" s="114" t="s">
        <v>1408</v>
      </c>
      <c r="K256" s="114" t="s">
        <v>167</v>
      </c>
      <c r="L256" s="114" t="s">
        <v>4</v>
      </c>
      <c r="M256" s="114" t="s">
        <v>5</v>
      </c>
      <c r="N256" s="114" t="s">
        <v>6</v>
      </c>
      <c r="O256" s="114" t="s">
        <v>7</v>
      </c>
      <c r="P256" s="114" t="s">
        <v>175</v>
      </c>
      <c r="Q256" s="114" t="s">
        <v>8</v>
      </c>
      <c r="R256" s="114" t="s">
        <v>9</v>
      </c>
      <c r="S256" s="114" t="s">
        <v>15</v>
      </c>
      <c r="T256" s="114" t="s">
        <v>11</v>
      </c>
      <c r="U256" s="114" t="s">
        <v>1154</v>
      </c>
      <c r="V256" s="114" t="s">
        <v>13</v>
      </c>
      <c r="W256" s="152" t="s">
        <v>782</v>
      </c>
      <c r="X256" s="114" t="str">
        <f t="shared" si="18"/>
        <v>唯一标识:储配气站;设施名称:储配气站;设施别称:;设施过滤:T;配置要求:规范外;设施必要性:0;级别:街道级;设施代码:SZ0116;设施类型:市政公用;类型代码:1304;控制方式:实位控制;应配建筑公式:0;应配用地公式:0;应配其他一公式:0;应配其他二公式:0;应配其他三公式:0;一般建筑规模:-;一般用地规模:-;一般其他一规模:-;一般其他二规模:-;规模一量纲:;备注:-</v>
      </c>
      <c r="Y256" s="152" t="s">
        <v>1113</v>
      </c>
      <c r="Z256" s="152"/>
      <c r="AA256" s="152"/>
      <c r="AB256" s="152"/>
      <c r="AC256" s="138" t="str">
        <f t="shared" si="29"/>
        <v>设施代码:</v>
      </c>
      <c r="AD256" s="152"/>
      <c r="AE256" s="152"/>
    </row>
    <row r="257" spans="1:31" s="1" customFormat="1" x14ac:dyDescent="0.2">
      <c r="A257" s="114" t="s">
        <v>1125</v>
      </c>
      <c r="B257" s="114" t="s">
        <v>1126</v>
      </c>
      <c r="C257" s="114" t="s">
        <v>616</v>
      </c>
      <c r="D257" s="114" t="s">
        <v>0</v>
      </c>
      <c r="E257" s="114" t="s">
        <v>622</v>
      </c>
      <c r="F257" s="114" t="s">
        <v>1</v>
      </c>
      <c r="G257" s="114" t="s">
        <v>311</v>
      </c>
      <c r="H257" s="114" t="s">
        <v>1416</v>
      </c>
      <c r="I257" s="114" t="s">
        <v>90</v>
      </c>
      <c r="J257" s="114" t="s">
        <v>1408</v>
      </c>
      <c r="K257" s="114" t="s">
        <v>167</v>
      </c>
      <c r="L257" s="114" t="s">
        <v>4</v>
      </c>
      <c r="M257" s="114" t="s">
        <v>5</v>
      </c>
      <c r="N257" s="114" t="s">
        <v>6</v>
      </c>
      <c r="O257" s="114" t="s">
        <v>7</v>
      </c>
      <c r="P257" s="114" t="s">
        <v>175</v>
      </c>
      <c r="Q257" s="114" t="s">
        <v>8</v>
      </c>
      <c r="R257" s="114" t="s">
        <v>9</v>
      </c>
      <c r="S257" s="114" t="s">
        <v>15</v>
      </c>
      <c r="T257" s="114" t="s">
        <v>11</v>
      </c>
      <c r="U257" s="114" t="s">
        <v>1154</v>
      </c>
      <c r="V257" s="114" t="s">
        <v>13</v>
      </c>
      <c r="W257" s="152" t="s">
        <v>782</v>
      </c>
      <c r="X257" s="114" t="str">
        <f t="shared" ref="X257" si="30">_xlfn.TEXTJOIN(";",TRUE,A257:V257)</f>
        <v>唯一标识:瓶装燃气供应站;设施名称:瓶装燃气供应站;设施别称:;设施过滤:T;配置要求:规范外;设施必要性:0;级别:街道级;设施代码:SZ0117;设施类型:市政公用;类型代码:1304;控制方式:实位控制;应配建筑公式:0;应配用地公式:0;应配其他一公式:0;应配其他二公式:0;应配其他三公式:0;一般建筑规模:-;一般用地规模:-;一般其他一规模:-;一般其他二规模:-;规模一量纲:;备注:-</v>
      </c>
      <c r="Y257" s="152" t="s">
        <v>1113</v>
      </c>
      <c r="Z257" s="152"/>
      <c r="AA257" s="152"/>
      <c r="AB257" s="152"/>
      <c r="AC257" s="138" t="str">
        <f t="shared" si="12"/>
        <v>设施代码:</v>
      </c>
      <c r="AD257" s="152"/>
      <c r="AE257" s="152"/>
    </row>
    <row r="258" spans="1:31" s="1" customFormat="1" x14ac:dyDescent="0.2">
      <c r="A258" s="114" t="s">
        <v>1336</v>
      </c>
      <c r="B258" s="114" t="s">
        <v>1337</v>
      </c>
      <c r="C258" s="114" t="s">
        <v>616</v>
      </c>
      <c r="D258" s="114" t="s">
        <v>0</v>
      </c>
      <c r="E258" s="114" t="s">
        <v>622</v>
      </c>
      <c r="F258" s="114" t="s">
        <v>1</v>
      </c>
      <c r="G258" s="114" t="s">
        <v>311</v>
      </c>
      <c r="H258" s="114" t="s">
        <v>1416</v>
      </c>
      <c r="I258" s="114" t="s">
        <v>90</v>
      </c>
      <c r="J258" s="114" t="s">
        <v>1408</v>
      </c>
      <c r="K258" s="114" t="s">
        <v>167</v>
      </c>
      <c r="L258" s="114" t="s">
        <v>4</v>
      </c>
      <c r="M258" s="114" t="s">
        <v>5</v>
      </c>
      <c r="N258" s="114" t="s">
        <v>6</v>
      </c>
      <c r="O258" s="114" t="s">
        <v>7</v>
      </c>
      <c r="P258" s="114" t="s">
        <v>175</v>
      </c>
      <c r="Q258" s="114" t="s">
        <v>8</v>
      </c>
      <c r="R258" s="114" t="s">
        <v>9</v>
      </c>
      <c r="S258" s="114" t="s">
        <v>15</v>
      </c>
      <c r="T258" s="114" t="s">
        <v>11</v>
      </c>
      <c r="U258" s="114" t="s">
        <v>1154</v>
      </c>
      <c r="V258" s="114" t="s">
        <v>13</v>
      </c>
      <c r="W258" s="152" t="s">
        <v>782</v>
      </c>
      <c r="X258" s="114" t="str">
        <f t="shared" ref="X258" si="31">_xlfn.TEXTJOIN(";",TRUE,A258:V258)</f>
        <v>唯一标识:瓶装液化石油气供应站;设施名称:瓶装液化石油气供应站;设施别称:;设施过滤:T;配置要求:规范外;设施必要性:0;级别:街道级;设施代码:SZ0117;设施类型:市政公用;类型代码:1304;控制方式:实位控制;应配建筑公式:0;应配用地公式:0;应配其他一公式:0;应配其他二公式:0;应配其他三公式:0;一般建筑规模:-;一般用地规模:-;一般其他一规模:-;一般其他二规模:-;规模一量纲:;备注:-</v>
      </c>
      <c r="Y258" s="152" t="s">
        <v>1113</v>
      </c>
      <c r="Z258" s="152"/>
      <c r="AA258" s="152"/>
      <c r="AB258" s="152"/>
      <c r="AC258" s="138" t="str">
        <f t="shared" ref="AC258" si="32">"设施代码:"&amp;AD258</f>
        <v>设施代码:</v>
      </c>
      <c r="AD258" s="152"/>
      <c r="AE258" s="152"/>
    </row>
    <row r="259" spans="1:31" s="1" customFormat="1" x14ac:dyDescent="0.2">
      <c r="A259" s="114" t="s">
        <v>1074</v>
      </c>
      <c r="B259" s="114" t="s">
        <v>1075</v>
      </c>
      <c r="C259" s="114" t="s">
        <v>616</v>
      </c>
      <c r="D259" s="114" t="s">
        <v>0</v>
      </c>
      <c r="E259" s="114" t="s">
        <v>622</v>
      </c>
      <c r="F259" s="114" t="s">
        <v>1</v>
      </c>
      <c r="G259" s="114" t="s">
        <v>311</v>
      </c>
      <c r="H259" s="114" t="s">
        <v>1416</v>
      </c>
      <c r="I259" s="114" t="s">
        <v>90</v>
      </c>
      <c r="J259" s="114" t="s">
        <v>1408</v>
      </c>
      <c r="K259" s="114" t="s">
        <v>167</v>
      </c>
      <c r="L259" s="114" t="s">
        <v>4</v>
      </c>
      <c r="M259" s="114" t="s">
        <v>5</v>
      </c>
      <c r="N259" s="114" t="s">
        <v>6</v>
      </c>
      <c r="O259" s="114" t="s">
        <v>7</v>
      </c>
      <c r="P259" s="114" t="s">
        <v>175</v>
      </c>
      <c r="Q259" s="114" t="s">
        <v>8</v>
      </c>
      <c r="R259" s="114" t="s">
        <v>9</v>
      </c>
      <c r="S259" s="114" t="s">
        <v>15</v>
      </c>
      <c r="T259" s="114" t="s">
        <v>11</v>
      </c>
      <c r="U259" s="114" t="s">
        <v>1154</v>
      </c>
      <c r="V259" s="114" t="s">
        <v>13</v>
      </c>
      <c r="W259" s="152" t="s">
        <v>782</v>
      </c>
      <c r="X259" s="114" t="str">
        <f t="shared" ref="X259:X262" si="33">_xlfn.TEXTJOIN(";",TRUE,A259:V259)</f>
        <v>唯一标识:燃气阀室;设施名称:燃气阀室;设施别称:;设施过滤:T;配置要求:规范外;设施必要性:0;级别:街道级;设施代码:SZ0117;设施类型:市政公用;类型代码:1304;控制方式:实位控制;应配建筑公式:0;应配用地公式:0;应配其他一公式:0;应配其他二公式:0;应配其他三公式:0;一般建筑规模:-;一般用地规模:-;一般其他一规模:-;一般其他二规模:-;规模一量纲:;备注:-</v>
      </c>
      <c r="Y259" s="152" t="s">
        <v>1113</v>
      </c>
      <c r="Z259" s="152"/>
      <c r="AA259" s="152"/>
      <c r="AB259" s="152"/>
      <c r="AC259" s="138" t="str">
        <f t="shared" si="12"/>
        <v>设施代码:</v>
      </c>
      <c r="AD259" s="152"/>
      <c r="AE259" s="152"/>
    </row>
    <row r="260" spans="1:31" s="1" customFormat="1" x14ac:dyDescent="0.2">
      <c r="A260" s="114" t="s">
        <v>1136</v>
      </c>
      <c r="B260" s="114" t="s">
        <v>1137</v>
      </c>
      <c r="C260" s="114" t="s">
        <v>616</v>
      </c>
      <c r="D260" s="114" t="s">
        <v>0</v>
      </c>
      <c r="E260" s="114" t="s">
        <v>622</v>
      </c>
      <c r="F260" s="114" t="s">
        <v>371</v>
      </c>
      <c r="G260" s="114" t="s">
        <v>183</v>
      </c>
      <c r="H260" s="114" t="s">
        <v>1417</v>
      </c>
      <c r="I260" s="114" t="s">
        <v>90</v>
      </c>
      <c r="J260" s="114" t="s">
        <v>1418</v>
      </c>
      <c r="K260" s="114" t="s">
        <v>167</v>
      </c>
      <c r="L260" s="114" t="s">
        <v>4</v>
      </c>
      <c r="M260" s="114" t="s">
        <v>5</v>
      </c>
      <c r="N260" s="114" t="s">
        <v>6</v>
      </c>
      <c r="O260" s="114" t="s">
        <v>7</v>
      </c>
      <c r="P260" s="114" t="s">
        <v>175</v>
      </c>
      <c r="Q260" s="114" t="s">
        <v>8</v>
      </c>
      <c r="R260" s="114" t="s">
        <v>9</v>
      </c>
      <c r="S260" s="114" t="s">
        <v>15</v>
      </c>
      <c r="T260" s="114" t="s">
        <v>11</v>
      </c>
      <c r="U260" s="114" t="s">
        <v>1154</v>
      </c>
      <c r="V260" s="114" t="s">
        <v>13</v>
      </c>
      <c r="W260" s="152" t="s">
        <v>782</v>
      </c>
      <c r="X260" s="114" t="str">
        <f t="shared" si="33"/>
        <v>唯一标识:热电厂;设施名称:热电厂;设施别称:;设施过滤:T;配置要求:规范外;设施必要性:0;级别:城市级;设施代码:SZ0118;设施类型:市政公用;类型代码:1305;控制方式:实位控制;应配建筑公式:0;应配用地公式:0;应配其他一公式:0;应配其他二公式:0;应配其他三公式:0;一般建筑规模:-;一般用地规模:-;一般其他一规模:-;一般其他二规模:-;规模一量纲:;备注:-</v>
      </c>
      <c r="Y260" s="152" t="s">
        <v>1113</v>
      </c>
      <c r="Z260" s="152"/>
      <c r="AA260" s="152"/>
      <c r="AB260" s="152"/>
      <c r="AC260" s="138" t="str">
        <f t="shared" si="12"/>
        <v>设施代码:</v>
      </c>
      <c r="AD260" s="152"/>
      <c r="AE260" s="152"/>
    </row>
    <row r="261" spans="1:31" s="1" customFormat="1" x14ac:dyDescent="0.2">
      <c r="A261" s="114" t="s">
        <v>1419</v>
      </c>
      <c r="B261" s="114" t="s">
        <v>1420</v>
      </c>
      <c r="C261" s="114" t="s">
        <v>616</v>
      </c>
      <c r="D261" s="114" t="s">
        <v>0</v>
      </c>
      <c r="E261" s="114" t="s">
        <v>622</v>
      </c>
      <c r="F261" s="114" t="s">
        <v>371</v>
      </c>
      <c r="G261" s="114" t="s">
        <v>183</v>
      </c>
      <c r="H261" s="114" t="s">
        <v>1421</v>
      </c>
      <c r="I261" s="114" t="s">
        <v>90</v>
      </c>
      <c r="J261" s="114" t="s">
        <v>1418</v>
      </c>
      <c r="K261" s="114" t="s">
        <v>167</v>
      </c>
      <c r="L261" s="114" t="s">
        <v>4</v>
      </c>
      <c r="M261" s="114" t="s">
        <v>5</v>
      </c>
      <c r="N261" s="114" t="s">
        <v>6</v>
      </c>
      <c r="O261" s="114" t="s">
        <v>7</v>
      </c>
      <c r="P261" s="114" t="s">
        <v>175</v>
      </c>
      <c r="Q261" s="114" t="s">
        <v>8</v>
      </c>
      <c r="R261" s="114" t="s">
        <v>9</v>
      </c>
      <c r="S261" s="114" t="s">
        <v>15</v>
      </c>
      <c r="T261" s="114" t="s">
        <v>11</v>
      </c>
      <c r="U261" s="114" t="s">
        <v>1154</v>
      </c>
      <c r="V261" s="114" t="s">
        <v>13</v>
      </c>
      <c r="W261" s="152" t="s">
        <v>782</v>
      </c>
      <c r="X261" s="114" t="str">
        <f t="shared" ref="X261" si="34">_xlfn.TEXTJOIN(";",TRUE,A261:V261)</f>
        <v>唯一标识:热力站;设施名称:热力站;设施别称:;设施过滤:T;配置要求:规范外;设施必要性:0;级别:城市级;设施代码:SZ0119;设施类型:市政公用;类型代码:1305;控制方式:实位控制;应配建筑公式:0;应配用地公式:0;应配其他一公式:0;应配其他二公式:0;应配其他三公式:0;一般建筑规模:-;一般用地规模:-;一般其他一规模:-;一般其他二规模:-;规模一量纲:;备注:-</v>
      </c>
      <c r="Y261" s="152" t="s">
        <v>1113</v>
      </c>
      <c r="Z261" s="152"/>
      <c r="AA261" s="152"/>
      <c r="AB261" s="152"/>
      <c r="AC261" s="138" t="str">
        <f t="shared" ref="AC261" si="35">"设施代码:"&amp;AD261</f>
        <v>设施代码:</v>
      </c>
      <c r="AD261" s="152"/>
      <c r="AE261" s="152"/>
    </row>
    <row r="262" spans="1:31" s="1" customFormat="1" x14ac:dyDescent="0.2">
      <c r="A262" s="114" t="s">
        <v>1151</v>
      </c>
      <c r="B262" s="114" t="s">
        <v>1152</v>
      </c>
      <c r="C262" s="114" t="s">
        <v>616</v>
      </c>
      <c r="D262" s="114" t="s">
        <v>0</v>
      </c>
      <c r="E262" s="114" t="s">
        <v>622</v>
      </c>
      <c r="F262" s="114" t="s">
        <v>371</v>
      </c>
      <c r="G262" s="114" t="s">
        <v>311</v>
      </c>
      <c r="H262" s="114" t="s">
        <v>1326</v>
      </c>
      <c r="I262" s="114" t="s">
        <v>90</v>
      </c>
      <c r="J262" s="114" t="s">
        <v>1403</v>
      </c>
      <c r="K262" s="114" t="s">
        <v>167</v>
      </c>
      <c r="L262" s="114" t="s">
        <v>4</v>
      </c>
      <c r="M262" s="114" t="s">
        <v>5</v>
      </c>
      <c r="N262" s="114" t="s">
        <v>6</v>
      </c>
      <c r="O262" s="114" t="s">
        <v>7</v>
      </c>
      <c r="P262" s="114" t="s">
        <v>175</v>
      </c>
      <c r="Q262" s="114" t="s">
        <v>8</v>
      </c>
      <c r="R262" s="114" t="s">
        <v>9</v>
      </c>
      <c r="S262" s="114" t="s">
        <v>308</v>
      </c>
      <c r="T262" s="114" t="s">
        <v>11</v>
      </c>
      <c r="U262" s="114" t="s">
        <v>1154</v>
      </c>
      <c r="V262" s="114" t="s">
        <v>571</v>
      </c>
      <c r="W262" s="152" t="s">
        <v>782</v>
      </c>
      <c r="X262" s="114" t="str">
        <f t="shared" si="33"/>
        <v>唯一标识:能源站;设施名称:能源站;设施别称:;设施过滤:T;配置要求:规范外;设施必要性:0;级别:街道级;设施代码:SZ0110;设施类型:市政公用;类型代码:1303;控制方式:实位控制;应配建筑公式:0;应配用地公式:0;应配其他一公式:0;应配其他二公式:0;应配其他三公式:0;一般建筑规模:-;一般用地规模:-;一般其他一规模:-;一般其他二规模:-;规模一量纲:;备注:-</v>
      </c>
      <c r="Y262" s="152" t="s">
        <v>1113</v>
      </c>
      <c r="Z262" s="152"/>
      <c r="AA262" s="152"/>
      <c r="AB262" s="152"/>
      <c r="AC262" s="138" t="str">
        <f t="shared" si="12"/>
        <v>设施代码:</v>
      </c>
      <c r="AD262" s="152"/>
      <c r="AE262" s="152"/>
    </row>
    <row r="263" spans="1:31" s="1" customFormat="1" x14ac:dyDescent="0.2">
      <c r="A263" s="114" t="s">
        <v>1006</v>
      </c>
      <c r="B263" s="114" t="s">
        <v>94</v>
      </c>
      <c r="C263" s="114" t="s">
        <v>616</v>
      </c>
      <c r="D263" s="114" t="s">
        <v>0</v>
      </c>
      <c r="E263" s="114" t="s">
        <v>622</v>
      </c>
      <c r="F263" s="114" t="s">
        <v>18</v>
      </c>
      <c r="G263" s="114" t="s">
        <v>311</v>
      </c>
      <c r="H263" s="114" t="s">
        <v>1325</v>
      </c>
      <c r="I263" s="114" t="s">
        <v>90</v>
      </c>
      <c r="J263" s="114" t="s">
        <v>1403</v>
      </c>
      <c r="K263" s="114" t="s">
        <v>167</v>
      </c>
      <c r="L263" s="114" t="s">
        <v>4</v>
      </c>
      <c r="M263" s="114" t="s">
        <v>5</v>
      </c>
      <c r="N263" s="114" t="s">
        <v>6</v>
      </c>
      <c r="O263" s="114" t="s">
        <v>7</v>
      </c>
      <c r="P263" s="114" t="s">
        <v>175</v>
      </c>
      <c r="Q263" s="114" t="s">
        <v>8</v>
      </c>
      <c r="R263" s="114" t="s">
        <v>9</v>
      </c>
      <c r="S263" s="114" t="s">
        <v>95</v>
      </c>
      <c r="T263" s="114" t="s">
        <v>11</v>
      </c>
      <c r="U263" s="114" t="s">
        <v>1154</v>
      </c>
      <c r="V263" s="114" t="s">
        <v>96</v>
      </c>
      <c r="W263" s="152" t="s">
        <v>782</v>
      </c>
      <c r="X263" s="114" t="str">
        <f t="shared" si="18"/>
        <v>唯一标识:变电所;设施名称:变电所;设施别称:;设施过滤:T;配置要求:规范外;设施必要性:1;级别:街道级;设施代码:SZ0109;设施类型:市政公用;类型代码:1303;控制方式:实位控制;应配建筑公式:0;应配用地公式:0;应配其他一公式:0;应配其他二公式:0;应配其他三公式:0;一般建筑规模:-;一般用地规模:-;一般其他一规模:110kV;一般其他二规模:-;规模一量纲:;备注:110kV尺寸为90*45，220kV尺寸为95*81，10米防护绿带</v>
      </c>
      <c r="Y263" s="152" t="s">
        <v>1113</v>
      </c>
      <c r="Z263" s="152"/>
      <c r="AA263" s="152"/>
      <c r="AB263" s="152"/>
      <c r="AC263" s="138" t="str">
        <f t="shared" si="12"/>
        <v>设施代码:</v>
      </c>
      <c r="AD263" s="152"/>
      <c r="AE263" s="152"/>
    </row>
    <row r="264" spans="1:31" s="1" customFormat="1" x14ac:dyDescent="0.2">
      <c r="A264" s="114" t="s">
        <v>1007</v>
      </c>
      <c r="B264" s="114" t="s">
        <v>97</v>
      </c>
      <c r="C264" s="114" t="s">
        <v>616</v>
      </c>
      <c r="D264" s="114" t="s">
        <v>0</v>
      </c>
      <c r="E264" s="114" t="s">
        <v>622</v>
      </c>
      <c r="F264" s="114" t="s">
        <v>18</v>
      </c>
      <c r="G264" s="114" t="s">
        <v>311</v>
      </c>
      <c r="H264" s="114" t="s">
        <v>1327</v>
      </c>
      <c r="I264" s="114" t="s">
        <v>90</v>
      </c>
      <c r="J264" s="114" t="s">
        <v>1403</v>
      </c>
      <c r="K264" s="114" t="s">
        <v>168</v>
      </c>
      <c r="L264" s="114" t="s">
        <v>4</v>
      </c>
      <c r="M264" s="114" t="s">
        <v>98</v>
      </c>
      <c r="N264" s="114" t="s">
        <v>6</v>
      </c>
      <c r="O264" s="114" t="s">
        <v>7</v>
      </c>
      <c r="P264" s="114" t="s">
        <v>175</v>
      </c>
      <c r="Q264" s="114" t="s">
        <v>8</v>
      </c>
      <c r="R264" s="114" t="s">
        <v>9</v>
      </c>
      <c r="S264" s="114" t="s">
        <v>15</v>
      </c>
      <c r="T264" s="114" t="s">
        <v>11</v>
      </c>
      <c r="U264" s="114" t="s">
        <v>1154</v>
      </c>
      <c r="V264" s="114" t="s">
        <v>99</v>
      </c>
      <c r="W264" s="152" t="s">
        <v>782</v>
      </c>
      <c r="X264" s="114" t="str">
        <f t="shared" si="18"/>
        <v>唯一标识:开闭所;设施名称:开闭所;设施别称:;设施过滤:T;配置要求:规范外;设施必要性:1;级别:街道级;设施代码:SZ0111;设施类型:市政公用;类型代码:1303;控制方式:点位控制;应配建筑公式:0;应配用地公式:总居住户数/100*0.2;应配其他一公式:0;应配其他二公式:0;应配其他三公式:0;一般建筑规模:-;一般用地规模:-;一般其他一规模:-;一般其他二规模:-;规模一量纲:;备注:尺寸为10*6</v>
      </c>
      <c r="Y264" s="152" t="s">
        <v>1113</v>
      </c>
      <c r="Z264" s="152"/>
      <c r="AA264" s="152"/>
      <c r="AB264" s="152"/>
      <c r="AC264" s="138" t="str">
        <f t="shared" si="12"/>
        <v>设施代码:</v>
      </c>
      <c r="AD264" s="152"/>
      <c r="AE264" s="152"/>
    </row>
    <row r="265" spans="1:31" s="1" customFormat="1" x14ac:dyDescent="0.2">
      <c r="A265" s="114" t="s">
        <v>1404</v>
      </c>
      <c r="B265" s="114" t="s">
        <v>1405</v>
      </c>
      <c r="C265" s="114" t="s">
        <v>616</v>
      </c>
      <c r="D265" s="114" t="s">
        <v>0</v>
      </c>
      <c r="E265" s="114" t="s">
        <v>622</v>
      </c>
      <c r="F265" s="114" t="s">
        <v>371</v>
      </c>
      <c r="G265" s="114" t="s">
        <v>311</v>
      </c>
      <c r="H265" s="114" t="s">
        <v>1326</v>
      </c>
      <c r="I265" s="114" t="s">
        <v>90</v>
      </c>
      <c r="J265" s="114" t="s">
        <v>1403</v>
      </c>
      <c r="K265" s="114" t="s">
        <v>167</v>
      </c>
      <c r="L265" s="114" t="s">
        <v>4</v>
      </c>
      <c r="M265" s="114" t="s">
        <v>5</v>
      </c>
      <c r="N265" s="114" t="s">
        <v>6</v>
      </c>
      <c r="O265" s="114" t="s">
        <v>7</v>
      </c>
      <c r="P265" s="114" t="s">
        <v>175</v>
      </c>
      <c r="Q265" s="114" t="s">
        <v>8</v>
      </c>
      <c r="R265" s="114" t="s">
        <v>9</v>
      </c>
      <c r="S265" s="114" t="s">
        <v>308</v>
      </c>
      <c r="T265" s="114" t="s">
        <v>11</v>
      </c>
      <c r="U265" s="114" t="s">
        <v>1154</v>
      </c>
      <c r="V265" s="114" t="s">
        <v>571</v>
      </c>
      <c r="W265" s="152" t="s">
        <v>782</v>
      </c>
      <c r="X265" s="114" t="str">
        <f t="shared" ref="X265" si="36">_xlfn.TEXTJOIN(";",TRUE,A265:V265)</f>
        <v>唯一标识:分布式能源站;设施名称:分布式能源站;设施别称:;设施过滤:T;配置要求:规范外;设施必要性:0;级别:街道级;设施代码:SZ0110;设施类型:市政公用;类型代码:1303;控制方式:实位控制;应配建筑公式:0;应配用地公式:0;应配其他一公式:0;应配其他二公式:0;应配其他三公式:0;一般建筑规模:-;一般用地规模:-;一般其他一规模:-;一般其他二规模:-;规模一量纲:;备注:-</v>
      </c>
      <c r="Y265" s="152" t="s">
        <v>1113</v>
      </c>
      <c r="Z265" s="152"/>
      <c r="AA265" s="152"/>
      <c r="AB265" s="152"/>
      <c r="AC265" s="138" t="str">
        <f t="shared" ref="AC265" si="37">"设施代码:"&amp;AD265</f>
        <v>设施代码:</v>
      </c>
      <c r="AD265" s="152"/>
      <c r="AE265" s="152"/>
    </row>
    <row r="266" spans="1:31" s="1" customFormat="1" x14ac:dyDescent="0.2">
      <c r="A266" s="114" t="s">
        <v>1009</v>
      </c>
      <c r="B266" s="114" t="s">
        <v>102</v>
      </c>
      <c r="C266" s="114" t="s">
        <v>616</v>
      </c>
      <c r="D266" s="114" t="s">
        <v>0</v>
      </c>
      <c r="E266" s="114" t="s">
        <v>622</v>
      </c>
      <c r="F266" s="114" t="s">
        <v>1</v>
      </c>
      <c r="G266" s="114" t="s">
        <v>311</v>
      </c>
      <c r="H266" s="114" t="s">
        <v>1328</v>
      </c>
      <c r="I266" s="114" t="s">
        <v>90</v>
      </c>
      <c r="J266" s="114" t="s">
        <v>1403</v>
      </c>
      <c r="K266" s="114" t="s">
        <v>167</v>
      </c>
      <c r="L266" s="114" t="s">
        <v>4</v>
      </c>
      <c r="M266" s="114" t="s">
        <v>5</v>
      </c>
      <c r="N266" s="114" t="s">
        <v>6</v>
      </c>
      <c r="O266" s="114" t="s">
        <v>7</v>
      </c>
      <c r="P266" s="114" t="s">
        <v>175</v>
      </c>
      <c r="Q266" s="114" t="s">
        <v>103</v>
      </c>
      <c r="R266" s="114" t="s">
        <v>9</v>
      </c>
      <c r="S266" s="114" t="s">
        <v>15</v>
      </c>
      <c r="T266" s="114" t="s">
        <v>11</v>
      </c>
      <c r="U266" s="114" t="s">
        <v>1154</v>
      </c>
      <c r="V266" s="114" t="s">
        <v>13</v>
      </c>
      <c r="W266" s="152" t="s">
        <v>782</v>
      </c>
      <c r="X266" s="114" t="str">
        <f t="shared" si="18"/>
        <v>唯一标识:变电室;设施名称:变电室;设施别称:;设施过滤:T;配置要求:规范外;设施必要性:0;级别:街道级;设施代码:SZ0112;设施类型:市政公用;类型代码:1303;控制方式:实位控制;应配建筑公式:0;应配用地公式:0;应配其他一公式:0;应配其他二公式:0;应配其他三公式:0;一般建筑规模:30-50㎡;一般用地规模:-;一般其他一规模:-;一般其他二规模:-;规模一量纲:;备注:-</v>
      </c>
      <c r="Y266" s="152" t="s">
        <v>1113</v>
      </c>
      <c r="Z266" s="152"/>
      <c r="AA266" s="152"/>
      <c r="AB266" s="152"/>
      <c r="AC266" s="138" t="str">
        <f t="shared" si="12"/>
        <v>设施代码:</v>
      </c>
      <c r="AD266" s="152"/>
      <c r="AE266" s="152"/>
    </row>
    <row r="267" spans="1:31" s="1" customFormat="1" x14ac:dyDescent="0.2">
      <c r="A267" s="114" t="s">
        <v>1076</v>
      </c>
      <c r="B267" s="114" t="s">
        <v>1077</v>
      </c>
      <c r="C267" s="114" t="s">
        <v>616</v>
      </c>
      <c r="D267" s="114" t="s">
        <v>0</v>
      </c>
      <c r="E267" s="114" t="s">
        <v>622</v>
      </c>
      <c r="F267" s="114" t="s">
        <v>1</v>
      </c>
      <c r="G267" s="114" t="s">
        <v>311</v>
      </c>
      <c r="H267" s="114" t="s">
        <v>1436</v>
      </c>
      <c r="I267" s="114" t="s">
        <v>90</v>
      </c>
      <c r="J267" s="114" t="s">
        <v>1437</v>
      </c>
      <c r="K267" s="114" t="s">
        <v>167</v>
      </c>
      <c r="L267" s="114" t="s">
        <v>4</v>
      </c>
      <c r="M267" s="114" t="s">
        <v>5</v>
      </c>
      <c r="N267" s="114" t="s">
        <v>6</v>
      </c>
      <c r="O267" s="114" t="s">
        <v>7</v>
      </c>
      <c r="P267" s="114" t="s">
        <v>175</v>
      </c>
      <c r="Q267" s="114" t="s">
        <v>228</v>
      </c>
      <c r="R267" s="114" t="s">
        <v>9</v>
      </c>
      <c r="S267" s="114" t="s">
        <v>15</v>
      </c>
      <c r="T267" s="114" t="s">
        <v>11</v>
      </c>
      <c r="U267" s="114" t="s">
        <v>1154</v>
      </c>
      <c r="V267" s="114" t="s">
        <v>13</v>
      </c>
      <c r="W267" s="152" t="s">
        <v>782</v>
      </c>
      <c r="X267" s="114" t="str">
        <f t="shared" ref="X267" si="38">_xlfn.TEXTJOIN(";",TRUE,A267:V267)</f>
        <v>唯一标识:气象站;设施名称:气象站;设施别称:;设施过滤:T;配置要求:规范外;设施必要性:0;级别:街道级;设施代码:SZ0130;设施类型:市政公用;类型代码:1390;控制方式:实位控制;应配建筑公式:0;应配用地公式:0;应配其他一公式:0;应配其他二公式:0;应配其他三公式:0;一般建筑规模:-;一般用地规模:-;一般其他一规模:-;一般其他二规模:-;规模一量纲:;备注:-</v>
      </c>
      <c r="Y267" s="152" t="s">
        <v>1113</v>
      </c>
      <c r="Z267" s="152"/>
      <c r="AA267" s="152"/>
      <c r="AB267" s="152"/>
      <c r="AC267" s="138" t="str">
        <f t="shared" si="12"/>
        <v>设施代码:</v>
      </c>
      <c r="AD267" s="152"/>
      <c r="AE267" s="152"/>
    </row>
    <row r="268" spans="1:31" s="79" customFormat="1" x14ac:dyDescent="0.2">
      <c r="A268" s="115" t="s">
        <v>1145</v>
      </c>
      <c r="B268" s="115" t="s">
        <v>1146</v>
      </c>
      <c r="C268" s="115" t="s">
        <v>616</v>
      </c>
      <c r="D268" s="115" t="s">
        <v>0</v>
      </c>
      <c r="E268" s="115" t="s">
        <v>622</v>
      </c>
      <c r="F268" s="115" t="s">
        <v>1</v>
      </c>
      <c r="G268" s="115" t="s">
        <v>183</v>
      </c>
      <c r="H268" s="115" t="s">
        <v>1324</v>
      </c>
      <c r="I268" s="115" t="s">
        <v>90</v>
      </c>
      <c r="J268" s="115" t="s">
        <v>1402</v>
      </c>
      <c r="K268" s="114" t="s">
        <v>168</v>
      </c>
      <c r="L268" s="115" t="s">
        <v>4</v>
      </c>
      <c r="M268" s="115" t="s">
        <v>5</v>
      </c>
      <c r="N268" s="115" t="s">
        <v>6</v>
      </c>
      <c r="O268" s="115" t="s">
        <v>7</v>
      </c>
      <c r="P268" s="115" t="s">
        <v>175</v>
      </c>
      <c r="Q268" s="115" t="s">
        <v>228</v>
      </c>
      <c r="R268" s="115" t="s">
        <v>1147</v>
      </c>
      <c r="S268" s="115" t="s">
        <v>15</v>
      </c>
      <c r="T268" s="115" t="s">
        <v>11</v>
      </c>
      <c r="U268" s="115" t="s">
        <v>1154</v>
      </c>
      <c r="V268" s="115" t="s">
        <v>13</v>
      </c>
      <c r="W268" s="153" t="s">
        <v>782</v>
      </c>
      <c r="X268" s="115" t="str">
        <f t="shared" si="18"/>
        <v>唯一标识:污泥处置设施;设施名称:污泥处置设施;设施别称:;设施过滤:T;配置要求:规范外;设施必要性:0;级别:城市级;设施代码:SZ0108;设施类型:市政公用;类型代码:1302;控制方式:点位控制;应配建筑公式:0;应配用地公式:0;应配其他一公式:0;应配其他二公式:0;应配其他三公式:0;一般建筑规模:-;一般用地规模:0.15ha;一般其他一规模:-;一般其他二规模:-;规模一量纲:;备注:-</v>
      </c>
      <c r="Y268" s="153" t="s">
        <v>1113</v>
      </c>
      <c r="Z268" s="153"/>
      <c r="AA268" s="153"/>
      <c r="AB268" s="153"/>
      <c r="AC268" s="138" t="str">
        <f t="shared" si="12"/>
        <v>设施代码:</v>
      </c>
      <c r="AD268" s="153"/>
      <c r="AE268" s="153"/>
    </row>
    <row r="269" spans="1:31" s="79" customFormat="1" x14ac:dyDescent="0.2">
      <c r="A269" s="115" t="s">
        <v>1142</v>
      </c>
      <c r="B269" s="115" t="s">
        <v>1143</v>
      </c>
      <c r="C269" s="115" t="s">
        <v>616</v>
      </c>
      <c r="D269" s="115" t="s">
        <v>0</v>
      </c>
      <c r="E269" s="115" t="s">
        <v>622</v>
      </c>
      <c r="F269" s="115" t="s">
        <v>1</v>
      </c>
      <c r="G269" s="115" t="s">
        <v>183</v>
      </c>
      <c r="H269" s="115" t="s">
        <v>1436</v>
      </c>
      <c r="I269" s="115" t="s">
        <v>90</v>
      </c>
      <c r="J269" s="115" t="s">
        <v>1437</v>
      </c>
      <c r="K269" s="114" t="s">
        <v>168</v>
      </c>
      <c r="L269" s="115" t="s">
        <v>4</v>
      </c>
      <c r="M269" s="115" t="s">
        <v>5</v>
      </c>
      <c r="N269" s="115" t="s">
        <v>6</v>
      </c>
      <c r="O269" s="115" t="s">
        <v>7</v>
      </c>
      <c r="P269" s="115" t="s">
        <v>175</v>
      </c>
      <c r="Q269" s="115" t="s">
        <v>228</v>
      </c>
      <c r="R269" s="115" t="s">
        <v>1144</v>
      </c>
      <c r="S269" s="115" t="s">
        <v>15</v>
      </c>
      <c r="T269" s="115" t="s">
        <v>11</v>
      </c>
      <c r="U269" s="115" t="s">
        <v>1154</v>
      </c>
      <c r="V269" s="115" t="s">
        <v>13</v>
      </c>
      <c r="W269" s="153" t="s">
        <v>782</v>
      </c>
      <c r="X269" s="115" t="str">
        <f t="shared" ref="X269" si="39">_xlfn.TEXTJOIN(";",TRUE,A269:V269)</f>
        <v>唯一标识:供排水抢修与养护基地;设施名称:供排水抢修与养护基地;设施别称:;设施过滤:T;配置要求:规范外;设施必要性:0;级别:城市级;设施代码:SZ0130;设施类型:市政公用;类型代码:1390;控制方式:点位控制;应配建筑公式:0;应配用地公式:0;应配其他一公式:0;应配其他二公式:0;应配其他三公式:0;一般建筑规模:-;一般用地规模:0.5ha;一般其他一规模:-;一般其他二规模:-;规模一量纲:;备注:-</v>
      </c>
      <c r="Y269" s="153" t="s">
        <v>1113</v>
      </c>
      <c r="Z269" s="153"/>
      <c r="AA269" s="153"/>
      <c r="AB269" s="153"/>
      <c r="AC269" s="138" t="str">
        <f t="shared" si="12"/>
        <v>设施代码:</v>
      </c>
      <c r="AD269" s="153"/>
      <c r="AE269" s="153"/>
    </row>
    <row r="270" spans="1:31" s="79" customFormat="1" ht="15" thickBot="1" x14ac:dyDescent="0.25">
      <c r="A270" s="115" t="s">
        <v>1130</v>
      </c>
      <c r="B270" s="115" t="s">
        <v>1131</v>
      </c>
      <c r="C270" s="115" t="s">
        <v>616</v>
      </c>
      <c r="D270" s="115" t="s">
        <v>0</v>
      </c>
      <c r="E270" s="115" t="s">
        <v>622</v>
      </c>
      <c r="F270" s="115" t="s">
        <v>1</v>
      </c>
      <c r="G270" s="115" t="s">
        <v>311</v>
      </c>
      <c r="H270" s="115" t="s">
        <v>1436</v>
      </c>
      <c r="I270" s="115" t="s">
        <v>90</v>
      </c>
      <c r="J270" s="115" t="s">
        <v>1437</v>
      </c>
      <c r="K270" s="114" t="s">
        <v>168</v>
      </c>
      <c r="L270" s="115" t="s">
        <v>4</v>
      </c>
      <c r="M270" s="115" t="s">
        <v>5</v>
      </c>
      <c r="N270" s="115" t="s">
        <v>6</v>
      </c>
      <c r="O270" s="115" t="s">
        <v>7</v>
      </c>
      <c r="P270" s="115" t="s">
        <v>175</v>
      </c>
      <c r="Q270" s="115" t="s">
        <v>228</v>
      </c>
      <c r="R270" s="115" t="s">
        <v>9</v>
      </c>
      <c r="S270" s="115" t="s">
        <v>15</v>
      </c>
      <c r="T270" s="115" t="s">
        <v>11</v>
      </c>
      <c r="U270" s="115" t="s">
        <v>1153</v>
      </c>
      <c r="V270" s="115" t="s">
        <v>13</v>
      </c>
      <c r="W270" s="153" t="s">
        <v>782</v>
      </c>
      <c r="X270" s="115" t="str">
        <f t="shared" ref="X270" si="40">_xlfn.TEXTJOIN(";",TRUE,A270:V270)</f>
        <v>唯一标识:市政备用地;设施名称:市政备用地;设施别称:;设施过滤:T;配置要求:规范外;设施必要性:0;级别:街道级;设施代码:SZ0130;设施类型:市政公用;类型代码:1390;控制方式:点位控制;应配建筑公式:0;应配用地公式:0;应配其他一公式:0;应配其他二公式:0;应配其他三公式:0;一般建筑规模:-;一般用地规模:-;一般其他一规模:-;一般其他二规模:-;规模一量纲:;备注:-</v>
      </c>
      <c r="Y270" s="153" t="s">
        <v>1113</v>
      </c>
      <c r="Z270" s="153"/>
      <c r="AA270" s="153"/>
      <c r="AB270" s="153"/>
      <c r="AC270" s="138" t="str">
        <f t="shared" ref="AC270:AC343" si="41">"设施代码:"&amp;AD270</f>
        <v>设施代码:</v>
      </c>
      <c r="AD270" s="153"/>
      <c r="AE270" s="153"/>
    </row>
    <row r="271" spans="1:31" s="80" customFormat="1" x14ac:dyDescent="0.2">
      <c r="A271" s="116" t="s">
        <v>1012</v>
      </c>
      <c r="B271" s="116" t="s">
        <v>106</v>
      </c>
      <c r="C271" s="117" t="s">
        <v>616</v>
      </c>
      <c r="D271" s="117" t="s">
        <v>0</v>
      </c>
      <c r="E271" s="117" t="s">
        <v>622</v>
      </c>
      <c r="F271" s="117" t="s">
        <v>18</v>
      </c>
      <c r="G271" s="117" t="s">
        <v>311</v>
      </c>
      <c r="H271" s="117" t="s">
        <v>1297</v>
      </c>
      <c r="I271" s="117" t="s">
        <v>107</v>
      </c>
      <c r="J271" s="117" t="s">
        <v>1393</v>
      </c>
      <c r="K271" s="117" t="s">
        <v>168</v>
      </c>
      <c r="L271" s="117" t="s">
        <v>4</v>
      </c>
      <c r="M271" s="117" t="s">
        <v>108</v>
      </c>
      <c r="N271" s="117" t="s">
        <v>109</v>
      </c>
      <c r="O271" s="117" t="s">
        <v>110</v>
      </c>
      <c r="P271" s="117" t="s">
        <v>111</v>
      </c>
      <c r="Q271" s="117" t="s">
        <v>8</v>
      </c>
      <c r="R271" s="117" t="s">
        <v>9</v>
      </c>
      <c r="S271" s="117" t="s">
        <v>112</v>
      </c>
      <c r="T271" s="117" t="s">
        <v>11</v>
      </c>
      <c r="U271" s="117" t="s">
        <v>113</v>
      </c>
      <c r="V271" s="117" t="s">
        <v>13</v>
      </c>
      <c r="W271" s="154" t="s">
        <v>782</v>
      </c>
      <c r="X271" s="117" t="str">
        <f t="shared" si="18"/>
        <v>唯一标识:社会停车场;设施名称:社会停车场;设施别称:;设施过滤:T;配置要求:规范外;设施必要性:1;级别:街道级;设施代码:JT0101;设施类型:市政交通;类型代码:1208;控制方式:点位控制;应配建筑公式:0;应配用地公式:总居住户数/100*10*30;应配其他一公式:总居住人数*1*0.9/35+总就业人数*1*0.9/35;应配其他二公式:总机动车位量/8;应配其他三公式:总就业人数*0.85*0.3/1.3*0.15;一般建筑规模:-;一般用地规模:-;一般其他一规模:100泊位;一般其他二规模:-;规模一量纲:泊位;备注:-</v>
      </c>
      <c r="Y271" s="154" t="s">
        <v>1113</v>
      </c>
      <c r="Z271" s="154"/>
      <c r="AA271" s="154"/>
      <c r="AB271" s="154"/>
      <c r="AC271" s="138" t="str">
        <f t="shared" si="41"/>
        <v>设施代码:</v>
      </c>
      <c r="AD271" s="154"/>
      <c r="AE271" s="154"/>
    </row>
    <row r="272" spans="1:31" s="2" customFormat="1" x14ac:dyDescent="0.2">
      <c r="A272" s="118" t="s">
        <v>1140</v>
      </c>
      <c r="B272" s="118" t="s">
        <v>1141</v>
      </c>
      <c r="C272" s="119" t="s">
        <v>616</v>
      </c>
      <c r="D272" s="119" t="s">
        <v>0</v>
      </c>
      <c r="E272" s="119" t="s">
        <v>622</v>
      </c>
      <c r="F272" s="119" t="s">
        <v>18</v>
      </c>
      <c r="G272" s="119" t="s">
        <v>183</v>
      </c>
      <c r="H272" s="119" t="s">
        <v>1304</v>
      </c>
      <c r="I272" s="119" t="s">
        <v>107</v>
      </c>
      <c r="J272" s="119" t="s">
        <v>1393</v>
      </c>
      <c r="K272" s="119" t="s">
        <v>167</v>
      </c>
      <c r="L272" s="119" t="s">
        <v>4</v>
      </c>
      <c r="M272" s="119" t="s">
        <v>163</v>
      </c>
      <c r="N272" s="119" t="s">
        <v>303</v>
      </c>
      <c r="O272" s="119" t="s">
        <v>7</v>
      </c>
      <c r="P272" s="119" t="s">
        <v>175</v>
      </c>
      <c r="Q272" s="119" t="s">
        <v>8</v>
      </c>
      <c r="R272" s="119" t="s">
        <v>194</v>
      </c>
      <c r="S272" s="119" t="s">
        <v>308</v>
      </c>
      <c r="T272" s="119" t="s">
        <v>11</v>
      </c>
      <c r="U272" s="119" t="s">
        <v>119</v>
      </c>
      <c r="V272" s="119" t="s">
        <v>13</v>
      </c>
      <c r="W272" s="152" t="s">
        <v>782</v>
      </c>
      <c r="X272" s="119" t="str">
        <f t="shared" ref="X272" si="42">_xlfn.TEXTJOIN(";",TRUE,A272:V272)</f>
        <v>唯一标识:公交停保场;设施名称:公交停保场;设施别称:;设施过滤:T;配置要求:规范外;设施必要性:1;级别:城市级;设施代码:JT0112;设施类型:市政交通;类型代码:1208;控制方式:实位控制;应配建筑公式:0;应配用地公式:0;应配其他一公式:0;应配其他二公式:0;应配其他三公式:0;一般建筑规模:-;一般用地规模:-;一般其他一规模:-;一般其他二规模:-;规模一量纲:线路;备注:-</v>
      </c>
      <c r="Y272" s="152" t="s">
        <v>1113</v>
      </c>
      <c r="Z272" s="152"/>
      <c r="AA272" s="152"/>
      <c r="AB272" s="152"/>
      <c r="AC272" s="138" t="str">
        <f t="shared" si="41"/>
        <v>设施代码:</v>
      </c>
      <c r="AD272" s="152"/>
      <c r="AE272" s="152"/>
    </row>
    <row r="273" spans="1:31" s="2" customFormat="1" x14ac:dyDescent="0.2">
      <c r="A273" s="118" t="s">
        <v>1013</v>
      </c>
      <c r="B273" s="118" t="s">
        <v>114</v>
      </c>
      <c r="C273" s="119" t="s">
        <v>616</v>
      </c>
      <c r="D273" s="119" t="s">
        <v>0</v>
      </c>
      <c r="E273" s="119" t="s">
        <v>622</v>
      </c>
      <c r="F273" s="119" t="s">
        <v>18</v>
      </c>
      <c r="G273" s="119" t="s">
        <v>311</v>
      </c>
      <c r="H273" s="119" t="s">
        <v>1298</v>
      </c>
      <c r="I273" s="119" t="s">
        <v>107</v>
      </c>
      <c r="J273" s="119" t="s">
        <v>1393</v>
      </c>
      <c r="K273" s="119" t="s">
        <v>167</v>
      </c>
      <c r="L273" s="119" t="s">
        <v>4</v>
      </c>
      <c r="M273" s="119" t="s">
        <v>115</v>
      </c>
      <c r="N273" s="119" t="s">
        <v>116</v>
      </c>
      <c r="O273" s="119" t="s">
        <v>7</v>
      </c>
      <c r="P273" s="119" t="s">
        <v>175</v>
      </c>
      <c r="Q273" s="119" t="s">
        <v>8</v>
      </c>
      <c r="R273" s="119" t="s">
        <v>117</v>
      </c>
      <c r="S273" s="119" t="s">
        <v>118</v>
      </c>
      <c r="T273" s="119" t="s">
        <v>11</v>
      </c>
      <c r="U273" s="119" t="s">
        <v>119</v>
      </c>
      <c r="V273" s="119" t="s">
        <v>13</v>
      </c>
      <c r="W273" s="152" t="s">
        <v>782</v>
      </c>
      <c r="X273" s="119" t="str">
        <f t="shared" si="18"/>
        <v>唯一标识:公交首末站;设施名称:公交首末站;设施别称:;设施过滤:T;配置要求:规范外;设施必要性:1;级别:街道级;设施代码:JT0102;设施类型:市政交通;类型代码:1208;控制方式:实位控制;应配建筑公式:0;应配用地公式:总居住户数/100*30;应配其他一公式:总居住户数/100*0.03;应配其他二公式:0;应配其他三公式:0;一般建筑规模:-;一般用地规模:3000㎡;一般其他一规模:3线;一般其他二规模:-;规模一量纲:线路;备注:-</v>
      </c>
      <c r="Y273" s="152" t="s">
        <v>1113</v>
      </c>
      <c r="Z273" s="152"/>
      <c r="AA273" s="152"/>
      <c r="AB273" s="152"/>
      <c r="AC273" s="138" t="str">
        <f t="shared" si="41"/>
        <v>设施代码:</v>
      </c>
      <c r="AD273" s="152"/>
      <c r="AE273" s="152"/>
    </row>
    <row r="274" spans="1:31" s="2" customFormat="1" x14ac:dyDescent="0.2">
      <c r="A274" s="118" t="s">
        <v>1014</v>
      </c>
      <c r="B274" s="118" t="s">
        <v>120</v>
      </c>
      <c r="C274" s="119" t="s">
        <v>616</v>
      </c>
      <c r="D274" s="119" t="s">
        <v>0</v>
      </c>
      <c r="E274" s="119" t="s">
        <v>622</v>
      </c>
      <c r="F274" s="119" t="s">
        <v>1</v>
      </c>
      <c r="G274" s="119" t="s">
        <v>311</v>
      </c>
      <c r="H274" s="119" t="s">
        <v>1299</v>
      </c>
      <c r="I274" s="119" t="s">
        <v>107</v>
      </c>
      <c r="J274" s="119" t="s">
        <v>1393</v>
      </c>
      <c r="K274" s="119" t="s">
        <v>167</v>
      </c>
      <c r="L274" s="119" t="s">
        <v>4</v>
      </c>
      <c r="M274" s="119" t="s">
        <v>5</v>
      </c>
      <c r="N274" s="119" t="s">
        <v>6</v>
      </c>
      <c r="O274" s="119" t="s">
        <v>7</v>
      </c>
      <c r="P274" s="119" t="s">
        <v>175</v>
      </c>
      <c r="Q274" s="119" t="s">
        <v>8</v>
      </c>
      <c r="R274" s="119" t="s">
        <v>9</v>
      </c>
      <c r="S274" s="119" t="s">
        <v>15</v>
      </c>
      <c r="T274" s="119" t="s">
        <v>11</v>
      </c>
      <c r="U274" s="119" t="s">
        <v>1153</v>
      </c>
      <c r="V274" s="119" t="s">
        <v>13</v>
      </c>
      <c r="W274" s="152" t="s">
        <v>782</v>
      </c>
      <c r="X274" s="119" t="str">
        <f t="shared" si="18"/>
        <v>唯一标识:公交中心站;设施名称:公交中心站;设施别称:;设施过滤:T;配置要求:规范外;设施必要性:0;级别:街道级;设施代码:JT0103;设施类型:市政交通;类型代码:1208;控制方式:实位控制;应配建筑公式:0;应配用地公式:0;应配其他一公式:0;应配其他二公式:0;应配其他三公式:0;一般建筑规模:-;一般用地规模:-;一般其他一规模:-;一般其他二规模:-;规模一量纲:;备注:-</v>
      </c>
      <c r="Y274" s="152" t="s">
        <v>1113</v>
      </c>
      <c r="Z274" s="152"/>
      <c r="AA274" s="152"/>
      <c r="AB274" s="152"/>
      <c r="AC274" s="138" t="str">
        <f t="shared" si="41"/>
        <v>设施代码:</v>
      </c>
      <c r="AD274" s="152"/>
      <c r="AE274" s="152"/>
    </row>
    <row r="275" spans="1:31" s="2" customFormat="1" x14ac:dyDescent="0.2">
      <c r="A275" s="118" t="s">
        <v>1015</v>
      </c>
      <c r="B275" s="118" t="s">
        <v>121</v>
      </c>
      <c r="C275" s="119" t="s">
        <v>616</v>
      </c>
      <c r="D275" s="119" t="s">
        <v>0</v>
      </c>
      <c r="E275" s="119" t="s">
        <v>622</v>
      </c>
      <c r="F275" s="119" t="s">
        <v>169</v>
      </c>
      <c r="G275" s="119" t="s">
        <v>311</v>
      </c>
      <c r="H275" s="119" t="s">
        <v>1300</v>
      </c>
      <c r="I275" s="119" t="s">
        <v>107</v>
      </c>
      <c r="J275" s="119" t="s">
        <v>1393</v>
      </c>
      <c r="K275" s="119" t="s">
        <v>168</v>
      </c>
      <c r="L275" s="119" t="s">
        <v>4</v>
      </c>
      <c r="M275" s="119" t="s">
        <v>5</v>
      </c>
      <c r="N275" s="119" t="s">
        <v>6</v>
      </c>
      <c r="O275" s="119" t="s">
        <v>7</v>
      </c>
      <c r="P275" s="119" t="s">
        <v>175</v>
      </c>
      <c r="Q275" s="119" t="s">
        <v>8</v>
      </c>
      <c r="R275" s="119" t="s">
        <v>9</v>
      </c>
      <c r="S275" s="119" t="s">
        <v>15</v>
      </c>
      <c r="T275" s="119" t="s">
        <v>11</v>
      </c>
      <c r="U275" s="119" t="s">
        <v>1153</v>
      </c>
      <c r="V275" s="119" t="s">
        <v>13</v>
      </c>
      <c r="W275" s="152" t="s">
        <v>782</v>
      </c>
      <c r="X275" s="119" t="str">
        <f t="shared" si="18"/>
        <v>唯一标识:公共交通停靠站;设施名称:公共交通停靠站;设施别称:;设施过滤:T;配置要求:规范外;设施必要性:1;级别:街道级;设施代码:JT0104;设施类型:市政交通;类型代码:1208;控制方式:点位控制;应配建筑公式:0;应配用地公式:0;应配其他一公式:0;应配其他二公式:0;应配其他三公式:0;一般建筑规模:-;一般用地规模:-;一般其他一规模:-;一般其他二规模:-;规模一量纲:;备注:-</v>
      </c>
      <c r="Y275" s="152" t="s">
        <v>1113</v>
      </c>
      <c r="Z275" s="152"/>
      <c r="AA275" s="152"/>
      <c r="AB275" s="152"/>
      <c r="AC275" s="138" t="str">
        <f t="shared" si="41"/>
        <v>设施代码:</v>
      </c>
      <c r="AD275" s="152"/>
      <c r="AE275" s="152"/>
    </row>
    <row r="276" spans="1:31" s="2" customFormat="1" x14ac:dyDescent="0.2">
      <c r="A276" s="118" t="s">
        <v>1016</v>
      </c>
      <c r="B276" s="118" t="s">
        <v>122</v>
      </c>
      <c r="C276" s="119" t="s">
        <v>616</v>
      </c>
      <c r="D276" s="119" t="s">
        <v>0</v>
      </c>
      <c r="E276" s="119" t="s">
        <v>622</v>
      </c>
      <c r="F276" s="119" t="s">
        <v>1</v>
      </c>
      <c r="G276" s="119" t="s">
        <v>311</v>
      </c>
      <c r="H276" s="119" t="s">
        <v>1301</v>
      </c>
      <c r="I276" s="119" t="s">
        <v>107</v>
      </c>
      <c r="J276" s="119" t="s">
        <v>1393</v>
      </c>
      <c r="K276" s="119" t="s">
        <v>167</v>
      </c>
      <c r="L276" s="119" t="s">
        <v>4</v>
      </c>
      <c r="M276" s="119" t="s">
        <v>5</v>
      </c>
      <c r="N276" s="119" t="s">
        <v>6</v>
      </c>
      <c r="O276" s="119" t="s">
        <v>7</v>
      </c>
      <c r="P276" s="119" t="s">
        <v>175</v>
      </c>
      <c r="Q276" s="119" t="s">
        <v>8</v>
      </c>
      <c r="R276" s="119" t="s">
        <v>9</v>
      </c>
      <c r="S276" s="119" t="s">
        <v>15</v>
      </c>
      <c r="T276" s="119" t="s">
        <v>11</v>
      </c>
      <c r="U276" s="119" t="s">
        <v>1153</v>
      </c>
      <c r="V276" s="119" t="s">
        <v>13</v>
      </c>
      <c r="W276" s="152" t="s">
        <v>782</v>
      </c>
      <c r="X276" s="119" t="str">
        <f t="shared" si="18"/>
        <v>唯一标识:水上巴士停靠站;设施名称:水上巴士停靠站;设施别称:;设施过滤:T;配置要求:规范外;设施必要性:0;级别:街道级;设施代码:JT0105;设施类型:市政交通;类型代码:1208;控制方式:实位控制;应配建筑公式:0;应配用地公式:0;应配其他一公式:0;应配其他二公式:0;应配其他三公式:0;一般建筑规模:-;一般用地规模:-;一般其他一规模:-;一般其他二规模:-;规模一量纲:;备注:-</v>
      </c>
      <c r="Y276" s="152" t="s">
        <v>1113</v>
      </c>
      <c r="Z276" s="152"/>
      <c r="AA276" s="152"/>
      <c r="AB276" s="152"/>
      <c r="AC276" s="138" t="str">
        <f t="shared" si="41"/>
        <v>设施代码:</v>
      </c>
      <c r="AD276" s="152"/>
      <c r="AE276" s="152"/>
    </row>
    <row r="277" spans="1:31" s="2" customFormat="1" x14ac:dyDescent="0.2">
      <c r="A277" s="118" t="s">
        <v>1017</v>
      </c>
      <c r="B277" s="118" t="s">
        <v>123</v>
      </c>
      <c r="C277" s="119" t="s">
        <v>616</v>
      </c>
      <c r="D277" s="119" t="s">
        <v>0</v>
      </c>
      <c r="E277" s="119" t="s">
        <v>622</v>
      </c>
      <c r="F277" s="119" t="s">
        <v>1</v>
      </c>
      <c r="G277" s="119" t="s">
        <v>311</v>
      </c>
      <c r="H277" s="119" t="s">
        <v>1394</v>
      </c>
      <c r="I277" s="119" t="s">
        <v>107</v>
      </c>
      <c r="J277" s="119" t="s">
        <v>1393</v>
      </c>
      <c r="K277" s="119" t="s">
        <v>167</v>
      </c>
      <c r="L277" s="119" t="s">
        <v>4</v>
      </c>
      <c r="M277" s="119" t="s">
        <v>5</v>
      </c>
      <c r="N277" s="119" t="s">
        <v>6</v>
      </c>
      <c r="O277" s="119" t="s">
        <v>7</v>
      </c>
      <c r="P277" s="119" t="s">
        <v>175</v>
      </c>
      <c r="Q277" s="119" t="s">
        <v>8</v>
      </c>
      <c r="R277" s="119" t="s">
        <v>9</v>
      </c>
      <c r="S277" s="119" t="s">
        <v>15</v>
      </c>
      <c r="T277" s="119" t="s">
        <v>11</v>
      </c>
      <c r="U277" s="119" t="s">
        <v>1153</v>
      </c>
      <c r="V277" s="119" t="s">
        <v>13</v>
      </c>
      <c r="W277" s="152" t="s">
        <v>782</v>
      </c>
      <c r="X277" s="119" t="str">
        <f t="shared" si="18"/>
        <v>唯一标识:出租车汽车站;设施名称:出租车汽车站;设施别称:;设施过滤:T;配置要求:规范外;设施必要性:0;级别:街道级;设施代码:JT0106;设施类型:市政交通;类型代码:1208;控制方式:实位控制;应配建筑公式:0;应配用地公式:0;应配其他一公式:0;应配其他二公式:0;应配其他三公式:0;一般建筑规模:-;一般用地规模:-;一般其他一规模:-;一般其他二规模:-;规模一量纲:;备注:-</v>
      </c>
      <c r="Y277" s="152" t="s">
        <v>1113</v>
      </c>
      <c r="Z277" s="152"/>
      <c r="AA277" s="152"/>
      <c r="AB277" s="152"/>
      <c r="AC277" s="138" t="str">
        <f t="shared" si="41"/>
        <v>设施代码:</v>
      </c>
      <c r="AD277" s="152"/>
      <c r="AE277" s="152"/>
    </row>
    <row r="278" spans="1:31" s="2" customFormat="1" x14ac:dyDescent="0.2">
      <c r="A278" s="118" t="s">
        <v>1018</v>
      </c>
      <c r="B278" s="118" t="s">
        <v>124</v>
      </c>
      <c r="C278" s="119" t="s">
        <v>616</v>
      </c>
      <c r="D278" s="119" t="s">
        <v>0</v>
      </c>
      <c r="E278" s="119" t="s">
        <v>622</v>
      </c>
      <c r="F278" s="119" t="s">
        <v>18</v>
      </c>
      <c r="G278" s="119" t="s">
        <v>311</v>
      </c>
      <c r="H278" s="119" t="s">
        <v>1302</v>
      </c>
      <c r="I278" s="119" t="s">
        <v>107</v>
      </c>
      <c r="J278" s="119" t="s">
        <v>1389</v>
      </c>
      <c r="K278" s="119" t="s">
        <v>167</v>
      </c>
      <c r="L278" s="119" t="s">
        <v>4</v>
      </c>
      <c r="M278" s="119" t="s">
        <v>5</v>
      </c>
      <c r="N278" s="119" t="s">
        <v>6</v>
      </c>
      <c r="O278" s="119" t="s">
        <v>7</v>
      </c>
      <c r="P278" s="119" t="s">
        <v>175</v>
      </c>
      <c r="Q278" s="119" t="s">
        <v>8</v>
      </c>
      <c r="R278" s="119" t="s">
        <v>9</v>
      </c>
      <c r="S278" s="119" t="s">
        <v>15</v>
      </c>
      <c r="T278" s="119" t="s">
        <v>11</v>
      </c>
      <c r="U278" s="119" t="s">
        <v>1153</v>
      </c>
      <c r="V278" s="119" t="s">
        <v>13</v>
      </c>
      <c r="W278" s="152" t="s">
        <v>782</v>
      </c>
      <c r="X278" s="119" t="str">
        <f t="shared" si="18"/>
        <v>唯一标识:加油站;设施名称:加油站;设施别称:;设施过滤:T;配置要求:规范外;设施必要性:1;级别:街道级;设施代码:JT0107;设施类型:市政交通;类型代码:0901;控制方式:实位控制;应配建筑公式:0;应配用地公式:0;应配其他一公式:0;应配其他二公式:0;应配其他三公式:0;一般建筑规模:-;一般用地规模:-;一般其他一规模:-;一般其他二规模:-;规模一量纲:;备注:-</v>
      </c>
      <c r="Y278" s="152" t="s">
        <v>1113</v>
      </c>
      <c r="Z278" s="152"/>
      <c r="AA278" s="152"/>
      <c r="AB278" s="152"/>
      <c r="AC278" s="138" t="str">
        <f t="shared" si="41"/>
        <v>设施代码:</v>
      </c>
      <c r="AD278" s="152"/>
      <c r="AE278" s="152"/>
    </row>
    <row r="279" spans="1:31" s="2" customFormat="1" x14ac:dyDescent="0.2">
      <c r="A279" s="118" t="s">
        <v>1306</v>
      </c>
      <c r="B279" s="118" t="s">
        <v>1309</v>
      </c>
      <c r="C279" s="119" t="s">
        <v>616</v>
      </c>
      <c r="D279" s="119" t="s">
        <v>0</v>
      </c>
      <c r="E279" s="119" t="s">
        <v>622</v>
      </c>
      <c r="F279" s="119" t="s">
        <v>1</v>
      </c>
      <c r="G279" s="119" t="s">
        <v>311</v>
      </c>
      <c r="H279" s="119" t="s">
        <v>1312</v>
      </c>
      <c r="I279" s="119" t="s">
        <v>107</v>
      </c>
      <c r="J279" s="119" t="s">
        <v>1395</v>
      </c>
      <c r="K279" s="119" t="s">
        <v>168</v>
      </c>
      <c r="L279" s="119" t="s">
        <v>4</v>
      </c>
      <c r="M279" s="119" t="s">
        <v>5</v>
      </c>
      <c r="N279" s="119" t="s">
        <v>6</v>
      </c>
      <c r="O279" s="119" t="s">
        <v>7</v>
      </c>
      <c r="P279" s="119" t="s">
        <v>175</v>
      </c>
      <c r="Q279" s="119" t="s">
        <v>8</v>
      </c>
      <c r="R279" s="119" t="s">
        <v>9</v>
      </c>
      <c r="S279" s="119" t="s">
        <v>15</v>
      </c>
      <c r="T279" s="119" t="s">
        <v>11</v>
      </c>
      <c r="U279" s="119" t="s">
        <v>1153</v>
      </c>
      <c r="V279" s="119" t="s">
        <v>13</v>
      </c>
      <c r="W279" s="152" t="s">
        <v>782</v>
      </c>
      <c r="X279" s="119" t="str">
        <f t="shared" ref="X279:X281" si="43">_xlfn.TEXTJOIN(";",TRUE,A279:V279)</f>
        <v>唯一标识:专用慢行过街设施（包括天桥和地道）;设施名称:专用慢行过街设施（包括天桥和地道）;设施别称:;设施过滤:T;配置要求:规范外;设施必要性:0;级别:街道级;设施代码:JT0109;设施类型:市政交通;类型代码:1290;控制方式:点位控制;应配建筑公式:0;应配用地公式:0;应配其他一公式:0;应配其他二公式:0;应配其他三公式:0;一般建筑规模:-;一般用地规模:-;一般其他一规模:-;一般其他二规模:-;规模一量纲:;备注:-</v>
      </c>
      <c r="Y279" s="152" t="s">
        <v>1113</v>
      </c>
      <c r="Z279" s="152"/>
      <c r="AA279" s="152"/>
      <c r="AB279" s="152"/>
      <c r="AC279" s="138" t="str">
        <f t="shared" si="41"/>
        <v>设施代码:</v>
      </c>
      <c r="AD279" s="152"/>
      <c r="AE279" s="152"/>
    </row>
    <row r="280" spans="1:31" s="2" customFormat="1" x14ac:dyDescent="0.2">
      <c r="A280" s="118" t="s">
        <v>1307</v>
      </c>
      <c r="B280" s="118" t="s">
        <v>1310</v>
      </c>
      <c r="C280" s="119" t="s">
        <v>616</v>
      </c>
      <c r="D280" s="119" t="s">
        <v>0</v>
      </c>
      <c r="E280" s="119" t="s">
        <v>622</v>
      </c>
      <c r="F280" s="119" t="s">
        <v>1</v>
      </c>
      <c r="G280" s="119" t="s">
        <v>311</v>
      </c>
      <c r="H280" s="119" t="s">
        <v>1313</v>
      </c>
      <c r="I280" s="119" t="s">
        <v>107</v>
      </c>
      <c r="J280" s="119" t="s">
        <v>1396</v>
      </c>
      <c r="K280" s="119" t="s">
        <v>168</v>
      </c>
      <c r="L280" s="119" t="s">
        <v>4</v>
      </c>
      <c r="M280" s="119" t="s">
        <v>5</v>
      </c>
      <c r="N280" s="119" t="s">
        <v>6</v>
      </c>
      <c r="O280" s="119" t="s">
        <v>7</v>
      </c>
      <c r="P280" s="119" t="s">
        <v>175</v>
      </c>
      <c r="Q280" s="119" t="s">
        <v>8</v>
      </c>
      <c r="R280" s="119" t="s">
        <v>9</v>
      </c>
      <c r="S280" s="119" t="s">
        <v>15</v>
      </c>
      <c r="T280" s="119" t="s">
        <v>11</v>
      </c>
      <c r="U280" s="119" t="s">
        <v>1153</v>
      </c>
      <c r="V280" s="119" t="s">
        <v>13</v>
      </c>
      <c r="W280" s="152" t="s">
        <v>782</v>
      </c>
      <c r="X280" s="119" t="str">
        <f t="shared" si="43"/>
        <v>唯一标识:轨道交通站点;设施名称:轨道交通站点;设施别称:;设施过滤:T;配置要求:规范外;设施必要性:0;级别:街道级;设施代码:JT0110;设施类型:市政交通;类型代码:1206;控制方式:点位控制;应配建筑公式:0;应配用地公式:0;应配其他一公式:0;应配其他二公式:0;应配其他三公式:0;一般建筑规模:-;一般用地规模:-;一般其他一规模:-;一般其他二规模:-;规模一量纲:;备注:-</v>
      </c>
      <c r="Y280" s="152" t="s">
        <v>1113</v>
      </c>
      <c r="Z280" s="152"/>
      <c r="AA280" s="152"/>
      <c r="AB280" s="152"/>
      <c r="AC280" s="138" t="str">
        <f t="shared" si="41"/>
        <v>设施代码:</v>
      </c>
      <c r="AD280" s="152"/>
      <c r="AE280" s="152"/>
    </row>
    <row r="281" spans="1:31" s="2" customFormat="1" x14ac:dyDescent="0.2">
      <c r="A281" s="118" t="s">
        <v>1308</v>
      </c>
      <c r="B281" s="118" t="s">
        <v>1311</v>
      </c>
      <c r="C281" s="119" t="s">
        <v>616</v>
      </c>
      <c r="D281" s="119" t="s">
        <v>0</v>
      </c>
      <c r="E281" s="119" t="s">
        <v>622</v>
      </c>
      <c r="F281" s="119" t="s">
        <v>1</v>
      </c>
      <c r="G281" s="119" t="s">
        <v>311</v>
      </c>
      <c r="H281" s="119" t="s">
        <v>1314</v>
      </c>
      <c r="I281" s="119" t="s">
        <v>107</v>
      </c>
      <c r="J281" s="119" t="s">
        <v>1396</v>
      </c>
      <c r="K281" s="119" t="s">
        <v>168</v>
      </c>
      <c r="L281" s="119" t="s">
        <v>4</v>
      </c>
      <c r="M281" s="119" t="s">
        <v>5</v>
      </c>
      <c r="N281" s="119" t="s">
        <v>6</v>
      </c>
      <c r="O281" s="119" t="s">
        <v>7</v>
      </c>
      <c r="P281" s="119" t="s">
        <v>175</v>
      </c>
      <c r="Q281" s="119" t="s">
        <v>8</v>
      </c>
      <c r="R281" s="119" t="s">
        <v>9</v>
      </c>
      <c r="S281" s="119" t="s">
        <v>15</v>
      </c>
      <c r="T281" s="119" t="s">
        <v>11</v>
      </c>
      <c r="U281" s="119" t="s">
        <v>1153</v>
      </c>
      <c r="V281" s="119" t="s">
        <v>13</v>
      </c>
      <c r="W281" s="152" t="s">
        <v>782</v>
      </c>
      <c r="X281" s="119" t="str">
        <f t="shared" si="43"/>
        <v>唯一标识:轨道交通车辆段和停保场;设施名称:轨道交通车辆段和停保场;设施别称:;设施过滤:T;配置要求:规范外;设施必要性:0;级别:街道级;设施代码:JT0111;设施类型:市政交通;类型代码:1206;控制方式:点位控制;应配建筑公式:0;应配用地公式:0;应配其他一公式:0;应配其他二公式:0;应配其他三公式:0;一般建筑规模:-;一般用地规模:-;一般其他一规模:-;一般其他二规模:-;规模一量纲:;备注:-</v>
      </c>
      <c r="Y281" s="152" t="s">
        <v>1113</v>
      </c>
      <c r="Z281" s="152"/>
      <c r="AA281" s="152"/>
      <c r="AB281" s="152"/>
      <c r="AC281" s="138" t="str">
        <f t="shared" si="41"/>
        <v>设施代码:</v>
      </c>
      <c r="AD281" s="152"/>
      <c r="AE281" s="152"/>
    </row>
    <row r="282" spans="1:31" s="2" customFormat="1" x14ac:dyDescent="0.2">
      <c r="A282" s="118" t="s">
        <v>1019</v>
      </c>
      <c r="B282" s="118" t="s">
        <v>125</v>
      </c>
      <c r="C282" s="119" t="s">
        <v>616</v>
      </c>
      <c r="D282" s="119" t="s">
        <v>0</v>
      </c>
      <c r="E282" s="119" t="s">
        <v>622</v>
      </c>
      <c r="F282" s="119" t="s">
        <v>1</v>
      </c>
      <c r="G282" s="119" t="s">
        <v>311</v>
      </c>
      <c r="H282" s="119" t="s">
        <v>1303</v>
      </c>
      <c r="I282" s="119" t="s">
        <v>107</v>
      </c>
      <c r="J282" s="119" t="s">
        <v>1393</v>
      </c>
      <c r="K282" s="119" t="s">
        <v>168</v>
      </c>
      <c r="L282" s="119" t="s">
        <v>4</v>
      </c>
      <c r="M282" s="119" t="s">
        <v>5</v>
      </c>
      <c r="N282" s="119" t="s">
        <v>6</v>
      </c>
      <c r="O282" s="119" t="s">
        <v>7</v>
      </c>
      <c r="P282" s="119" t="s">
        <v>175</v>
      </c>
      <c r="Q282" s="119" t="s">
        <v>8</v>
      </c>
      <c r="R282" s="119" t="s">
        <v>9</v>
      </c>
      <c r="S282" s="119" t="s">
        <v>15</v>
      </c>
      <c r="T282" s="119" t="s">
        <v>11</v>
      </c>
      <c r="U282" s="119" t="s">
        <v>1153</v>
      </c>
      <c r="V282" s="119" t="s">
        <v>13</v>
      </c>
      <c r="W282" s="152" t="s">
        <v>782</v>
      </c>
      <c r="X282" s="119" t="str">
        <f t="shared" si="18"/>
        <v>唯一标识:公共自行车停放场;设施名称:公共自行车停放场;设施别称:;设施过滤:T;配置要求:规范外;设施必要性:0;级别:街道级;设施代码:JT0108;设施类型:市政交通;类型代码:1208;控制方式:点位控制;应配建筑公式:0;应配用地公式:0;应配其他一公式:0;应配其他二公式:0;应配其他三公式:0;一般建筑规模:-;一般用地规模:-;一般其他一规模:-;一般其他二规模:-;规模一量纲:;备注:-</v>
      </c>
      <c r="Y282" s="152" t="s">
        <v>1113</v>
      </c>
      <c r="Z282" s="152"/>
      <c r="AA282" s="152"/>
      <c r="AB282" s="152"/>
      <c r="AC282" s="138" t="str">
        <f t="shared" si="41"/>
        <v>设施代码:</v>
      </c>
      <c r="AD282" s="152"/>
      <c r="AE282" s="152"/>
    </row>
    <row r="283" spans="1:31" s="2" customFormat="1" x14ac:dyDescent="0.2">
      <c r="A283" s="118" t="s">
        <v>1020</v>
      </c>
      <c r="B283" s="118" t="s">
        <v>126</v>
      </c>
      <c r="C283" s="119" t="s">
        <v>616</v>
      </c>
      <c r="D283" s="119" t="s">
        <v>0</v>
      </c>
      <c r="E283" s="119" t="s">
        <v>622</v>
      </c>
      <c r="F283" s="119" t="s">
        <v>1</v>
      </c>
      <c r="G283" s="119" t="s">
        <v>311</v>
      </c>
      <c r="H283" s="119" t="s">
        <v>1305</v>
      </c>
      <c r="I283" s="119" t="s">
        <v>107</v>
      </c>
      <c r="J283" s="119" t="s">
        <v>1393</v>
      </c>
      <c r="K283" s="119" t="s">
        <v>168</v>
      </c>
      <c r="L283" s="119" t="s">
        <v>4</v>
      </c>
      <c r="M283" s="119" t="s">
        <v>127</v>
      </c>
      <c r="N283" s="119" t="s">
        <v>6</v>
      </c>
      <c r="O283" s="119" t="s">
        <v>7</v>
      </c>
      <c r="P283" s="119" t="s">
        <v>175</v>
      </c>
      <c r="Q283" s="119" t="s">
        <v>8</v>
      </c>
      <c r="R283" s="119" t="s">
        <v>128</v>
      </c>
      <c r="S283" s="119" t="s">
        <v>15</v>
      </c>
      <c r="T283" s="119" t="s">
        <v>11</v>
      </c>
      <c r="U283" s="119" t="s">
        <v>1153</v>
      </c>
      <c r="V283" s="119" t="s">
        <v>13</v>
      </c>
      <c r="W283" s="152" t="s">
        <v>782</v>
      </c>
      <c r="X283" s="119" t="str">
        <f t="shared" si="18"/>
        <v>唯一标识:公共自行车租赁点;设施名称:公共自行车租赁点;设施别称:;设施过滤:T;配置要求:规范外;设施必要性:0;级别:街道级;设施代码:JT0113;设施类型:市政交通;类型代码:1208;控制方式:点位控制;应配建筑公式:0;应配用地公式:总居住户数/100*0.27;应配其他一公式:0;应配其他二公式:0;应配其他三公式:0;一般建筑规模:-;一般用地规模:54㎡;一般其他一规模:-;一般其他二规模:-;规模一量纲:;备注:-</v>
      </c>
      <c r="Y283" s="152" t="s">
        <v>1113</v>
      </c>
      <c r="Z283" s="152"/>
      <c r="AA283" s="152"/>
      <c r="AB283" s="152"/>
      <c r="AC283" s="138" t="str">
        <f t="shared" si="41"/>
        <v>设施代码:</v>
      </c>
      <c r="AD283" s="152"/>
      <c r="AE283" s="152"/>
    </row>
    <row r="284" spans="1:31" s="81" customFormat="1" ht="15" thickBot="1" x14ac:dyDescent="0.25">
      <c r="A284" s="120" t="s">
        <v>1021</v>
      </c>
      <c r="B284" s="120" t="s">
        <v>129</v>
      </c>
      <c r="C284" s="121" t="s">
        <v>616</v>
      </c>
      <c r="D284" s="121" t="s">
        <v>0</v>
      </c>
      <c r="E284" s="121" t="s">
        <v>622</v>
      </c>
      <c r="F284" s="121" t="s">
        <v>1</v>
      </c>
      <c r="G284" s="121" t="s">
        <v>311</v>
      </c>
      <c r="H284" s="121" t="s">
        <v>1305</v>
      </c>
      <c r="I284" s="121" t="s">
        <v>107</v>
      </c>
      <c r="J284" s="121" t="s">
        <v>1393</v>
      </c>
      <c r="K284" s="121" t="s">
        <v>168</v>
      </c>
      <c r="L284" s="121" t="s">
        <v>4</v>
      </c>
      <c r="M284" s="121" t="s">
        <v>127</v>
      </c>
      <c r="N284" s="121" t="s">
        <v>6</v>
      </c>
      <c r="O284" s="121" t="s">
        <v>7</v>
      </c>
      <c r="P284" s="121" t="s">
        <v>175</v>
      </c>
      <c r="Q284" s="121" t="s">
        <v>8</v>
      </c>
      <c r="R284" s="121" t="s">
        <v>128</v>
      </c>
      <c r="S284" s="121" t="s">
        <v>15</v>
      </c>
      <c r="T284" s="121" t="s">
        <v>11</v>
      </c>
      <c r="U284" s="121" t="s">
        <v>1153</v>
      </c>
      <c r="V284" s="121" t="s">
        <v>13</v>
      </c>
      <c r="W284" s="155" t="s">
        <v>782</v>
      </c>
      <c r="X284" s="121" t="str">
        <f t="shared" si="18"/>
        <v>唯一标识:公共自行车服务点;设施名称:公共自行车服务点;设施别称:;设施过滤:T;配置要求:规范外;设施必要性:0;级别:街道级;设施代码:JT0113;设施类型:市政交通;类型代码:1208;控制方式:点位控制;应配建筑公式:0;应配用地公式:总居住户数/100*0.27;应配其他一公式:0;应配其他二公式:0;应配其他三公式:0;一般建筑规模:-;一般用地规模:54㎡;一般其他一规模:-;一般其他二规模:-;规模一量纲:;备注:-</v>
      </c>
      <c r="Y284" s="155" t="s">
        <v>1113</v>
      </c>
      <c r="Z284" s="155"/>
      <c r="AA284" s="155"/>
      <c r="AB284" s="155"/>
      <c r="AC284" s="138" t="str">
        <f t="shared" si="41"/>
        <v>设施代码:</v>
      </c>
      <c r="AD284" s="155"/>
      <c r="AE284" s="155"/>
    </row>
    <row r="285" spans="1:31" s="75" customFormat="1" ht="15" thickBot="1" x14ac:dyDescent="0.25">
      <c r="A285" s="122" t="s">
        <v>1022</v>
      </c>
      <c r="B285" s="122" t="s">
        <v>772</v>
      </c>
      <c r="C285" s="123" t="s">
        <v>616</v>
      </c>
      <c r="D285" s="123" t="s">
        <v>0</v>
      </c>
      <c r="E285" s="123" t="s">
        <v>180</v>
      </c>
      <c r="F285" s="123" t="s">
        <v>1</v>
      </c>
      <c r="G285" s="123" t="s">
        <v>183</v>
      </c>
      <c r="H285" s="123" t="s">
        <v>1286</v>
      </c>
      <c r="I285" s="123" t="s">
        <v>133</v>
      </c>
      <c r="J285" s="123" t="s">
        <v>1391</v>
      </c>
      <c r="K285" s="123" t="s">
        <v>167</v>
      </c>
      <c r="L285" s="123" t="s">
        <v>244</v>
      </c>
      <c r="M285" s="123" t="s">
        <v>163</v>
      </c>
      <c r="N285" s="123" t="s">
        <v>303</v>
      </c>
      <c r="O285" s="123" t="s">
        <v>7</v>
      </c>
      <c r="P285" s="123" t="s">
        <v>175</v>
      </c>
      <c r="Q285" s="123" t="s">
        <v>221</v>
      </c>
      <c r="R285" s="123" t="s">
        <v>9</v>
      </c>
      <c r="S285" s="123" t="s">
        <v>15</v>
      </c>
      <c r="T285" s="123" t="s">
        <v>11</v>
      </c>
      <c r="U285" s="123" t="s">
        <v>1153</v>
      </c>
      <c r="V285" s="123" t="s">
        <v>304</v>
      </c>
      <c r="W285" s="145" t="s">
        <v>782</v>
      </c>
      <c r="X285" s="123" t="str">
        <f t="shared" si="18"/>
        <v>唯一标识:综合型再生资源分拣中心（区）;设施名称:综合型再生资源分拣中心（区）;设施别称:;设施过滤:T;配置要求:必配;设施必要性:0;级别:城市级;设施代码:GF0901;设施类型:市政环卫;类型代码:1309;控制方式:实位控制;应配建筑公式:0;应配用地公式:0;应配其他一公式:0;应配其他二公式:0;应配其他三公式:0;一般建筑规模:4000㎡;一般用地规模:-;一般其他一规模:-;一般其他二规模:-;规模一量纲:;备注:(1)以区、县（市）为单位设立：(2)禁止在饮用水源一、二级保护区、铁路、机场、港口、军事等禁区1000mm内（含1000m)设置。参照杭州市地方标准《综合型再生资源分拣中心建设管理规范》(DB3301/T0288-2019)</v>
      </c>
      <c r="Y285" s="145" t="s">
        <v>1113</v>
      </c>
      <c r="Z285" s="145"/>
      <c r="AA285" s="145"/>
      <c r="AB285" s="145"/>
      <c r="AC285" s="138" t="str">
        <f t="shared" si="41"/>
        <v>设施代码:</v>
      </c>
      <c r="AD285" s="145"/>
      <c r="AE285" s="145"/>
    </row>
    <row r="286" spans="1:31" s="3" customFormat="1" x14ac:dyDescent="0.2">
      <c r="A286" s="14" t="s">
        <v>1023</v>
      </c>
      <c r="B286" s="14" t="s">
        <v>631</v>
      </c>
      <c r="C286" s="14" t="s">
        <v>632</v>
      </c>
      <c r="D286" s="14" t="s">
        <v>0</v>
      </c>
      <c r="E286" s="14" t="s">
        <v>622</v>
      </c>
      <c r="F286" s="14" t="s">
        <v>18</v>
      </c>
      <c r="G286" s="14" t="s">
        <v>311</v>
      </c>
      <c r="H286" s="14" t="s">
        <v>1431</v>
      </c>
      <c r="I286" s="14" t="s">
        <v>133</v>
      </c>
      <c r="J286" s="14" t="s">
        <v>1391</v>
      </c>
      <c r="K286" s="14" t="s">
        <v>167</v>
      </c>
      <c r="L286" s="14" t="s">
        <v>134</v>
      </c>
      <c r="M286" s="14" t="s">
        <v>135</v>
      </c>
      <c r="N286" s="14" t="s">
        <v>136</v>
      </c>
      <c r="O286" s="14" t="s">
        <v>7</v>
      </c>
      <c r="P286" s="14" t="s">
        <v>175</v>
      </c>
      <c r="Q286" s="14" t="s">
        <v>8</v>
      </c>
      <c r="R286" s="14" t="s">
        <v>9</v>
      </c>
      <c r="S286" s="14" t="s">
        <v>15</v>
      </c>
      <c r="T286" s="14" t="s">
        <v>11</v>
      </c>
      <c r="U286" s="14" t="s">
        <v>137</v>
      </c>
      <c r="V286" s="14" t="s">
        <v>138</v>
      </c>
      <c r="W286" s="152" t="s">
        <v>782</v>
      </c>
      <c r="X286" s="14" t="str">
        <f t="shared" si="18"/>
        <v>唯一标识:清洁直运接驳站;设施名称:清洁直运接驳站;设施别称:垃圾转运站;设施过滤:T;配置要求:规范外;设施必要性:1;级别:街道级;设施代码:SZ0128;设施类型:市政环卫;类型代码:1309;控制方式:实位控制;应配建筑公式:总居住户数/100*1.9;应配用地公式:总居住户数/100*3.8;应配其他一公式:总居住人数*1.1*1.3/1000;应配其他二公式:0;应配其他三公式:0;一般建筑规模:-;一般用地规模:-;一般其他一规模:-;一般其他二规模:-;规模一量纲:吨;备注:2~3平方公里1座，10米防护绿带，150T以下为小型</v>
      </c>
      <c r="Y286" s="152" t="s">
        <v>1113</v>
      </c>
      <c r="Z286" s="152"/>
      <c r="AA286" s="152"/>
      <c r="AB286" s="152"/>
      <c r="AC286" s="138" t="str">
        <f t="shared" si="41"/>
        <v>设施代码:</v>
      </c>
      <c r="AD286" s="152"/>
      <c r="AE286" s="152"/>
    </row>
    <row r="287" spans="1:31" s="3" customFormat="1" ht="15" thickBot="1" x14ac:dyDescent="0.25">
      <c r="A287" s="14" t="s">
        <v>1433</v>
      </c>
      <c r="B287" s="14" t="s">
        <v>1434</v>
      </c>
      <c r="C287" s="14" t="s">
        <v>617</v>
      </c>
      <c r="D287" s="14" t="s">
        <v>0</v>
      </c>
      <c r="E287" s="14" t="s">
        <v>622</v>
      </c>
      <c r="F287" s="14" t="s">
        <v>371</v>
      </c>
      <c r="G287" s="14" t="s">
        <v>311</v>
      </c>
      <c r="H287" s="14" t="s">
        <v>1435</v>
      </c>
      <c r="I287" s="14" t="s">
        <v>133</v>
      </c>
      <c r="J287" s="14" t="s">
        <v>1391</v>
      </c>
      <c r="K287" s="14" t="s">
        <v>167</v>
      </c>
      <c r="L287" s="14" t="s">
        <v>244</v>
      </c>
      <c r="M287" s="14" t="s">
        <v>163</v>
      </c>
      <c r="N287" s="14" t="s">
        <v>303</v>
      </c>
      <c r="O287" s="14" t="s">
        <v>7</v>
      </c>
      <c r="P287" s="14" t="s">
        <v>175</v>
      </c>
      <c r="Q287" s="14" t="s">
        <v>8</v>
      </c>
      <c r="R287" s="14" t="s">
        <v>9</v>
      </c>
      <c r="S287" s="14" t="s">
        <v>15</v>
      </c>
      <c r="T287" s="14" t="s">
        <v>11</v>
      </c>
      <c r="U287" s="14" t="s">
        <v>1154</v>
      </c>
      <c r="V287" s="14" t="s">
        <v>571</v>
      </c>
      <c r="W287" s="152" t="s">
        <v>782</v>
      </c>
      <c r="X287" s="14" t="str">
        <f t="shared" ref="X287" si="44">_xlfn.TEXTJOIN(";",TRUE,A287:V287)</f>
        <v>唯一标识:垃圾终端处理设施;设施名称:垃圾终端处理设施;设施别称:;设施过滤:T;配置要求:规范外;设施必要性:0;级别:街道级;设施代码:SZ0127;设施类型:市政环卫;类型代码:1309;控制方式:实位控制;应配建筑公式:0;应配用地公式:0;应配其他一公式:0;应配其他二公式:0;应配其他三公式:0;一般建筑规模:-;一般用地规模:-;一般其他一规模:-;一般其他二规模:-;规模一量纲:;备注:-</v>
      </c>
      <c r="Y287" s="152" t="s">
        <v>1113</v>
      </c>
      <c r="Z287" s="152"/>
      <c r="AA287" s="152"/>
      <c r="AB287" s="152"/>
      <c r="AC287" s="138" t="str">
        <f t="shared" ref="AC287" si="45">"设施代码:"&amp;AD287</f>
        <v>设施代码:</v>
      </c>
      <c r="AD287" s="152"/>
      <c r="AE287" s="152"/>
    </row>
    <row r="288" spans="1:31" s="3" customFormat="1" ht="15" thickBot="1" x14ac:dyDescent="0.25">
      <c r="A288" s="14" t="s">
        <v>1024</v>
      </c>
      <c r="B288" s="14" t="s">
        <v>139</v>
      </c>
      <c r="C288" s="14" t="s">
        <v>633</v>
      </c>
      <c r="D288" s="14" t="s">
        <v>0</v>
      </c>
      <c r="E288" s="14" t="s">
        <v>622</v>
      </c>
      <c r="F288" s="14" t="s">
        <v>18</v>
      </c>
      <c r="G288" s="14" t="s">
        <v>311</v>
      </c>
      <c r="H288" s="14" t="s">
        <v>1432</v>
      </c>
      <c r="I288" s="14" t="s">
        <v>133</v>
      </c>
      <c r="J288" s="14" t="s">
        <v>1391</v>
      </c>
      <c r="K288" s="14" t="s">
        <v>167</v>
      </c>
      <c r="L288" s="14" t="s">
        <v>140</v>
      </c>
      <c r="M288" s="14" t="s">
        <v>141</v>
      </c>
      <c r="N288" s="14" t="s">
        <v>6</v>
      </c>
      <c r="O288" s="14" t="s">
        <v>7</v>
      </c>
      <c r="P288" s="14" t="s">
        <v>175</v>
      </c>
      <c r="Q288" s="14" t="s">
        <v>142</v>
      </c>
      <c r="R288" s="14" t="s">
        <v>9</v>
      </c>
      <c r="S288" s="14" t="s">
        <v>15</v>
      </c>
      <c r="T288" s="14" t="s">
        <v>11</v>
      </c>
      <c r="U288" s="123" t="s">
        <v>1153</v>
      </c>
      <c r="V288" s="14" t="s">
        <v>13</v>
      </c>
      <c r="W288" s="152" t="s">
        <v>782</v>
      </c>
      <c r="X288" s="14" t="str">
        <f t="shared" si="18"/>
        <v>唯一标识:环卫市政用房;设施名称:环卫市政用房;设施别称:环卫工人休息场所;设施过滤:T;配置要求:规范外;设施必要性:1;级别:街道级;设施代码:SZ0129;设施类型:市政环卫;类型代码:1309;控制方式:实位控制;应配建筑公式:总居住户数/100*1.0;应配用地公式:总居住户数/100*1.8;应配其他一公式:0;应配其他二公式:0;应配其他三公式:0;一般建筑规模:50-100㎡;一般用地规模:-;一般其他一规模:-;一般其他二规模:-;规模一量纲:;备注:-</v>
      </c>
      <c r="Y288" s="152" t="s">
        <v>1113</v>
      </c>
      <c r="Z288" s="152"/>
      <c r="AA288" s="152"/>
      <c r="AB288" s="152"/>
      <c r="AC288" s="138" t="str">
        <f t="shared" si="41"/>
        <v>设施代码:</v>
      </c>
      <c r="AD288" s="152"/>
      <c r="AE288" s="152"/>
    </row>
    <row r="289" spans="1:31" s="75" customFormat="1" ht="15" thickBot="1" x14ac:dyDescent="0.25">
      <c r="A289" s="122" t="s">
        <v>1025</v>
      </c>
      <c r="B289" s="122" t="s">
        <v>143</v>
      </c>
      <c r="C289" s="123" t="s">
        <v>616</v>
      </c>
      <c r="D289" s="123" t="s">
        <v>0</v>
      </c>
      <c r="E289" s="123" t="s">
        <v>180</v>
      </c>
      <c r="F289" s="123" t="s">
        <v>18</v>
      </c>
      <c r="G289" s="123" t="s">
        <v>581</v>
      </c>
      <c r="H289" s="123" t="s">
        <v>1287</v>
      </c>
      <c r="I289" s="123" t="s">
        <v>133</v>
      </c>
      <c r="J289" s="123" t="s">
        <v>1381</v>
      </c>
      <c r="K289" s="123" t="s">
        <v>168</v>
      </c>
      <c r="L289" s="123" t="s">
        <v>244</v>
      </c>
      <c r="M289" s="123" t="s">
        <v>5</v>
      </c>
      <c r="N289" s="123" t="s">
        <v>303</v>
      </c>
      <c r="O289" s="123" t="s">
        <v>7</v>
      </c>
      <c r="P289" s="123" t="s">
        <v>175</v>
      </c>
      <c r="Q289" s="123" t="s">
        <v>144</v>
      </c>
      <c r="R289" s="123" t="s">
        <v>194</v>
      </c>
      <c r="S289" s="123" t="s">
        <v>15</v>
      </c>
      <c r="T289" s="123" t="s">
        <v>11</v>
      </c>
      <c r="U289" s="123" t="s">
        <v>1153</v>
      </c>
      <c r="V289" s="123" t="s">
        <v>430</v>
      </c>
      <c r="W289" s="145" t="s">
        <v>782</v>
      </c>
      <c r="X289" s="123" t="str">
        <f t="shared" si="18"/>
        <v>唯一标识:公共厕所;设施名称:公共厕所;设施别称:;设施过滤:T;配置要求:必配;设施必要性:1;级别:社区级;设施代码:GF0902;设施类型:市政环卫;类型代码:0702;控制方式:点位控制;应配建筑公式:0;应配用地公式:0;应配其他一公式:0;应配其他二公式:0;应配其他三公式:0;一般建筑规模:75㎡;一般用地规模:-;一般其他一规模:-;一般其他二规模:-;规模一量纲:;备注:(1)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v>
      </c>
      <c r="Y289" s="145" t="s">
        <v>1113</v>
      </c>
      <c r="Z289" s="145"/>
      <c r="AA289" s="145"/>
      <c r="AB289" s="145"/>
      <c r="AC289" s="138" t="str">
        <f t="shared" si="41"/>
        <v>设施代码:</v>
      </c>
      <c r="AD289" s="145"/>
      <c r="AE289" s="145"/>
    </row>
    <row r="290" spans="1:31" s="82" customFormat="1" x14ac:dyDescent="0.2">
      <c r="A290" s="84" t="s">
        <v>1026</v>
      </c>
      <c r="B290" s="84" t="s">
        <v>445</v>
      </c>
      <c r="C290" s="85" t="s">
        <v>616</v>
      </c>
      <c r="D290" s="85" t="s">
        <v>0</v>
      </c>
      <c r="E290" s="85" t="s">
        <v>180</v>
      </c>
      <c r="F290" s="85" t="s">
        <v>1</v>
      </c>
      <c r="G290" s="85" t="s">
        <v>440</v>
      </c>
      <c r="H290" s="85" t="s">
        <v>1289</v>
      </c>
      <c r="I290" s="85" t="s">
        <v>133</v>
      </c>
      <c r="J290" s="85" t="s">
        <v>1381</v>
      </c>
      <c r="K290" s="85" t="s">
        <v>168</v>
      </c>
      <c r="L290" s="85" t="s">
        <v>244</v>
      </c>
      <c r="M290" s="85" t="s">
        <v>446</v>
      </c>
      <c r="N290" s="85" t="s">
        <v>6</v>
      </c>
      <c r="O290" s="85" t="s">
        <v>7</v>
      </c>
      <c r="P290" s="85" t="s">
        <v>175</v>
      </c>
      <c r="Q290" s="85" t="s">
        <v>447</v>
      </c>
      <c r="R290" s="85" t="s">
        <v>9</v>
      </c>
      <c r="S290" s="85" t="s">
        <v>15</v>
      </c>
      <c r="T290" s="85" t="s">
        <v>11</v>
      </c>
      <c r="U290" s="85" t="s">
        <v>1153</v>
      </c>
      <c r="V290" s="85" t="s">
        <v>448</v>
      </c>
      <c r="W290" s="154" t="s">
        <v>782</v>
      </c>
      <c r="X290" s="85" t="str">
        <f t="shared" si="18"/>
        <v>唯一标识:再生资源回收点;设施名称:再生资源回收点;设施别称:;设施过滤:T;配置要求:必配;设施必要性:0;级别:地块级;设施代码:GF0904;设施类型:市政环卫;类型代码:0702;控制方式:点位控制;应配建筑公式:0;应配用地公式:总居住户数/100*2.5;应配其他一公式:0;应配其他二公式:0;应配其他三公式:0;一般建筑规模:10㎡;一般用地规模:-;一般其他一规模:-;一般其他二规模:-;规模一量纲:;备注:(1)选址应满足卫生、防疫及居住环境等要求；(2)宜与垃圾收集房、大件垃圾等存放点集中设置。参照中共杭州市委办公厅、杭州市人民政府办公厅“关于推进再生资源回收实施意见”(市委办发[2018]46号)、《城市居住区规设计标准》(GB50180-2018)</v>
      </c>
      <c r="Y290" s="154" t="s">
        <v>1113</v>
      </c>
      <c r="Z290" s="154"/>
      <c r="AA290" s="154"/>
      <c r="AB290" s="154"/>
      <c r="AC290" s="138" t="str">
        <f t="shared" si="41"/>
        <v>设施代码:</v>
      </c>
      <c r="AD290" s="154"/>
      <c r="AE290" s="154"/>
    </row>
    <row r="291" spans="1:31" s="3" customFormat="1" x14ac:dyDescent="0.2">
      <c r="A291" s="86" t="s">
        <v>1062</v>
      </c>
      <c r="B291" s="86" t="s">
        <v>449</v>
      </c>
      <c r="C291" s="14" t="s">
        <v>450</v>
      </c>
      <c r="D291" s="14" t="s">
        <v>451</v>
      </c>
      <c r="E291" s="14" t="s">
        <v>180</v>
      </c>
      <c r="F291" s="14" t="s">
        <v>1</v>
      </c>
      <c r="G291" s="14" t="s">
        <v>440</v>
      </c>
      <c r="H291" s="14" t="s">
        <v>1288</v>
      </c>
      <c r="I291" s="14" t="s">
        <v>133</v>
      </c>
      <c r="J291" s="14" t="s">
        <v>1381</v>
      </c>
      <c r="K291" s="14" t="s">
        <v>168</v>
      </c>
      <c r="L291" s="14" t="s">
        <v>452</v>
      </c>
      <c r="M291" s="14" t="s">
        <v>5</v>
      </c>
      <c r="N291" s="14" t="s">
        <v>6</v>
      </c>
      <c r="O291" s="14" t="s">
        <v>7</v>
      </c>
      <c r="P291" s="14" t="s">
        <v>175</v>
      </c>
      <c r="Q291" s="14" t="s">
        <v>453</v>
      </c>
      <c r="R291" s="14" t="s">
        <v>9</v>
      </c>
      <c r="S291" s="14" t="s">
        <v>15</v>
      </c>
      <c r="T291" s="14" t="s">
        <v>11</v>
      </c>
      <c r="U291" s="14" t="s">
        <v>1153</v>
      </c>
      <c r="V291" s="14" t="s">
        <v>454</v>
      </c>
      <c r="W291" s="152" t="s">
        <v>782</v>
      </c>
      <c r="X291" s="14" t="str">
        <f t="shared" si="18"/>
        <v>唯一标识:垃圾收集房&amp;人数2k-;设施名称:垃圾收集房;设施别称:垃圾收集点;设施过滤:(&gt;= 2000 总居住人数);配置要求:必配;设施必要性:0;级别:地块级;设施代码:GF0903;设施类型:市政环卫;类型代码:0702;控制方式:点位控制;应配建筑公式:总居住户数/100*7.5;应配用地公式:0;应配其他一公式:0;应配其他二公式:0;应配其他三公式:0;一般建筑规模:60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1" s="152" t="s">
        <v>1113</v>
      </c>
      <c r="Z291" s="152"/>
      <c r="AA291" s="152"/>
      <c r="AB291" s="152"/>
      <c r="AC291" s="138" t="str">
        <f t="shared" si="41"/>
        <v>设施代码:</v>
      </c>
      <c r="AD291" s="152"/>
      <c r="AE291" s="152"/>
    </row>
    <row r="292" spans="1:31" s="3" customFormat="1" x14ac:dyDescent="0.2">
      <c r="A292" s="86" t="s">
        <v>1063</v>
      </c>
      <c r="B292" s="86" t="s">
        <v>449</v>
      </c>
      <c r="C292" s="14" t="s">
        <v>450</v>
      </c>
      <c r="D292" s="14" t="s">
        <v>455</v>
      </c>
      <c r="E292" s="14" t="s">
        <v>180</v>
      </c>
      <c r="F292" s="14" t="s">
        <v>1</v>
      </c>
      <c r="G292" s="14" t="s">
        <v>440</v>
      </c>
      <c r="H292" s="14" t="s">
        <v>1288</v>
      </c>
      <c r="I292" s="14" t="s">
        <v>133</v>
      </c>
      <c r="J292" s="14" t="s">
        <v>1381</v>
      </c>
      <c r="K292" s="14" t="s">
        <v>168</v>
      </c>
      <c r="L292" s="14" t="s">
        <v>456</v>
      </c>
      <c r="M292" s="14" t="s">
        <v>5</v>
      </c>
      <c r="N292" s="14" t="s">
        <v>6</v>
      </c>
      <c r="O292" s="14" t="s">
        <v>7</v>
      </c>
      <c r="P292" s="14" t="s">
        <v>175</v>
      </c>
      <c r="Q292" s="14" t="s">
        <v>378</v>
      </c>
      <c r="R292" s="14" t="s">
        <v>9</v>
      </c>
      <c r="S292" s="14" t="s">
        <v>15</v>
      </c>
      <c r="T292" s="14" t="s">
        <v>11</v>
      </c>
      <c r="U292" s="14" t="s">
        <v>1153</v>
      </c>
      <c r="V292" s="14" t="s">
        <v>454</v>
      </c>
      <c r="W292" s="152" t="s">
        <v>782</v>
      </c>
      <c r="X292" s="14" t="str">
        <f t="shared" si="18"/>
        <v>唯一标识:垃圾收集房&amp;人数2-3k;设施名称:垃圾收集房;设施别称:垃圾收集点;设施过滤:(and(&lt; 2000 总居住人数)(&lt;= 总居住人数 3000));配置要求:必配;设施必要性:0;级别:地块级;设施代码:GF0903;设施类型:市政环卫;类型代码:0702;控制方式:点位控制;应配建筑公式:总居住户数/100*6.7;应配用地公式:0;应配其他一公式:0;应配其他二公式:0;应配其他三公式:0;一般建筑规模:80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2" s="152" t="s">
        <v>1113</v>
      </c>
      <c r="Z292" s="152"/>
      <c r="AA292" s="152"/>
      <c r="AB292" s="152"/>
      <c r="AC292" s="138" t="str">
        <f t="shared" si="41"/>
        <v>设施代码:</v>
      </c>
      <c r="AD292" s="152"/>
      <c r="AE292" s="152"/>
    </row>
    <row r="293" spans="1:31" s="3" customFormat="1" x14ac:dyDescent="0.2">
      <c r="A293" s="86" t="s">
        <v>1064</v>
      </c>
      <c r="B293" s="86" t="s">
        <v>449</v>
      </c>
      <c r="C293" s="14" t="s">
        <v>450</v>
      </c>
      <c r="D293" s="14" t="s">
        <v>457</v>
      </c>
      <c r="E293" s="14" t="s">
        <v>180</v>
      </c>
      <c r="F293" s="14" t="s">
        <v>1</v>
      </c>
      <c r="G293" s="14" t="s">
        <v>440</v>
      </c>
      <c r="H293" s="14" t="s">
        <v>1288</v>
      </c>
      <c r="I293" s="14" t="s">
        <v>133</v>
      </c>
      <c r="J293" s="14" t="s">
        <v>1381</v>
      </c>
      <c r="K293" s="14" t="s">
        <v>168</v>
      </c>
      <c r="L293" s="14" t="s">
        <v>458</v>
      </c>
      <c r="M293" s="14" t="s">
        <v>5</v>
      </c>
      <c r="N293" s="14" t="s">
        <v>6</v>
      </c>
      <c r="O293" s="14" t="s">
        <v>7</v>
      </c>
      <c r="P293" s="14" t="s">
        <v>175</v>
      </c>
      <c r="Q293" s="14" t="s">
        <v>417</v>
      </c>
      <c r="R293" s="14" t="s">
        <v>9</v>
      </c>
      <c r="S293" s="14" t="s">
        <v>15</v>
      </c>
      <c r="T293" s="14" t="s">
        <v>11</v>
      </c>
      <c r="U293" s="14" t="s">
        <v>1153</v>
      </c>
      <c r="V293" s="14" t="s">
        <v>454</v>
      </c>
      <c r="W293" s="152" t="s">
        <v>782</v>
      </c>
      <c r="X293" s="14" t="str">
        <f t="shared" si="18"/>
        <v>唯一标识:垃圾收集房&amp;人数3-4k;设施名称:垃圾收集房;设施别称:垃圾收集点;设施过滤:(and(&lt; 3000 总居住人数)(&lt;= 总居住人数 4000));配置要求:必配;设施必要性:0;级别:地块级;设施代码:GF0903;设施类型:市政环卫;类型代码:0702;控制方式:点位控制;应配建筑公式:总居住户数/100*6.3;应配用地公式:0;应配其他一公式:0;应配其他二公式:0;应配其他三公式:0;一般建筑规模:100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3" s="152" t="s">
        <v>1113</v>
      </c>
      <c r="Z293" s="152"/>
      <c r="AA293" s="152"/>
      <c r="AB293" s="152"/>
      <c r="AC293" s="138" t="str">
        <f t="shared" si="41"/>
        <v>设施代码:</v>
      </c>
      <c r="AD293" s="152"/>
      <c r="AE293" s="152"/>
    </row>
    <row r="294" spans="1:31" s="3" customFormat="1" x14ac:dyDescent="0.2">
      <c r="A294" s="86" t="s">
        <v>1065</v>
      </c>
      <c r="B294" s="86" t="s">
        <v>449</v>
      </c>
      <c r="C294" s="14" t="s">
        <v>450</v>
      </c>
      <c r="D294" s="14" t="s">
        <v>459</v>
      </c>
      <c r="E294" s="14" t="s">
        <v>180</v>
      </c>
      <c r="F294" s="14" t="s">
        <v>1</v>
      </c>
      <c r="G294" s="14" t="s">
        <v>440</v>
      </c>
      <c r="H294" s="14" t="s">
        <v>1288</v>
      </c>
      <c r="I294" s="14" t="s">
        <v>133</v>
      </c>
      <c r="J294" s="14" t="s">
        <v>1381</v>
      </c>
      <c r="K294" s="14" t="s">
        <v>168</v>
      </c>
      <c r="L294" s="14" t="s">
        <v>460</v>
      </c>
      <c r="M294" s="14" t="s">
        <v>5</v>
      </c>
      <c r="N294" s="14" t="s">
        <v>6</v>
      </c>
      <c r="O294" s="14" t="s">
        <v>7</v>
      </c>
      <c r="P294" s="14" t="s">
        <v>175</v>
      </c>
      <c r="Q294" s="14" t="s">
        <v>366</v>
      </c>
      <c r="R294" s="14" t="s">
        <v>9</v>
      </c>
      <c r="S294" s="14" t="s">
        <v>15</v>
      </c>
      <c r="T294" s="14" t="s">
        <v>11</v>
      </c>
      <c r="U294" s="14" t="s">
        <v>1153</v>
      </c>
      <c r="V294" s="14" t="s">
        <v>454</v>
      </c>
      <c r="W294" s="152" t="s">
        <v>782</v>
      </c>
      <c r="X294" s="14" t="str">
        <f t="shared" ref="X294:X320" si="46">_xlfn.TEXTJOIN(";",TRUE,A294:V294)</f>
        <v>唯一标识:垃圾收集房&amp;人数4k+;设施名称:垃圾收集房;设施别称:垃圾收集点;设施过滤:(&lt; 4000 总居住人数);配置要求:必配;设施必要性:0;级别:地块级;设施代码:GF0903;设施类型:市政环卫;类型代码:0702;控制方式:点位控制;应配建筑公式:总居住户数/100*6.0;应配用地公式:0;应配其他一公式:0;应配其他二公式:0;应配其他三公式:0;一般建筑规模:120㎡;一般用地规模:-;一般其他一规模:-;一般其他二规模:-;规模一量纲:;备注:(1)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c r="Y294" s="152" t="s">
        <v>1113</v>
      </c>
      <c r="Z294" s="152"/>
      <c r="AA294" s="152"/>
      <c r="AB294" s="152"/>
      <c r="AC294" s="138" t="str">
        <f t="shared" si="41"/>
        <v>设施代码:</v>
      </c>
      <c r="AD294" s="152"/>
      <c r="AE294" s="152"/>
    </row>
    <row r="295" spans="1:31" s="3" customFormat="1" x14ac:dyDescent="0.2">
      <c r="A295" s="86" t="s">
        <v>1066</v>
      </c>
      <c r="B295" s="86" t="s">
        <v>461</v>
      </c>
      <c r="C295" s="14" t="s">
        <v>616</v>
      </c>
      <c r="D295" s="14" t="s">
        <v>462</v>
      </c>
      <c r="E295" s="14" t="s">
        <v>180</v>
      </c>
      <c r="F295" s="14" t="s">
        <v>1</v>
      </c>
      <c r="G295" s="14" t="s">
        <v>440</v>
      </c>
      <c r="H295" s="14" t="s">
        <v>1290</v>
      </c>
      <c r="I295" s="14" t="s">
        <v>133</v>
      </c>
      <c r="J295" s="14" t="s">
        <v>1381</v>
      </c>
      <c r="K295" s="14" t="s">
        <v>168</v>
      </c>
      <c r="L295" s="14" t="s">
        <v>463</v>
      </c>
      <c r="M295" s="14" t="s">
        <v>5</v>
      </c>
      <c r="N295" s="14" t="s">
        <v>6</v>
      </c>
      <c r="O295" s="14" t="s">
        <v>7</v>
      </c>
      <c r="P295" s="14" t="s">
        <v>175</v>
      </c>
      <c r="Q295" s="14" t="s">
        <v>464</v>
      </c>
      <c r="R295" s="14" t="s">
        <v>9</v>
      </c>
      <c r="S295" s="14" t="s">
        <v>15</v>
      </c>
      <c r="T295" s="14" t="s">
        <v>11</v>
      </c>
      <c r="U295" s="14" t="s">
        <v>1153</v>
      </c>
      <c r="V295" s="14" t="s">
        <v>465</v>
      </c>
      <c r="W295" s="152" t="s">
        <v>782</v>
      </c>
      <c r="X295" s="14" t="str">
        <f t="shared" si="46"/>
        <v>唯一标识:大件垃圾等存放点&amp;人数2.5k+;设施名称:大件垃圾等存放点;设施别称:;设施过滤:(&gt;= 2500 总居住人数);配置要求:必配;设施必要性:0;级别:地块级;设施代码:GF0905;设施类型:市政环卫;类型代码:0702;控制方式:点位控制;应配建筑公式:总居住户数/100*3;应配用地公式:0;应配其他一公式:0;应配其他二公式:0;应配其他三公式:0;一般建筑规模:30㎡;一般用地规模:-;一般其他一规模:-;一般其他二规模:-;规模一量纲:;备注:新建住宅小区应至少设置一处大件垃圾等存放点。参照浙江省工程建设标准《新建小区生活垃圾分类设施设置标准》(DB33/T1222-2020)</v>
      </c>
      <c r="Y295" s="152" t="s">
        <v>1113</v>
      </c>
      <c r="Z295" s="152"/>
      <c r="AA295" s="152"/>
      <c r="AB295" s="152"/>
      <c r="AC295" s="138" t="str">
        <f t="shared" si="41"/>
        <v>设施代码:</v>
      </c>
      <c r="AD295" s="152"/>
      <c r="AE295" s="152"/>
    </row>
    <row r="296" spans="1:31" s="83" customFormat="1" ht="15" thickBot="1" x14ac:dyDescent="0.25">
      <c r="A296" s="124" t="s">
        <v>1067</v>
      </c>
      <c r="B296" s="124" t="s">
        <v>461</v>
      </c>
      <c r="C296" s="125" t="s">
        <v>616</v>
      </c>
      <c r="D296" s="125" t="s">
        <v>466</v>
      </c>
      <c r="E296" s="125" t="s">
        <v>180</v>
      </c>
      <c r="F296" s="125" t="s">
        <v>1</v>
      </c>
      <c r="G296" s="125" t="s">
        <v>440</v>
      </c>
      <c r="H296" s="125" t="s">
        <v>1290</v>
      </c>
      <c r="I296" s="125" t="s">
        <v>133</v>
      </c>
      <c r="J296" s="125" t="s">
        <v>1381</v>
      </c>
      <c r="K296" s="125" t="s">
        <v>168</v>
      </c>
      <c r="L296" s="125" t="s">
        <v>363</v>
      </c>
      <c r="M296" s="125" t="s">
        <v>5</v>
      </c>
      <c r="N296" s="125" t="s">
        <v>6</v>
      </c>
      <c r="O296" s="125" t="s">
        <v>7</v>
      </c>
      <c r="P296" s="125" t="s">
        <v>175</v>
      </c>
      <c r="Q296" s="125" t="s">
        <v>467</v>
      </c>
      <c r="R296" s="125" t="s">
        <v>9</v>
      </c>
      <c r="S296" s="125" t="s">
        <v>15</v>
      </c>
      <c r="T296" s="125" t="s">
        <v>11</v>
      </c>
      <c r="U296" s="125" t="s">
        <v>1153</v>
      </c>
      <c r="V296" s="125" t="s">
        <v>465</v>
      </c>
      <c r="W296" s="155" t="s">
        <v>782</v>
      </c>
      <c r="X296" s="125" t="str">
        <f t="shared" si="46"/>
        <v>唯一标识:大件垃圾等存放点&amp;人数2.5k-;设施名称:大件垃圾等存放点;设施别称:;设施过滤:(&lt; 2500 总居住人数);配置要求:必配;设施必要性:0;级别:地块级;设施代码:GF0905;设施类型:市政环卫;类型代码:0702;控制方式:点位控制;应配建筑公式:总居住户数/100*5;应配用地公式:0;应配其他一公式:0;应配其他二公式:0;应配其他三公式:0;一般建筑规模:50㎡;一般用地规模:-;一般其他一规模:-;一般其他二规模:-;规模一量纲:;备注:新建住宅小区应至少设置一处大件垃圾等存放点。参照浙江省工程建设标准《新建小区生活垃圾分类设施设置标准》(DB33/T1222-2020)</v>
      </c>
      <c r="Y296" s="155" t="s">
        <v>1113</v>
      </c>
      <c r="Z296" s="155"/>
      <c r="AA296" s="155"/>
      <c r="AB296" s="155"/>
      <c r="AC296" s="138" t="str">
        <f t="shared" si="41"/>
        <v>设施代码:</v>
      </c>
      <c r="AD296" s="155"/>
      <c r="AE296" s="155"/>
    </row>
    <row r="297" spans="1:31" s="75" customFormat="1" ht="15" thickBot="1" x14ac:dyDescent="0.25">
      <c r="A297" s="122" t="s">
        <v>1027</v>
      </c>
      <c r="B297" s="122" t="s">
        <v>514</v>
      </c>
      <c r="C297" s="123" t="s">
        <v>616</v>
      </c>
      <c r="D297" s="123" t="s">
        <v>243</v>
      </c>
      <c r="E297" s="123" t="s">
        <v>180</v>
      </c>
      <c r="F297" s="123" t="s">
        <v>1</v>
      </c>
      <c r="G297" s="123" t="s">
        <v>473</v>
      </c>
      <c r="H297" s="123" t="s">
        <v>1290</v>
      </c>
      <c r="I297" s="123" t="s">
        <v>133</v>
      </c>
      <c r="J297" s="123" t="s">
        <v>1391</v>
      </c>
      <c r="K297" s="123" t="s">
        <v>168</v>
      </c>
      <c r="L297" s="123" t="s">
        <v>244</v>
      </c>
      <c r="M297" s="123" t="s">
        <v>5</v>
      </c>
      <c r="N297" s="123" t="s">
        <v>6</v>
      </c>
      <c r="O297" s="123" t="s">
        <v>7</v>
      </c>
      <c r="P297" s="123" t="s">
        <v>175</v>
      </c>
      <c r="Q297" s="123" t="s">
        <v>378</v>
      </c>
      <c r="R297" s="123" t="s">
        <v>9</v>
      </c>
      <c r="S297" s="123" t="s">
        <v>15</v>
      </c>
      <c r="T297" s="123" t="s">
        <v>11</v>
      </c>
      <c r="U297" s="123" t="s">
        <v>1153</v>
      </c>
      <c r="V297" s="123" t="s">
        <v>515</v>
      </c>
      <c r="W297" s="145" t="s">
        <v>782</v>
      </c>
      <c r="X297" s="123" t="str">
        <f t="shared" si="46"/>
        <v>唯一标识:生活垃圾收集站;设施名称:生活垃圾收集站;设施别称:;设施过滤:T;配置要求:必配;设施必要性:0;级别:乡镇级;设施代码:GF0905;设施类型:市政环卫;类型代码:1309;控制方式:点位控制;应配建筑公式:0;应配用地公式:0;应配其他一公式:0;应配其他二公式:0;应配其他三公式:0;一般建筑规模:80㎡;一般用地规模:-;一般其他一规模:-;一般其他二规模:-;规模一量纲:;备注:(1)各乡镇至少配置1处；(2)服务范围内垃圾运输平均距离超过5公里，宜设垃圾中转站。参照杭州市地方标准《生活垃圾分类管理规范》(DB3301/T0190-2016)、《社区生活圈规划技术指南》(TD/T1062-2021)</v>
      </c>
      <c r="Y297" s="145" t="s">
        <v>1113</v>
      </c>
      <c r="Z297" s="145"/>
      <c r="AA297" s="145"/>
      <c r="AB297" s="145"/>
      <c r="AC297" s="138" t="str">
        <f t="shared" si="41"/>
        <v>设施代码:</v>
      </c>
      <c r="AD297" s="145"/>
      <c r="AE297" s="145"/>
    </row>
    <row r="298" spans="1:31" s="85" customFormat="1" x14ac:dyDescent="0.2">
      <c r="A298" s="84" t="s">
        <v>1028</v>
      </c>
      <c r="B298" s="84" t="s">
        <v>773</v>
      </c>
      <c r="C298" s="85" t="s">
        <v>616</v>
      </c>
      <c r="D298" s="85" t="s">
        <v>243</v>
      </c>
      <c r="E298" s="85" t="s">
        <v>180</v>
      </c>
      <c r="F298" s="85" t="s">
        <v>1</v>
      </c>
      <c r="G298" s="85" t="s">
        <v>523</v>
      </c>
      <c r="H298" s="85" t="s">
        <v>1288</v>
      </c>
      <c r="I298" s="85" t="s">
        <v>133</v>
      </c>
      <c r="J298" s="85" t="s">
        <v>1382</v>
      </c>
      <c r="K298" s="85" t="s">
        <v>168</v>
      </c>
      <c r="L298" s="85" t="s">
        <v>244</v>
      </c>
      <c r="M298" s="85" t="s">
        <v>5</v>
      </c>
      <c r="N298" s="85" t="s">
        <v>6</v>
      </c>
      <c r="O298" s="85" t="s">
        <v>7</v>
      </c>
      <c r="P298" s="85" t="s">
        <v>175</v>
      </c>
      <c r="Q298" s="85" t="s">
        <v>467</v>
      </c>
      <c r="R298" s="85" t="s">
        <v>9</v>
      </c>
      <c r="S298" s="85" t="s">
        <v>15</v>
      </c>
      <c r="T298" s="85" t="s">
        <v>11</v>
      </c>
      <c r="U298" s="85" t="s">
        <v>1153</v>
      </c>
      <c r="V298" s="85" t="s">
        <v>555</v>
      </c>
      <c r="W298" s="140" t="s">
        <v>782</v>
      </c>
      <c r="X298" s="85" t="str">
        <f t="shared" si="46"/>
        <v>唯一标识:垃圾收集点（村）;设施名称:垃圾收集点（村）;设施别称:;设施过滤:T;配置要求:必配;设施必要性:0;级别:村级;设施代码:GF0903;设施类型:市政环卫;类型代码:0704;控制方式:点位控制;应配建筑公式:0;应配用地公式:0;应配其他一公式:0;应配其他二公式:0;应配其他三公式:0;一般建筑规模:50㎡;一般用地规模:-;一般其他一规模:-;一般其他二规模:-;规模一量纲:;备注:(1)各行政村与常住人口不小于500人的自然村至少设置1处；(2)一般每100户设置1处，可与其他村级公共设施邻近设置。参照《社区生活圈规划技术指南》(TD/T1062-2021),借鉴《上海乡村社区生活圈规划导则》</v>
      </c>
      <c r="Y298" s="140" t="s">
        <v>1113</v>
      </c>
      <c r="Z298" s="140"/>
      <c r="AA298" s="140"/>
      <c r="AB298" s="140"/>
      <c r="AC298" s="138" t="str">
        <f t="shared" si="41"/>
        <v>设施代码:</v>
      </c>
      <c r="AD298" s="140"/>
      <c r="AE298" s="140"/>
    </row>
    <row r="299" spans="1:31" s="14" customFormat="1" x14ac:dyDescent="0.2">
      <c r="A299" s="86" t="s">
        <v>1029</v>
      </c>
      <c r="B299" s="86" t="s">
        <v>774</v>
      </c>
      <c r="C299" s="14" t="s">
        <v>616</v>
      </c>
      <c r="D299" s="14" t="s">
        <v>243</v>
      </c>
      <c r="E299" s="14" t="s">
        <v>180</v>
      </c>
      <c r="F299" s="14" t="s">
        <v>371</v>
      </c>
      <c r="G299" s="14" t="s">
        <v>523</v>
      </c>
      <c r="H299" s="14" t="s">
        <v>1289</v>
      </c>
      <c r="I299" s="14" t="s">
        <v>133</v>
      </c>
      <c r="J299" s="14" t="s">
        <v>1382</v>
      </c>
      <c r="K299" s="14" t="s">
        <v>168</v>
      </c>
      <c r="L299" s="14" t="s">
        <v>244</v>
      </c>
      <c r="M299" s="14" t="s">
        <v>5</v>
      </c>
      <c r="N299" s="14" t="s">
        <v>6</v>
      </c>
      <c r="O299" s="14" t="s">
        <v>7</v>
      </c>
      <c r="P299" s="14" t="s">
        <v>175</v>
      </c>
      <c r="Q299" s="14" t="s">
        <v>447</v>
      </c>
      <c r="R299" s="14" t="s">
        <v>9</v>
      </c>
      <c r="S299" s="14" t="s">
        <v>15</v>
      </c>
      <c r="T299" s="14" t="s">
        <v>11</v>
      </c>
      <c r="U299" s="14" t="s">
        <v>1153</v>
      </c>
      <c r="V299" s="14" t="s">
        <v>556</v>
      </c>
      <c r="W299" s="141" t="s">
        <v>782</v>
      </c>
      <c r="X299" s="14" t="str">
        <f t="shared" si="46"/>
        <v>唯一标识:再生资源回收点（村）;设施名称:再生资源回收点（村）;设施别称:;设施过滤:T;配置要求:必配;设施必要性:0;级别:村级;设施代码:GF0904;设施类型:市政环卫;类型代码:0704;控制方式:点位控制;应配建筑公式:0;应配用地公式:0;应配其他一公式:0;应配其他二公式:0;应配其他三公式:0;一般建筑规模:10㎡;一般用地规模:-;一般其他一规模:-;一般其他二规模:-;规模一量纲:;备注:(1)每个行政村设置1处：(2)选址应满足居民投放、收运车辆接驳、卫生、防疫等要素。参照中共杭州市委办公厅、杭州市人民政府办公厅“关于推进再生资源回收实施意见”(市委办发[2018]46号)</v>
      </c>
      <c r="Y299" s="141" t="s">
        <v>1113</v>
      </c>
      <c r="Z299" s="141"/>
      <c r="AA299" s="141"/>
      <c r="AB299" s="141"/>
      <c r="AC299" s="138" t="str">
        <f t="shared" si="41"/>
        <v>设施代码:</v>
      </c>
      <c r="AD299" s="141"/>
      <c r="AE299" s="141"/>
    </row>
    <row r="300" spans="1:31" s="14" customFormat="1" x14ac:dyDescent="0.2">
      <c r="A300" s="86" t="s">
        <v>1030</v>
      </c>
      <c r="B300" s="86" t="s">
        <v>775</v>
      </c>
      <c r="C300" s="14" t="s">
        <v>616</v>
      </c>
      <c r="D300" s="14" t="s">
        <v>0</v>
      </c>
      <c r="E300" s="14" t="s">
        <v>180</v>
      </c>
      <c r="F300" s="14" t="s">
        <v>371</v>
      </c>
      <c r="G300" s="14" t="s">
        <v>523</v>
      </c>
      <c r="H300" s="14" t="s">
        <v>1287</v>
      </c>
      <c r="I300" s="14" t="s">
        <v>133</v>
      </c>
      <c r="J300" s="14" t="s">
        <v>1382</v>
      </c>
      <c r="K300" s="14" t="s">
        <v>168</v>
      </c>
      <c r="L300" s="14" t="s">
        <v>244</v>
      </c>
      <c r="M300" s="14" t="s">
        <v>5</v>
      </c>
      <c r="N300" s="14" t="s">
        <v>303</v>
      </c>
      <c r="O300" s="14" t="s">
        <v>7</v>
      </c>
      <c r="P300" s="14" t="s">
        <v>175</v>
      </c>
      <c r="Q300" s="14" t="s">
        <v>144</v>
      </c>
      <c r="R300" s="14" t="s">
        <v>194</v>
      </c>
      <c r="S300" s="14" t="s">
        <v>15</v>
      </c>
      <c r="T300" s="14" t="s">
        <v>11</v>
      </c>
      <c r="U300" s="14" t="s">
        <v>1153</v>
      </c>
      <c r="V300" s="14" t="s">
        <v>557</v>
      </c>
      <c r="W300" s="141" t="s">
        <v>782</v>
      </c>
      <c r="X300" s="14" t="str">
        <f t="shared" si="46"/>
        <v>唯一标识:公共厕所（村）;设施名称:公共厕所（村）;设施别称:;设施过滤:T;配置要求:必配;设施必要性:0;级别:村级;设施代码:GF0902;设施类型:市政环卫;类型代码:0704;控制方式:点位控制;应配建筑公式:0;应配用地公式:0;应配其他一公式:0;应配其他二公式:0;应配其他三公式:0;一般建筑规模:75㎡;一般用地规模:-;一般其他一规模:-;一般其他二规模:-;规模一量纲:;备注:(1)每个行政村至少设置1处：(2)宜结合村庄活动中心设置，与市场设施、公交站配套设置；(3)人、畜粪便应在无害化处理后进行农业应用，减少对水体和环境的污染。参照杭州市地方标准《城市公共厕所设置标准》(DB3301/T0235-2018)</v>
      </c>
      <c r="Y300" s="141" t="s">
        <v>1113</v>
      </c>
      <c r="Z300" s="141"/>
      <c r="AA300" s="141"/>
      <c r="AB300" s="141"/>
      <c r="AC300" s="138" t="str">
        <f t="shared" si="41"/>
        <v>设施代码:</v>
      </c>
      <c r="AD300" s="141"/>
      <c r="AE300" s="141"/>
    </row>
    <row r="301" spans="1:31" s="88" customFormat="1" ht="15" thickBot="1" x14ac:dyDescent="0.25">
      <c r="A301" s="87" t="s">
        <v>1031</v>
      </c>
      <c r="B301" s="87" t="s">
        <v>615</v>
      </c>
      <c r="C301" s="88" t="s">
        <v>616</v>
      </c>
      <c r="D301" s="88" t="s">
        <v>0</v>
      </c>
      <c r="E301" s="88" t="s">
        <v>570</v>
      </c>
      <c r="F301" s="88" t="s">
        <v>371</v>
      </c>
      <c r="G301" s="88" t="s">
        <v>523</v>
      </c>
      <c r="H301" s="88" t="s">
        <v>1290</v>
      </c>
      <c r="I301" s="88" t="s">
        <v>133</v>
      </c>
      <c r="J301" s="88" t="s">
        <v>1382</v>
      </c>
      <c r="K301" s="88" t="s">
        <v>168</v>
      </c>
      <c r="L301" s="88" t="s">
        <v>244</v>
      </c>
      <c r="M301" s="88" t="s">
        <v>5</v>
      </c>
      <c r="N301" s="88" t="s">
        <v>303</v>
      </c>
      <c r="O301" s="88" t="s">
        <v>7</v>
      </c>
      <c r="P301" s="88" t="s">
        <v>175</v>
      </c>
      <c r="Q301" s="88" t="s">
        <v>228</v>
      </c>
      <c r="R301" s="88" t="s">
        <v>194</v>
      </c>
      <c r="S301" s="88" t="s">
        <v>15</v>
      </c>
      <c r="T301" s="88" t="s">
        <v>11</v>
      </c>
      <c r="U301" s="88" t="s">
        <v>1153</v>
      </c>
      <c r="V301" s="88" t="s">
        <v>571</v>
      </c>
      <c r="W301" s="148" t="s">
        <v>782</v>
      </c>
      <c r="X301" s="88" t="str">
        <f t="shared" si="46"/>
        <v>唯一标识:有机废弃物综合处置利用设施;设施名称:有机废弃物综合处置利用设施;设施别称:;设施过滤:T;配置要求:品质提升;设施必要性:0;级别:村级;设施代码:GF0905;设施类型:市政环卫;类型代码:0704;控制方式:点位控制;应配建筑公式:0;应配用地公式:0;应配其他一公式:0;应配其他二公式:0;应配其他三公式:0;一般建筑规模:-;一般用地规模:-;一般其他一规模:-;一般其他二规模:-;规模一量纲:;备注:-</v>
      </c>
      <c r="Y301" s="148" t="s">
        <v>1113</v>
      </c>
      <c r="Z301" s="148"/>
      <c r="AA301" s="148"/>
      <c r="AB301" s="148"/>
      <c r="AC301" s="138" t="str">
        <f t="shared" si="41"/>
        <v>设施代码:</v>
      </c>
      <c r="AD301" s="148"/>
      <c r="AE301" s="148"/>
    </row>
    <row r="302" spans="1:31" s="132" customFormat="1" x14ac:dyDescent="0.2">
      <c r="A302" s="130" t="s">
        <v>1032</v>
      </c>
      <c r="B302" s="130" t="s">
        <v>145</v>
      </c>
      <c r="C302" s="131" t="s">
        <v>616</v>
      </c>
      <c r="D302" s="131" t="s">
        <v>0</v>
      </c>
      <c r="E302" s="131" t="s">
        <v>622</v>
      </c>
      <c r="F302" s="131" t="s">
        <v>1</v>
      </c>
      <c r="G302" s="131" t="s">
        <v>311</v>
      </c>
      <c r="H302" s="131" t="s">
        <v>1436</v>
      </c>
      <c r="I302" s="131" t="s">
        <v>146</v>
      </c>
      <c r="J302" s="131" t="s">
        <v>1437</v>
      </c>
      <c r="K302" s="131" t="s">
        <v>168</v>
      </c>
      <c r="L302" s="131" t="s">
        <v>4</v>
      </c>
      <c r="M302" s="131" t="s">
        <v>5</v>
      </c>
      <c r="N302" s="131" t="s">
        <v>6</v>
      </c>
      <c r="O302" s="131" t="s">
        <v>7</v>
      </c>
      <c r="P302" s="131" t="s">
        <v>175</v>
      </c>
      <c r="Q302" s="131" t="s">
        <v>147</v>
      </c>
      <c r="R302" s="131" t="s">
        <v>9</v>
      </c>
      <c r="S302" s="131" t="s">
        <v>15</v>
      </c>
      <c r="T302" s="131" t="s">
        <v>11</v>
      </c>
      <c r="U302" s="131" t="s">
        <v>1153</v>
      </c>
      <c r="V302" s="131" t="s">
        <v>13</v>
      </c>
      <c r="W302" s="154" t="s">
        <v>782</v>
      </c>
      <c r="X302" s="131" t="str">
        <f t="shared" si="46"/>
        <v>唯一标识:河道、绿化养护用房;设施名称:河道、绿化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100-245㎡;一般用地规模:-;一般其他一规模:-;一般其他二规模:-;规模一量纲:;备注:-</v>
      </c>
      <c r="Y302" s="154" t="s">
        <v>1113</v>
      </c>
      <c r="Z302" s="154"/>
      <c r="AA302" s="154"/>
      <c r="AB302" s="154"/>
      <c r="AC302" s="138" t="str">
        <f t="shared" si="41"/>
        <v>设施代码:</v>
      </c>
      <c r="AD302" s="154"/>
      <c r="AE302" s="154"/>
    </row>
    <row r="303" spans="1:31" s="135" customFormat="1" x14ac:dyDescent="0.2">
      <c r="A303" s="133" t="s">
        <v>1033</v>
      </c>
      <c r="B303" s="133" t="s">
        <v>148</v>
      </c>
      <c r="C303" s="134" t="s">
        <v>616</v>
      </c>
      <c r="D303" s="134" t="s">
        <v>0</v>
      </c>
      <c r="E303" s="134" t="s">
        <v>622</v>
      </c>
      <c r="F303" s="134" t="s">
        <v>1</v>
      </c>
      <c r="G303" s="134" t="s">
        <v>311</v>
      </c>
      <c r="H303" s="134" t="s">
        <v>1436</v>
      </c>
      <c r="I303" s="134" t="s">
        <v>146</v>
      </c>
      <c r="J303" s="134" t="s">
        <v>1437</v>
      </c>
      <c r="K303" s="134" t="s">
        <v>168</v>
      </c>
      <c r="L303" s="134" t="s">
        <v>4</v>
      </c>
      <c r="M303" s="134" t="s">
        <v>5</v>
      </c>
      <c r="N303" s="134" t="s">
        <v>6</v>
      </c>
      <c r="O303" s="134" t="s">
        <v>7</v>
      </c>
      <c r="P303" s="134" t="s">
        <v>175</v>
      </c>
      <c r="Q303" s="134" t="s">
        <v>149</v>
      </c>
      <c r="R303" s="134" t="s">
        <v>150</v>
      </c>
      <c r="S303" s="134" t="s">
        <v>15</v>
      </c>
      <c r="T303" s="134" t="s">
        <v>11</v>
      </c>
      <c r="U303" s="134" t="s">
        <v>1153</v>
      </c>
      <c r="V303" s="134" t="s">
        <v>13</v>
      </c>
      <c r="W303" s="152" t="s">
        <v>782</v>
      </c>
      <c r="X303" s="134" t="str">
        <f t="shared" si="46"/>
        <v>唯一标识:道路、桥梁隧道养护用房;设施名称:道路、桥梁隧道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500㎡;一般用地规模:300-500㎡;一般其他一规模:-;一般其他二规模:-;规模一量纲:;备注:-</v>
      </c>
      <c r="Y303" s="152" t="s">
        <v>1113</v>
      </c>
      <c r="Z303" s="152"/>
      <c r="AA303" s="152"/>
      <c r="AB303" s="152"/>
      <c r="AC303" s="138" t="str">
        <f t="shared" si="41"/>
        <v>设施代码:</v>
      </c>
      <c r="AD303" s="152"/>
      <c r="AE303" s="152"/>
    </row>
    <row r="304" spans="1:31" s="135" customFormat="1" x14ac:dyDescent="0.2">
      <c r="A304" s="133" t="s">
        <v>1034</v>
      </c>
      <c r="B304" s="133" t="s">
        <v>151</v>
      </c>
      <c r="C304" s="134" t="s">
        <v>616</v>
      </c>
      <c r="D304" s="134" t="s">
        <v>0</v>
      </c>
      <c r="E304" s="134" t="s">
        <v>622</v>
      </c>
      <c r="F304" s="134" t="s">
        <v>1</v>
      </c>
      <c r="G304" s="134" t="s">
        <v>311</v>
      </c>
      <c r="H304" s="134" t="s">
        <v>1436</v>
      </c>
      <c r="I304" s="134" t="s">
        <v>146</v>
      </c>
      <c r="J304" s="134" t="s">
        <v>1437</v>
      </c>
      <c r="K304" s="134" t="s">
        <v>168</v>
      </c>
      <c r="L304" s="134" t="s">
        <v>4</v>
      </c>
      <c r="M304" s="134" t="s">
        <v>5</v>
      </c>
      <c r="N304" s="134" t="s">
        <v>6</v>
      </c>
      <c r="O304" s="134" t="s">
        <v>7</v>
      </c>
      <c r="P304" s="134" t="s">
        <v>175</v>
      </c>
      <c r="Q304" s="134" t="s">
        <v>149</v>
      </c>
      <c r="R304" s="134" t="s">
        <v>150</v>
      </c>
      <c r="S304" s="134" t="s">
        <v>15</v>
      </c>
      <c r="T304" s="134" t="s">
        <v>11</v>
      </c>
      <c r="U304" s="134" t="s">
        <v>1153</v>
      </c>
      <c r="V304" s="134" t="s">
        <v>13</v>
      </c>
      <c r="W304" s="152" t="s">
        <v>782</v>
      </c>
      <c r="X304" s="134" t="str">
        <f t="shared" si="46"/>
        <v>唯一标识:道路养护用房;设施名称:道路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500㎡;一般用地规模:300-500㎡;一般其他一规模:-;一般其他二规模:-;规模一量纲:;备注:-</v>
      </c>
      <c r="Y304" s="152" t="s">
        <v>1113</v>
      </c>
      <c r="Z304" s="152"/>
      <c r="AA304" s="152"/>
      <c r="AB304" s="152"/>
      <c r="AC304" s="138" t="str">
        <f t="shared" si="41"/>
        <v>设施代码:</v>
      </c>
      <c r="AD304" s="152"/>
      <c r="AE304" s="152"/>
    </row>
    <row r="305" spans="1:31" s="135" customFormat="1" x14ac:dyDescent="0.2">
      <c r="A305" s="133" t="s">
        <v>1035</v>
      </c>
      <c r="B305" s="133" t="s">
        <v>152</v>
      </c>
      <c r="C305" s="134" t="s">
        <v>616</v>
      </c>
      <c r="D305" s="134" t="s">
        <v>0</v>
      </c>
      <c r="E305" s="134" t="s">
        <v>622</v>
      </c>
      <c r="F305" s="134" t="s">
        <v>1</v>
      </c>
      <c r="G305" s="134" t="s">
        <v>311</v>
      </c>
      <c r="H305" s="134" t="s">
        <v>1436</v>
      </c>
      <c r="I305" s="134" t="s">
        <v>146</v>
      </c>
      <c r="J305" s="134" t="s">
        <v>1437</v>
      </c>
      <c r="K305" s="134" t="s">
        <v>168</v>
      </c>
      <c r="L305" s="134" t="s">
        <v>4</v>
      </c>
      <c r="M305" s="134" t="s">
        <v>5</v>
      </c>
      <c r="N305" s="134" t="s">
        <v>6</v>
      </c>
      <c r="O305" s="134" t="s">
        <v>7</v>
      </c>
      <c r="P305" s="134" t="s">
        <v>175</v>
      </c>
      <c r="Q305" s="134" t="s">
        <v>8</v>
      </c>
      <c r="R305" s="134" t="s">
        <v>9</v>
      </c>
      <c r="S305" s="134" t="s">
        <v>15</v>
      </c>
      <c r="T305" s="134" t="s">
        <v>11</v>
      </c>
      <c r="U305" s="134" t="s">
        <v>1153</v>
      </c>
      <c r="V305" s="134" t="s">
        <v>13</v>
      </c>
      <c r="W305" s="152" t="s">
        <v>782</v>
      </c>
      <c r="X305" s="134" t="str">
        <f t="shared" si="46"/>
        <v>唯一标识:桥梁、隧道养护用房;设施名称:桥梁、隧道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一般用地规模:-;一般其他一规模:-;一般其他二规模:-;规模一量纲:;备注:-</v>
      </c>
      <c r="Y305" s="152" t="s">
        <v>1113</v>
      </c>
      <c r="Z305" s="152"/>
      <c r="AA305" s="152"/>
      <c r="AB305" s="152"/>
      <c r="AC305" s="138" t="str">
        <f t="shared" si="41"/>
        <v>设施代码:</v>
      </c>
      <c r="AD305" s="152"/>
      <c r="AE305" s="152"/>
    </row>
    <row r="306" spans="1:31" s="163" customFormat="1" ht="15" thickBot="1" x14ac:dyDescent="0.25">
      <c r="A306" s="161" t="s">
        <v>1036</v>
      </c>
      <c r="B306" s="161" t="s">
        <v>153</v>
      </c>
      <c r="C306" s="162" t="s">
        <v>616</v>
      </c>
      <c r="D306" s="162" t="s">
        <v>0</v>
      </c>
      <c r="E306" s="162" t="s">
        <v>622</v>
      </c>
      <c r="F306" s="162" t="s">
        <v>1</v>
      </c>
      <c r="G306" s="162" t="s">
        <v>311</v>
      </c>
      <c r="H306" s="162" t="s">
        <v>1436</v>
      </c>
      <c r="I306" s="162" t="s">
        <v>146</v>
      </c>
      <c r="J306" s="162" t="s">
        <v>1437</v>
      </c>
      <c r="K306" s="162" t="s">
        <v>168</v>
      </c>
      <c r="L306" s="162" t="s">
        <v>4</v>
      </c>
      <c r="M306" s="162" t="s">
        <v>5</v>
      </c>
      <c r="N306" s="162" t="s">
        <v>6</v>
      </c>
      <c r="O306" s="162" t="s">
        <v>7</v>
      </c>
      <c r="P306" s="162" t="s">
        <v>175</v>
      </c>
      <c r="Q306" s="162" t="s">
        <v>154</v>
      </c>
      <c r="R306" s="162" t="s">
        <v>9</v>
      </c>
      <c r="S306" s="162" t="s">
        <v>15</v>
      </c>
      <c r="T306" s="162" t="s">
        <v>11</v>
      </c>
      <c r="U306" s="162" t="s">
        <v>1153</v>
      </c>
      <c r="V306" s="162" t="s">
        <v>13</v>
      </c>
      <c r="W306" s="153" t="s">
        <v>782</v>
      </c>
      <c r="X306" s="162" t="str">
        <f t="shared" si="46"/>
        <v>唯一标识:亮灯养护用房;设施名称:亮灯养护用房;设施别称:;设施过滤:T;配置要求:规范外;设施必要性:0;级别:街道级;设施代码:SZ0130;设施类型:市政城管;类型代码:1390;控制方式:点位控制;应配建筑公式:0;应配用地公式:0;应配其他一公式:0;应配其他二公式:0;应配其他三公式:0;一般建筑规模:100-150㎡;一般用地规模:-;一般其他一规模:-;一般其他二规模:-;规模一量纲:;备注:-</v>
      </c>
      <c r="Y306" s="153" t="s">
        <v>1113</v>
      </c>
      <c r="Z306" s="153"/>
      <c r="AA306" s="153"/>
      <c r="AB306" s="153"/>
      <c r="AC306" s="138" t="str">
        <f t="shared" si="41"/>
        <v>设施代码:</v>
      </c>
      <c r="AD306" s="153"/>
      <c r="AE306" s="153"/>
    </row>
    <row r="307" spans="1:31" s="89" customFormat="1" x14ac:dyDescent="0.2">
      <c r="A307" s="126" t="s">
        <v>1037</v>
      </c>
      <c r="B307" s="127" t="s">
        <v>389</v>
      </c>
      <c r="C307" s="127" t="s">
        <v>616</v>
      </c>
      <c r="D307" s="127" t="s">
        <v>0</v>
      </c>
      <c r="E307" s="127" t="s">
        <v>622</v>
      </c>
      <c r="F307" s="127" t="s">
        <v>18</v>
      </c>
      <c r="G307" s="127" t="s">
        <v>311</v>
      </c>
      <c r="H307" s="127" t="s">
        <v>1330</v>
      </c>
      <c r="I307" s="127" t="s">
        <v>435</v>
      </c>
      <c r="J307" s="127" t="s">
        <v>1438</v>
      </c>
      <c r="K307" s="127" t="s">
        <v>167</v>
      </c>
      <c r="L307" s="127" t="s">
        <v>4</v>
      </c>
      <c r="M307" s="127" t="s">
        <v>5</v>
      </c>
      <c r="N307" s="127" t="s">
        <v>6</v>
      </c>
      <c r="O307" s="127" t="s">
        <v>7</v>
      </c>
      <c r="P307" s="127" t="s">
        <v>175</v>
      </c>
      <c r="Q307" s="127" t="s">
        <v>130</v>
      </c>
      <c r="R307" s="127" t="s">
        <v>131</v>
      </c>
      <c r="S307" s="127" t="s">
        <v>15</v>
      </c>
      <c r="T307" s="127" t="s">
        <v>11</v>
      </c>
      <c r="U307" s="127" t="s">
        <v>1153</v>
      </c>
      <c r="V307" s="127" t="s">
        <v>132</v>
      </c>
      <c r="W307" s="137" t="s">
        <v>782</v>
      </c>
      <c r="X307" s="127" t="str">
        <f t="shared" si="46"/>
        <v>唯一标识:消防站;设施名称:消防站;设施别称:;设施过滤:T;配置要求:规范外;设施必要性:1;级别:街道级;设施代码:FZ0101;设施类型:市政消防;类型代码:1310;控制方式:实位控制;应配建筑公式:0;应配用地公式:0;应配其他一公式:0;应配其他二公式:0;应配其他三公式:0;一般建筑规模:2700-4000㎡;一般用地规模:3900-5600㎡;一般其他一规模:-;一般其他二规模:-;规模一量纲:;备注:4~7平方公里责任区</v>
      </c>
      <c r="Y307" s="137" t="s">
        <v>1113</v>
      </c>
      <c r="Z307" s="137"/>
      <c r="AA307" s="137"/>
      <c r="AB307" s="137"/>
      <c r="AC307" s="138" t="str">
        <f t="shared" si="41"/>
        <v>设施代码:</v>
      </c>
      <c r="AD307" s="137"/>
      <c r="AE307" s="137"/>
    </row>
    <row r="308" spans="1:31" s="168" customFormat="1" x14ac:dyDescent="0.2">
      <c r="A308" s="169" t="s">
        <v>1089</v>
      </c>
      <c r="B308" s="167" t="s">
        <v>1090</v>
      </c>
      <c r="C308" s="167" t="s">
        <v>616</v>
      </c>
      <c r="D308" s="167" t="s">
        <v>0</v>
      </c>
      <c r="E308" s="167" t="s">
        <v>190</v>
      </c>
      <c r="F308" s="167" t="s">
        <v>169</v>
      </c>
      <c r="G308" s="167" t="s">
        <v>311</v>
      </c>
      <c r="H308" s="167" t="s">
        <v>1330</v>
      </c>
      <c r="I308" s="167" t="s">
        <v>435</v>
      </c>
      <c r="J308" s="167" t="s">
        <v>1438</v>
      </c>
      <c r="K308" s="167" t="s">
        <v>167</v>
      </c>
      <c r="L308" s="167" t="s">
        <v>4</v>
      </c>
      <c r="M308" s="167" t="s">
        <v>5</v>
      </c>
      <c r="N308" s="167" t="s">
        <v>6</v>
      </c>
      <c r="O308" s="167" t="s">
        <v>7</v>
      </c>
      <c r="P308" s="167" t="s">
        <v>175</v>
      </c>
      <c r="Q308" s="167" t="s">
        <v>130</v>
      </c>
      <c r="R308" s="167" t="s">
        <v>1091</v>
      </c>
      <c r="S308" s="167" t="s">
        <v>15</v>
      </c>
      <c r="T308" s="167" t="s">
        <v>11</v>
      </c>
      <c r="U308" s="167" t="s">
        <v>1153</v>
      </c>
      <c r="V308" s="167" t="s">
        <v>1094</v>
      </c>
      <c r="W308" s="138" t="s">
        <v>782</v>
      </c>
      <c r="X308" s="167" t="str">
        <f t="shared" si="46"/>
        <v>唯一标识:一级消防站;设施名称:一级消防站;设施别称:;设施过滤:T;配置要求:选配;设施必要性:1;级别:街道级;设施代码:FZ0101;设施类型:市政消防;类型代码:1310;控制方式:实位控制;应配建筑公式:0;应配用地公式:0;应配其他一公式:0;应配其他二公式:0;应配其他三公式:0;一般建筑规模:2700-4000㎡;一般用地规模:4500-8000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Y308" s="138" t="s">
        <v>1113</v>
      </c>
      <c r="Z308" s="138"/>
      <c r="AA308" s="138"/>
      <c r="AB308" s="138"/>
      <c r="AC308" s="138" t="str">
        <f t="shared" si="41"/>
        <v>设施代码:</v>
      </c>
      <c r="AD308" s="138"/>
      <c r="AE308" s="138"/>
    </row>
    <row r="309" spans="1:31" s="168" customFormat="1" x14ac:dyDescent="0.2">
      <c r="A309" s="169" t="s">
        <v>1087</v>
      </c>
      <c r="B309" s="167" t="s">
        <v>1088</v>
      </c>
      <c r="C309" s="167" t="s">
        <v>616</v>
      </c>
      <c r="D309" s="167" t="s">
        <v>0</v>
      </c>
      <c r="E309" s="167" t="s">
        <v>190</v>
      </c>
      <c r="F309" s="167" t="s">
        <v>371</v>
      </c>
      <c r="G309" s="167" t="s">
        <v>311</v>
      </c>
      <c r="H309" s="167" t="s">
        <v>1330</v>
      </c>
      <c r="I309" s="167" t="s">
        <v>435</v>
      </c>
      <c r="J309" s="167" t="s">
        <v>1438</v>
      </c>
      <c r="K309" s="167" t="s">
        <v>167</v>
      </c>
      <c r="L309" s="167" t="s">
        <v>4</v>
      </c>
      <c r="M309" s="167" t="s">
        <v>5</v>
      </c>
      <c r="N309" s="167" t="s">
        <v>6</v>
      </c>
      <c r="O309" s="167" t="s">
        <v>7</v>
      </c>
      <c r="P309" s="167" t="s">
        <v>175</v>
      </c>
      <c r="Q309" s="167" t="s">
        <v>1092</v>
      </c>
      <c r="R309" s="167" t="s">
        <v>1093</v>
      </c>
      <c r="S309" s="167" t="s">
        <v>15</v>
      </c>
      <c r="T309" s="167" t="s">
        <v>11</v>
      </c>
      <c r="U309" s="167" t="s">
        <v>1153</v>
      </c>
      <c r="V309" s="167" t="s">
        <v>1094</v>
      </c>
      <c r="W309" s="138" t="s">
        <v>782</v>
      </c>
      <c r="X309" s="167" t="str">
        <f t="shared" ref="X309:X312" si="47">_xlfn.TEXTJOIN(";",TRUE,A309:V309)</f>
        <v>唯一标识:二级消防站;设施名称:二级消防站;设施别称:;设施过滤:T;配置要求:选配;设施必要性:0;级别:街道级;设施代码:FZ0101;设施类型:市政消防;类型代码:1310;控制方式:实位控制;应配建筑公式:0;应配用地公式:0;应配其他一公式:0;应配其他二公式:0;应配其他三公式:0;一般建筑规模:1800-2700㎡;一般用地规模:3000-5400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Y309" s="138" t="s">
        <v>1113</v>
      </c>
      <c r="Z309" s="138"/>
      <c r="AA309" s="138"/>
      <c r="AB309" s="138"/>
      <c r="AC309" s="138" t="str">
        <f t="shared" si="41"/>
        <v>设施代码:</v>
      </c>
      <c r="AD309" s="138"/>
      <c r="AE309" s="138"/>
    </row>
    <row r="310" spans="1:31" s="90" customFormat="1" ht="15" thickBot="1" x14ac:dyDescent="0.25">
      <c r="A310" s="128" t="s">
        <v>1081</v>
      </c>
      <c r="B310" s="129" t="s">
        <v>1082</v>
      </c>
      <c r="C310" s="129" t="s">
        <v>616</v>
      </c>
      <c r="D310" s="129" t="s">
        <v>0</v>
      </c>
      <c r="E310" s="129" t="s">
        <v>190</v>
      </c>
      <c r="F310" s="129" t="s">
        <v>371</v>
      </c>
      <c r="G310" s="129" t="s">
        <v>311</v>
      </c>
      <c r="H310" s="129" t="s">
        <v>1331</v>
      </c>
      <c r="I310" s="129" t="s">
        <v>435</v>
      </c>
      <c r="J310" s="129" t="s">
        <v>1438</v>
      </c>
      <c r="K310" s="129" t="s">
        <v>168</v>
      </c>
      <c r="L310" s="129" t="s">
        <v>4</v>
      </c>
      <c r="M310" s="129" t="s">
        <v>5</v>
      </c>
      <c r="N310" s="129" t="s">
        <v>6</v>
      </c>
      <c r="O310" s="129" t="s">
        <v>7</v>
      </c>
      <c r="P310" s="129" t="s">
        <v>175</v>
      </c>
      <c r="Q310" s="129" t="s">
        <v>390</v>
      </c>
      <c r="R310" s="129" t="s">
        <v>391</v>
      </c>
      <c r="S310" s="129" t="s">
        <v>15</v>
      </c>
      <c r="T310" s="129" t="s">
        <v>11</v>
      </c>
      <c r="U310" s="129" t="s">
        <v>1153</v>
      </c>
      <c r="V310" s="129" t="s">
        <v>1094</v>
      </c>
      <c r="W310" s="139" t="s">
        <v>782</v>
      </c>
      <c r="X310" s="129" t="str">
        <f t="shared" ref="X310" si="48">_xlfn.TEXTJOIN(";",TRUE,A310:V310)</f>
        <v>唯一标识:小型消防站;设施名称:小型消防站;设施别称:;设施过滤:T;配置要求:选配;设施必要性:0;级别:街道级;设施代码:FZ0102;设施类型:市政消防;类型代码:1310;控制方式:点位控制;应配建筑公式:0;应配用地公式:0;应配其他一公式:0;应配其他二公式:0;应配其他三公式:0;一般建筑规模:650-1000㎡;一般用地规模:590-1250㎡;一般其他一规模:-;一般其他二规模:-;规模一量纲:;备注:(1)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c r="Y310" s="139" t="s">
        <v>1113</v>
      </c>
      <c r="Z310" s="139"/>
      <c r="AA310" s="139"/>
      <c r="AB310" s="139"/>
      <c r="AC310" s="138" t="str">
        <f t="shared" si="41"/>
        <v>设施代码:</v>
      </c>
      <c r="AD310" s="139"/>
      <c r="AE310" s="139"/>
    </row>
    <row r="311" spans="1:31" s="90" customFormat="1" ht="15" thickBot="1" x14ac:dyDescent="0.25">
      <c r="A311" s="128" t="s">
        <v>1156</v>
      </c>
      <c r="B311" s="129" t="s">
        <v>1155</v>
      </c>
      <c r="C311" s="129" t="s">
        <v>616</v>
      </c>
      <c r="D311" s="129" t="s">
        <v>0</v>
      </c>
      <c r="E311" s="129" t="s">
        <v>190</v>
      </c>
      <c r="F311" s="129" t="s">
        <v>371</v>
      </c>
      <c r="G311" s="129" t="s">
        <v>311</v>
      </c>
      <c r="H311" s="129" t="s">
        <v>1335</v>
      </c>
      <c r="I311" s="129" t="s">
        <v>435</v>
      </c>
      <c r="J311" s="129" t="s">
        <v>1438</v>
      </c>
      <c r="K311" s="129" t="s">
        <v>168</v>
      </c>
      <c r="L311" s="129" t="s">
        <v>4</v>
      </c>
      <c r="M311" s="129" t="s">
        <v>5</v>
      </c>
      <c r="N311" s="129" t="s">
        <v>6</v>
      </c>
      <c r="O311" s="129" t="s">
        <v>7</v>
      </c>
      <c r="P311" s="129" t="s">
        <v>175</v>
      </c>
      <c r="Q311" s="129" t="s">
        <v>228</v>
      </c>
      <c r="R311" s="129" t="s">
        <v>194</v>
      </c>
      <c r="S311" s="129" t="s">
        <v>15</v>
      </c>
      <c r="T311" s="129" t="s">
        <v>11</v>
      </c>
      <c r="U311" s="129" t="s">
        <v>1153</v>
      </c>
      <c r="V311" s="129" t="s">
        <v>571</v>
      </c>
      <c r="W311" s="139" t="s">
        <v>782</v>
      </c>
      <c r="X311" s="129" t="str">
        <f t="shared" si="47"/>
        <v>唯一标识:消防应急取水平台;设施名称:消防应急取水平台;设施别称:;设施过滤:T;配置要求:选配;设施必要性:0;级别:街道级;设施代码:FZ0106;设施类型:市政消防;类型代码:1310;控制方式:点位控制;应配建筑公式:0;应配用地公式:0;应配其他一公式:0;应配其他二公式:0;应配其他三公式:0;一般建筑规模:-;一般用地规模:-;一般其他一规模:-;一般其他二规模:-;规模一量纲:;备注:-</v>
      </c>
      <c r="Y311" s="139" t="s">
        <v>1113</v>
      </c>
      <c r="Z311" s="139"/>
      <c r="AA311" s="139"/>
      <c r="AB311" s="139"/>
      <c r="AC311" s="138" t="str">
        <f t="shared" si="41"/>
        <v>设施代码:</v>
      </c>
      <c r="AD311" s="139"/>
      <c r="AE311" s="139"/>
    </row>
    <row r="312" spans="1:31" s="165" customFormat="1" ht="15" thickBot="1" x14ac:dyDescent="0.25">
      <c r="A312" s="164" t="s">
        <v>1148</v>
      </c>
      <c r="B312" s="164" t="s">
        <v>1149</v>
      </c>
      <c r="C312" s="165" t="s">
        <v>616</v>
      </c>
      <c r="D312" s="165" t="s">
        <v>0</v>
      </c>
      <c r="E312" s="165" t="s">
        <v>190</v>
      </c>
      <c r="F312" s="165" t="s">
        <v>371</v>
      </c>
      <c r="G312" s="165" t="s">
        <v>581</v>
      </c>
      <c r="H312" s="165" t="s">
        <v>1331</v>
      </c>
      <c r="I312" s="165" t="s">
        <v>435</v>
      </c>
      <c r="J312" s="165" t="s">
        <v>1438</v>
      </c>
      <c r="K312" s="165" t="s">
        <v>168</v>
      </c>
      <c r="L312" s="165" t="s">
        <v>4</v>
      </c>
      <c r="M312" s="165" t="s">
        <v>5</v>
      </c>
      <c r="N312" s="165" t="s">
        <v>6</v>
      </c>
      <c r="O312" s="165" t="s">
        <v>7</v>
      </c>
      <c r="P312" s="165" t="s">
        <v>175</v>
      </c>
      <c r="Q312" s="165" t="s">
        <v>1150</v>
      </c>
      <c r="R312" s="165" t="s">
        <v>194</v>
      </c>
      <c r="S312" s="165" t="s">
        <v>15</v>
      </c>
      <c r="T312" s="165" t="s">
        <v>11</v>
      </c>
      <c r="U312" s="165" t="s">
        <v>1153</v>
      </c>
      <c r="V312" s="165" t="s">
        <v>571</v>
      </c>
      <c r="W312" s="166" t="s">
        <v>782</v>
      </c>
      <c r="X312" s="165" t="str">
        <f t="shared" si="47"/>
        <v>唯一标识:专职小型消防救援站;设施名称:专职小型消防救援站;设施别称:;设施过滤:T;配置要求:选配;设施必要性:0;级别:社区级;设施代码:FZ0102;设施类型:市政消防;类型代码:1310;控制方式:点位控制;应配建筑公式:0;应配用地公式:0;应配其他一公式:0;应配其他二公式:0;应配其他三公式:0;一般建筑规模:650㎡;一般用地规模:-;一般其他一规模:-;一般其他二规模:-;规模一量纲:;备注:-</v>
      </c>
      <c r="Y312" s="166" t="s">
        <v>1113</v>
      </c>
      <c r="Z312" s="166"/>
      <c r="AA312" s="166"/>
      <c r="AB312" s="166"/>
      <c r="AC312" s="138" t="str">
        <f t="shared" si="41"/>
        <v>设施代码:</v>
      </c>
      <c r="AD312" s="166"/>
      <c r="AE312" s="166"/>
    </row>
    <row r="313" spans="1:31" s="165" customFormat="1" ht="15" thickBot="1" x14ac:dyDescent="0.25">
      <c r="A313" s="164" t="s">
        <v>1084</v>
      </c>
      <c r="B313" s="164" t="s">
        <v>1083</v>
      </c>
      <c r="C313" s="165" t="s">
        <v>616</v>
      </c>
      <c r="D313" s="165" t="s">
        <v>0</v>
      </c>
      <c r="E313" s="165" t="s">
        <v>190</v>
      </c>
      <c r="F313" s="165" t="s">
        <v>371</v>
      </c>
      <c r="G313" s="165" t="s">
        <v>581</v>
      </c>
      <c r="H313" s="165" t="s">
        <v>1332</v>
      </c>
      <c r="I313" s="165" t="s">
        <v>435</v>
      </c>
      <c r="J313" s="165" t="s">
        <v>1438</v>
      </c>
      <c r="K313" s="165" t="s">
        <v>168</v>
      </c>
      <c r="L313" s="165" t="s">
        <v>4</v>
      </c>
      <c r="M313" s="165" t="s">
        <v>5</v>
      </c>
      <c r="N313" s="165" t="s">
        <v>6</v>
      </c>
      <c r="O313" s="165" t="s">
        <v>7</v>
      </c>
      <c r="P313" s="165" t="s">
        <v>175</v>
      </c>
      <c r="Q313" s="165" t="s">
        <v>437</v>
      </c>
      <c r="R313" s="165" t="s">
        <v>194</v>
      </c>
      <c r="S313" s="165" t="s">
        <v>15</v>
      </c>
      <c r="T313" s="165" t="s">
        <v>11</v>
      </c>
      <c r="U313" s="165" t="s">
        <v>1153</v>
      </c>
      <c r="V313" s="165" t="s">
        <v>438</v>
      </c>
      <c r="W313" s="166" t="s">
        <v>782</v>
      </c>
      <c r="X313" s="165" t="str">
        <f t="shared" si="46"/>
        <v>唯一标识:微型消防站;设施名称:微型消防站;设施别称:;设施过滤:T;配置要求:选配;设施必要性:0;级别:社区级;设施代码:FZ0103;设施类型:市政消防;类型代码:1310;控制方式:点位控制;应配建筑公式:0;应配用地公式:0;应配其他一公式:0;应配其他二公式:0;应配其他三公式:0;一般建筑规模:350㎡;一般用地规模:-;一般其他一规模:-;一般其他二规模:-;规模一量纲:;备注:(1)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v>
      </c>
      <c r="Y313" s="166" t="s">
        <v>1113</v>
      </c>
      <c r="Z313" s="166"/>
      <c r="AA313" s="166"/>
      <c r="AB313" s="166"/>
      <c r="AC313" s="138" t="str">
        <f t="shared" si="41"/>
        <v>设施代码:</v>
      </c>
      <c r="AD313" s="166"/>
      <c r="AE313" s="166"/>
    </row>
    <row r="314" spans="1:31" s="93" customFormat="1" ht="15" thickBot="1" x14ac:dyDescent="0.25">
      <c r="A314" s="91" t="s">
        <v>1038</v>
      </c>
      <c r="B314" s="91" t="s">
        <v>520</v>
      </c>
      <c r="C314" s="92" t="s">
        <v>616</v>
      </c>
      <c r="D314" s="92" t="s">
        <v>0</v>
      </c>
      <c r="E314" s="92" t="s">
        <v>180</v>
      </c>
      <c r="F314" s="92" t="s">
        <v>371</v>
      </c>
      <c r="G314" s="92" t="s">
        <v>473</v>
      </c>
      <c r="H314" s="92" t="s">
        <v>1334</v>
      </c>
      <c r="I314" s="92" t="s">
        <v>435</v>
      </c>
      <c r="J314" s="92" t="s">
        <v>1438</v>
      </c>
      <c r="K314" s="92" t="s">
        <v>168</v>
      </c>
      <c r="L314" s="92" t="s">
        <v>4</v>
      </c>
      <c r="M314" s="92" t="s">
        <v>5</v>
      </c>
      <c r="N314" s="92" t="s">
        <v>6</v>
      </c>
      <c r="O314" s="92" t="s">
        <v>7</v>
      </c>
      <c r="P314" s="92" t="s">
        <v>175</v>
      </c>
      <c r="Q314" s="92" t="s">
        <v>521</v>
      </c>
      <c r="R314" s="92" t="s">
        <v>194</v>
      </c>
      <c r="S314" s="92" t="s">
        <v>15</v>
      </c>
      <c r="T314" s="92" t="s">
        <v>11</v>
      </c>
      <c r="U314" s="92" t="s">
        <v>1153</v>
      </c>
      <c r="V314" s="92" t="s">
        <v>522</v>
      </c>
      <c r="W314" s="145" t="s">
        <v>782</v>
      </c>
      <c r="X314" s="92" t="str">
        <f t="shared" si="46"/>
        <v>唯一标识:乡镇专职消防队;设施名称:乡镇专职消防队;设施别称:;设施过滤:T;配置要求:必配;设施必要性:0;级别:乡镇级;设施代码:FZ0105;设施类型:市政消防;类型代码:1310;控制方式:点位控制;应配建筑公式:0;应配用地公式:0;应配其他一公式:0;应配其他二公式:0;应配其他三公式:0;一般建筑规模:200-700㎡;一般用地规模:-;一般其他一规模:-;一般其他二规模:-;规模一量纲:;备注:(1)各乡镇应配置1处；(2)鼓励中心镇有条件情沉下升级为城市消防站：(3)根据《乡镇消防队(GB/T35547-2017)建队要求配置一级乡镇专职消防队、二级乡镇专职消防队或乡镇志愿消防队。参照《乡镇消防队(GB/T35547-2017)</v>
      </c>
      <c r="Y314" s="145" t="s">
        <v>1113</v>
      </c>
      <c r="Z314" s="145"/>
      <c r="AA314" s="145"/>
      <c r="AB314" s="145"/>
      <c r="AC314" s="138" t="str">
        <f t="shared" si="41"/>
        <v>设施代码:</v>
      </c>
      <c r="AD314" s="145"/>
      <c r="AE314" s="145"/>
    </row>
    <row r="315" spans="1:31" s="92" customFormat="1" ht="15" thickBot="1" x14ac:dyDescent="0.25">
      <c r="A315" s="91" t="s">
        <v>1086</v>
      </c>
      <c r="B315" s="91" t="s">
        <v>1085</v>
      </c>
      <c r="C315" s="92" t="s">
        <v>616</v>
      </c>
      <c r="D315" s="92" t="s">
        <v>0</v>
      </c>
      <c r="E315" s="92" t="s">
        <v>190</v>
      </c>
      <c r="F315" s="92" t="s">
        <v>371</v>
      </c>
      <c r="G315" s="92" t="s">
        <v>523</v>
      </c>
      <c r="H315" s="92" t="s">
        <v>1332</v>
      </c>
      <c r="I315" s="92" t="s">
        <v>435</v>
      </c>
      <c r="J315" s="92" t="s">
        <v>1438</v>
      </c>
      <c r="K315" s="92" t="s">
        <v>168</v>
      </c>
      <c r="L315" s="92" t="s">
        <v>4</v>
      </c>
      <c r="M315" s="92" t="s">
        <v>5</v>
      </c>
      <c r="N315" s="92" t="s">
        <v>6</v>
      </c>
      <c r="O315" s="92" t="s">
        <v>7</v>
      </c>
      <c r="P315" s="92" t="s">
        <v>175</v>
      </c>
      <c r="Q315" s="92" t="s">
        <v>437</v>
      </c>
      <c r="R315" s="92" t="s">
        <v>194</v>
      </c>
      <c r="S315" s="92" t="s">
        <v>15</v>
      </c>
      <c r="T315" s="92" t="s">
        <v>11</v>
      </c>
      <c r="U315" s="92" t="s">
        <v>1153</v>
      </c>
      <c r="V315" s="92" t="s">
        <v>561</v>
      </c>
      <c r="W315" s="146" t="s">
        <v>782</v>
      </c>
      <c r="X315" s="92" t="str">
        <f t="shared" si="46"/>
        <v>唯一标识:微型消防站（村）;设施名称:微型消防站（村）;设施别称:;设施过滤:T;配置要求:选配;设施必要性:0;级别:村级;设施代码:FZ0103;设施类型:市政消防;类型代码:1310;控制方式:点位控制;应配建筑公式:0;应配用地公式:0;应配其他一公式:0;应配其他二公式:0;应配其他三公式:0;一般建筑规模:350㎡;一般用地规模:-;一般其他一规模:-;一般其他二规模:-;规模一量纲:;备注:应充分利用村党群服务中心等现有的场地、设施，设置在便于人员出动、器材取用的位置。参照《社区生活圈规划技术指南》(TD/T1062-2021)</v>
      </c>
      <c r="Y315" s="146" t="s">
        <v>1113</v>
      </c>
      <c r="Z315" s="146"/>
      <c r="AA315" s="146"/>
      <c r="AB315" s="146"/>
      <c r="AC315" s="138" t="str">
        <f t="shared" si="41"/>
        <v>设施代码:</v>
      </c>
      <c r="AD315" s="146"/>
      <c r="AE315" s="146"/>
    </row>
    <row r="316" spans="1:31" s="168" customFormat="1" ht="15" thickBot="1" x14ac:dyDescent="0.25">
      <c r="A316" s="169" t="s">
        <v>1133</v>
      </c>
      <c r="B316" s="167" t="s">
        <v>1132</v>
      </c>
      <c r="C316" s="167" t="s">
        <v>616</v>
      </c>
      <c r="D316" s="167" t="s">
        <v>0</v>
      </c>
      <c r="E316" s="167" t="s">
        <v>622</v>
      </c>
      <c r="F316" s="167" t="s">
        <v>371</v>
      </c>
      <c r="G316" s="167" t="s">
        <v>311</v>
      </c>
      <c r="H316" s="167" t="s">
        <v>1335</v>
      </c>
      <c r="I316" s="167" t="s">
        <v>435</v>
      </c>
      <c r="J316" s="167" t="s">
        <v>1438</v>
      </c>
      <c r="K316" s="167" t="s">
        <v>167</v>
      </c>
      <c r="L316" s="167" t="s">
        <v>4</v>
      </c>
      <c r="M316" s="167" t="s">
        <v>5</v>
      </c>
      <c r="N316" s="167" t="s">
        <v>6</v>
      </c>
      <c r="O316" s="167" t="s">
        <v>7</v>
      </c>
      <c r="P316" s="167" t="s">
        <v>175</v>
      </c>
      <c r="Q316" s="167" t="s">
        <v>228</v>
      </c>
      <c r="R316" s="167" t="s">
        <v>194</v>
      </c>
      <c r="S316" s="167" t="s">
        <v>15</v>
      </c>
      <c r="T316" s="167" t="s">
        <v>11</v>
      </c>
      <c r="U316" s="167" t="s">
        <v>1153</v>
      </c>
      <c r="V316" s="167" t="s">
        <v>1071</v>
      </c>
      <c r="W316" s="138" t="s">
        <v>782</v>
      </c>
      <c r="X316" s="167" t="str">
        <f t="shared" ref="X316" si="49">_xlfn.TEXTJOIN(";",TRUE,A316:V316)</f>
        <v>唯一标识:特勤消防站;设施名称:特勤消防站;设施别称:;设施过滤:T;配置要求:规范外;设施必要性:0;级别:街道级;设施代码:FZ0106;设施类型:市政消防;类型代码:1310;控制方式:实位控制;应配建筑公式:0;应配用地公式:0;应配其他一公式:0;应配其他二公式:0;应配其他三公式:0;一般建筑规模:-;一般用地规模:-;一般其他一规模:-;一般其他二规模:-;规模一量纲:;备注:</v>
      </c>
      <c r="Y316" s="138" t="s">
        <v>1113</v>
      </c>
      <c r="Z316" s="138"/>
      <c r="AA316" s="138"/>
      <c r="AB316" s="138"/>
      <c r="AC316" s="138" t="str">
        <f t="shared" si="41"/>
        <v>设施代码:</v>
      </c>
      <c r="AD316" s="138"/>
      <c r="AE316" s="138"/>
    </row>
    <row r="317" spans="1:31" s="96" customFormat="1" x14ac:dyDescent="0.2">
      <c r="A317" s="98" t="s">
        <v>1039</v>
      </c>
      <c r="B317" s="98" t="s">
        <v>393</v>
      </c>
      <c r="C317" s="99" t="s">
        <v>616</v>
      </c>
      <c r="D317" s="99" t="s">
        <v>0</v>
      </c>
      <c r="E317" s="99" t="s">
        <v>180</v>
      </c>
      <c r="F317" s="99" t="s">
        <v>18</v>
      </c>
      <c r="G317" s="99" t="s">
        <v>311</v>
      </c>
      <c r="H317" s="99" t="s">
        <v>1333</v>
      </c>
      <c r="I317" s="99" t="s">
        <v>1095</v>
      </c>
      <c r="J317" s="99" t="s">
        <v>1438</v>
      </c>
      <c r="K317" s="99" t="s">
        <v>168</v>
      </c>
      <c r="L317" s="99" t="s">
        <v>394</v>
      </c>
      <c r="M317" s="99" t="s">
        <v>5</v>
      </c>
      <c r="N317" s="99" t="s">
        <v>6</v>
      </c>
      <c r="O317" s="99" t="s">
        <v>7</v>
      </c>
      <c r="P317" s="99" t="s">
        <v>175</v>
      </c>
      <c r="Q317" s="99" t="s">
        <v>228</v>
      </c>
      <c r="R317" s="99" t="s">
        <v>9</v>
      </c>
      <c r="S317" s="99" t="s">
        <v>15</v>
      </c>
      <c r="T317" s="99" t="s">
        <v>11</v>
      </c>
      <c r="U317" s="99" t="s">
        <v>1153</v>
      </c>
      <c r="V317" s="99" t="s">
        <v>395</v>
      </c>
      <c r="W317" s="137" t="s">
        <v>782</v>
      </c>
      <c r="X317" s="99" t="str">
        <f t="shared" si="46"/>
        <v>唯一标识:应急物资储备仓库;设施名称:应急物资储备仓库;设施别称:;设施过滤:T;配置要求:必配;设施必要性:1;级别:街道级;设施代码:FZ0104;设施类型:市政防灾;类型代码:1310;控制方式:点位控制;应配建筑公式:总居住户数/100*34;应配用地公式:0;应配其他一公式:0;应配其他二公式:0;应配其他三公式:0;一般建筑规模:-;一般用地规模:-;一般其他一规模:-;一般其他二规模:-;规模一量纲:;备注:(1)可根据用地情况分设多处：(2)选址应遵循交通便利、调运快捷、储存安全、保障高效的原则。参照《社区生活圈规划技术指南》(TD/T1062-2021)</v>
      </c>
      <c r="Y317" s="137" t="s">
        <v>1113</v>
      </c>
      <c r="Z317" s="137"/>
      <c r="AA317" s="137"/>
      <c r="AB317" s="137"/>
      <c r="AC317" s="138" t="str">
        <f t="shared" si="41"/>
        <v>设施代码:</v>
      </c>
      <c r="AD317" s="137"/>
      <c r="AE317" s="137"/>
    </row>
    <row r="318" spans="1:31" s="13" customFormat="1" x14ac:dyDescent="0.2">
      <c r="A318" s="100" t="s">
        <v>1040</v>
      </c>
      <c r="B318" s="100" t="s">
        <v>468</v>
      </c>
      <c r="C318" s="12" t="s">
        <v>616</v>
      </c>
      <c r="D318" s="12" t="s">
        <v>0</v>
      </c>
      <c r="E318" s="12" t="s">
        <v>180</v>
      </c>
      <c r="F318" s="12" t="s">
        <v>18</v>
      </c>
      <c r="G318" s="12" t="s">
        <v>311</v>
      </c>
      <c r="H318" s="12" t="s">
        <v>1439</v>
      </c>
      <c r="I318" s="12" t="s">
        <v>1095</v>
      </c>
      <c r="J318" s="12" t="s">
        <v>1440</v>
      </c>
      <c r="K318" s="12" t="s">
        <v>168</v>
      </c>
      <c r="L318" s="12" t="s">
        <v>244</v>
      </c>
      <c r="M318" s="12" t="s">
        <v>1109</v>
      </c>
      <c r="N318" s="12" t="s">
        <v>6</v>
      </c>
      <c r="O318" s="12" t="s">
        <v>7</v>
      </c>
      <c r="P318" s="12" t="s">
        <v>175</v>
      </c>
      <c r="Q318" s="12" t="s">
        <v>228</v>
      </c>
      <c r="R318" s="12" t="s">
        <v>246</v>
      </c>
      <c r="S318" s="12" t="s">
        <v>15</v>
      </c>
      <c r="T318" s="12" t="s">
        <v>11</v>
      </c>
      <c r="U318" s="12" t="s">
        <v>1153</v>
      </c>
      <c r="V318" s="12" t="s">
        <v>469</v>
      </c>
      <c r="W318" s="138" t="s">
        <v>782</v>
      </c>
      <c r="X318" s="12" t="str">
        <f t="shared" si="46"/>
        <v>唯一标识:社区固定避难场所;设施名称:社区固定避难场所;设施别称:;设施过滤:T;配置要求:必配;设施必要性:1;级别:街道级;设施代码:FZ0204;设施类型:市政防灾;类型代码:1316;控制方式:点位控制;应配建筑公式:0;应配用地公式:总居住人数*0.15*3;应配其他一公式:0;应配其他二公式:0;应配其他三公式:0;一般建筑规模:-;一般用地规模:10000㎡;一般其他一规模:-;一般其他二规模:-;规模一量纲:;备注:(1)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v>
      </c>
      <c r="Y318" s="138" t="s">
        <v>1113</v>
      </c>
      <c r="Z318" s="138"/>
      <c r="AA318" s="138"/>
      <c r="AB318" s="138"/>
      <c r="AC318" s="138" t="str">
        <f t="shared" si="41"/>
        <v>设施代码:</v>
      </c>
      <c r="AD318" s="138"/>
      <c r="AE318" s="138"/>
    </row>
    <row r="319" spans="1:31" s="13" customFormat="1" x14ac:dyDescent="0.2">
      <c r="A319" s="100" t="s">
        <v>1041</v>
      </c>
      <c r="B319" s="100" t="s">
        <v>634</v>
      </c>
      <c r="C319" s="12" t="s">
        <v>616</v>
      </c>
      <c r="D319" s="12" t="s">
        <v>0</v>
      </c>
      <c r="E319" s="12" t="s">
        <v>180</v>
      </c>
      <c r="F319" s="12" t="s">
        <v>169</v>
      </c>
      <c r="G319" s="12" t="s">
        <v>311</v>
      </c>
      <c r="H319" s="12" t="s">
        <v>1335</v>
      </c>
      <c r="I319" s="12" t="s">
        <v>1095</v>
      </c>
      <c r="J319" s="12" t="s">
        <v>1438</v>
      </c>
      <c r="K319" s="12" t="s">
        <v>168</v>
      </c>
      <c r="L319" s="12" t="s">
        <v>1098</v>
      </c>
      <c r="M319" s="12" t="s">
        <v>5</v>
      </c>
      <c r="N319" s="12" t="s">
        <v>6</v>
      </c>
      <c r="O319" s="12" t="s">
        <v>7</v>
      </c>
      <c r="P319" s="12" t="s">
        <v>175</v>
      </c>
      <c r="Q319" s="12" t="s">
        <v>1099</v>
      </c>
      <c r="R319" s="12" t="s">
        <v>9</v>
      </c>
      <c r="S319" s="12" t="s">
        <v>15</v>
      </c>
      <c r="T319" s="12" t="s">
        <v>11</v>
      </c>
      <c r="U319" s="12" t="s">
        <v>1153</v>
      </c>
      <c r="V319" s="12" t="s">
        <v>1101</v>
      </c>
      <c r="W319" s="138" t="s">
        <v>782</v>
      </c>
      <c r="X319" s="12" t="str">
        <f t="shared" si="46"/>
        <v>唯一标识:防灾医疗设施;设施名称:防灾医疗设施;设施别称:;设施过滤:T;配置要求:必配;设施必要性:1;级别:街道级;设施代码:FZ0106;设施类型:市政防灾;类型代码:1310;控制方式:点位控制;应配建筑公式:总居住人数*0.08;应配用地公式:0;应配其他一公式:0;应配其他二公式:0;应配其他三公式:0;一般建筑规模:1200-2000㎡;一般用地规模:-;一般其他一规模:-;一般其他二规模:-;规模一量纲:;备注: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v>
      </c>
      <c r="Y319" s="138" t="s">
        <v>1113</v>
      </c>
      <c r="Z319" s="138"/>
      <c r="AA319" s="138"/>
      <c r="AB319" s="138"/>
      <c r="AC319" s="138" t="str">
        <f t="shared" si="41"/>
        <v>设施代码:</v>
      </c>
      <c r="AD319" s="138"/>
      <c r="AE319" s="138"/>
    </row>
    <row r="320" spans="1:31" s="13" customFormat="1" ht="15" thickBot="1" x14ac:dyDescent="0.25">
      <c r="A320" s="100" t="s">
        <v>1042</v>
      </c>
      <c r="B320" s="100" t="s">
        <v>470</v>
      </c>
      <c r="C320" s="12" t="s">
        <v>616</v>
      </c>
      <c r="D320" s="12" t="s">
        <v>0</v>
      </c>
      <c r="E320" s="12" t="s">
        <v>180</v>
      </c>
      <c r="F320" s="12" t="s">
        <v>169</v>
      </c>
      <c r="G320" s="12" t="s">
        <v>311</v>
      </c>
      <c r="H320" s="12" t="s">
        <v>1335</v>
      </c>
      <c r="I320" s="12" t="s">
        <v>1095</v>
      </c>
      <c r="J320" s="12" t="s">
        <v>1438</v>
      </c>
      <c r="K320" s="12" t="s">
        <v>168</v>
      </c>
      <c r="L320" s="12" t="s">
        <v>1100</v>
      </c>
      <c r="M320" s="12" t="s">
        <v>5</v>
      </c>
      <c r="N320" s="12" t="s">
        <v>6</v>
      </c>
      <c r="O320" s="12" t="s">
        <v>7</v>
      </c>
      <c r="P320" s="12" t="s">
        <v>175</v>
      </c>
      <c r="Q320" s="12" t="s">
        <v>228</v>
      </c>
      <c r="R320" s="12" t="s">
        <v>9</v>
      </c>
      <c r="S320" s="12" t="s">
        <v>15</v>
      </c>
      <c r="T320" s="12" t="s">
        <v>11</v>
      </c>
      <c r="U320" s="12" t="s">
        <v>1153</v>
      </c>
      <c r="V320" s="12" t="s">
        <v>1102</v>
      </c>
      <c r="W320" s="138" t="s">
        <v>782</v>
      </c>
      <c r="X320" s="12" t="str">
        <f t="shared" si="46"/>
        <v>唯一标识:防灾指挥设施;设施名称:防灾指挥设施;设施别称:;设施过滤:T;配置要求:必配;设施必要性:1;级别:街道级;设施代码:FZ0106;设施类型:市政防灾;类型代码:1310;控制方式:点位控制;应配建筑公式:总居住人数*0.005;应配用地公式:0;应配其他一公式:0;应配其他二公式:0;应配其他三公式:0;一般建筑规模:-;一般用地规模:-;一般其他一规模:-;一般其他二规模:-;规模一量纲:;备注:规范里没有面积要求，参考了人防指挥设施，因为平站结合，是不是不用在控规注明面积？(1)每个街道设置一处；(2)以街道办事处等为空间载体设置。参照《社区生活圈规划技术指南》(TD/T1062-2021)</v>
      </c>
      <c r="Y320" s="138" t="s">
        <v>1113</v>
      </c>
      <c r="Z320" s="138"/>
      <c r="AA320" s="138"/>
      <c r="AB320" s="138"/>
      <c r="AC320" s="138" t="str">
        <f t="shared" si="41"/>
        <v>设施代码:</v>
      </c>
      <c r="AD320" s="138"/>
      <c r="AE320" s="138"/>
    </row>
    <row r="321" spans="1:31" s="99" customFormat="1" x14ac:dyDescent="0.2">
      <c r="A321" s="98" t="s">
        <v>1047</v>
      </c>
      <c r="B321" s="98" t="s">
        <v>471</v>
      </c>
      <c r="C321" s="99" t="s">
        <v>616</v>
      </c>
      <c r="D321" s="99" t="s">
        <v>0</v>
      </c>
      <c r="E321" s="99" t="s">
        <v>180</v>
      </c>
      <c r="F321" s="99" t="s">
        <v>18</v>
      </c>
      <c r="G321" s="99" t="s">
        <v>581</v>
      </c>
      <c r="H321" s="99" t="s">
        <v>1439</v>
      </c>
      <c r="I321" s="99" t="s">
        <v>1095</v>
      </c>
      <c r="J321" s="99" t="s">
        <v>1440</v>
      </c>
      <c r="K321" s="99" t="s">
        <v>168</v>
      </c>
      <c r="L321" s="99" t="s">
        <v>244</v>
      </c>
      <c r="M321" s="99" t="s">
        <v>1108</v>
      </c>
      <c r="N321" s="99" t="s">
        <v>6</v>
      </c>
      <c r="O321" s="99" t="s">
        <v>7</v>
      </c>
      <c r="P321" s="99" t="s">
        <v>175</v>
      </c>
      <c r="Q321" s="99" t="s">
        <v>228</v>
      </c>
      <c r="R321" s="99" t="s">
        <v>9</v>
      </c>
      <c r="S321" s="99" t="s">
        <v>15</v>
      </c>
      <c r="T321" s="99" t="s">
        <v>11</v>
      </c>
      <c r="U321" s="99" t="s">
        <v>1153</v>
      </c>
      <c r="V321" s="99" t="s">
        <v>472</v>
      </c>
      <c r="W321" s="140" t="s">
        <v>782</v>
      </c>
      <c r="X321" s="99" t="str">
        <f t="shared" ref="X321:X343" si="50">_xlfn.TEXTJOIN(";",TRUE,A321:V321)</f>
        <v>唯一标识:社区应急避难场所;设施名称:社区应急避难场所;设施别称:;设施过滤:T;配置要求:必配;设施必要性:1;级别:社区级;设施代码:FZ0204;设施类型:市政防灾;类型代码:1316;控制方式:点位控制;应配建筑公式:0;应配用地公式:总居住人数*1;应配其他一公式:0;应配其他二公式:0;应配其他三公式:0;一般建筑规模:-;一般用地规模:-;一般其他一规模:-;一般其他二规模:-;规模一量纲:;备注:(1)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v>
      </c>
      <c r="Y321" s="140" t="s">
        <v>1113</v>
      </c>
      <c r="Z321" s="140"/>
      <c r="AA321" s="140"/>
      <c r="AB321" s="140"/>
      <c r="AC321" s="138" t="str">
        <f t="shared" si="41"/>
        <v>设施代码:</v>
      </c>
      <c r="AD321" s="140"/>
      <c r="AE321" s="140"/>
    </row>
    <row r="322" spans="1:31" s="102" customFormat="1" ht="15" thickBot="1" x14ac:dyDescent="0.25">
      <c r="A322" s="101" t="s">
        <v>1048</v>
      </c>
      <c r="B322" s="101" t="s">
        <v>777</v>
      </c>
      <c r="C322" s="102" t="s">
        <v>616</v>
      </c>
      <c r="D322" s="102" t="s">
        <v>0</v>
      </c>
      <c r="E322" s="102" t="s">
        <v>190</v>
      </c>
      <c r="F322" s="102" t="s">
        <v>18</v>
      </c>
      <c r="G322" s="102" t="s">
        <v>581</v>
      </c>
      <c r="H322" s="102" t="s">
        <v>1335</v>
      </c>
      <c r="I322" s="102" t="s">
        <v>1095</v>
      </c>
      <c r="J322" s="102" t="s">
        <v>1438</v>
      </c>
      <c r="K322" s="102" t="s">
        <v>168</v>
      </c>
      <c r="L322" s="102" t="s">
        <v>244</v>
      </c>
      <c r="M322" s="102" t="s">
        <v>5</v>
      </c>
      <c r="N322" s="102" t="s">
        <v>6</v>
      </c>
      <c r="O322" s="102" t="s">
        <v>7</v>
      </c>
      <c r="P322" s="102" t="s">
        <v>175</v>
      </c>
      <c r="Q322" s="102" t="s">
        <v>366</v>
      </c>
      <c r="R322" s="102" t="s">
        <v>9</v>
      </c>
      <c r="S322" s="102" t="s">
        <v>15</v>
      </c>
      <c r="T322" s="102" t="s">
        <v>11</v>
      </c>
      <c r="U322" s="102" t="s">
        <v>1153</v>
      </c>
      <c r="V322" s="102" t="s">
        <v>1103</v>
      </c>
      <c r="W322" s="142" t="s">
        <v>782</v>
      </c>
      <c r="X322" s="102" t="str">
        <f t="shared" si="50"/>
        <v>唯一标识:防灾医疗设施（街坊级）;设施名称:防灾医疗设施（街坊级）;设施别称:;设施过滤:T;配置要求:选配;设施必要性:1;级别:社区级;设施代码:FZ0106;设施类型:市政防灾;类型代码:1310;控制方式:点位控制;应配建筑公式:0;应配用地公式:0;应配其他一公式:0;应配其他二公式:0;应配其他三公式:0;一般建筑规模:120㎡;一般用地规模:-;一般其他一规模:-;一般其他二规模:-;规模一量纲:;备注:因为平站结合，是不是不用在控规注明面积？(1)平战结合、平疫结合，以卫生服务站为空间载体设置：(2)服务半径不宜大于300m:(3)配置监测哨点的医疗设施应注重与普通诊室的有效隔离，根据相关文件要求布局空间、配置设备。</v>
      </c>
      <c r="Y322" s="142" t="s">
        <v>1113</v>
      </c>
      <c r="Z322" s="142"/>
      <c r="AA322" s="142"/>
      <c r="AB322" s="142"/>
      <c r="AC322" s="138" t="str">
        <f t="shared" si="41"/>
        <v>设施代码:</v>
      </c>
      <c r="AD322" s="142"/>
      <c r="AE322" s="142"/>
    </row>
    <row r="323" spans="1:31" s="94" customFormat="1" x14ac:dyDescent="0.2">
      <c r="A323" s="136" t="s">
        <v>1049</v>
      </c>
      <c r="B323" s="136" t="s">
        <v>778</v>
      </c>
      <c r="C323" s="95" t="s">
        <v>616</v>
      </c>
      <c r="D323" s="95" t="s">
        <v>0</v>
      </c>
      <c r="E323" s="95" t="s">
        <v>180</v>
      </c>
      <c r="F323" s="95" t="s">
        <v>371</v>
      </c>
      <c r="G323" s="95" t="s">
        <v>473</v>
      </c>
      <c r="H323" s="95" t="s">
        <v>1333</v>
      </c>
      <c r="I323" s="95" t="s">
        <v>1095</v>
      </c>
      <c r="J323" s="95" t="s">
        <v>1438</v>
      </c>
      <c r="K323" s="95" t="s">
        <v>168</v>
      </c>
      <c r="L323" s="95" t="s">
        <v>1104</v>
      </c>
      <c r="M323" s="95" t="s">
        <v>5</v>
      </c>
      <c r="N323" s="95" t="s">
        <v>6</v>
      </c>
      <c r="O323" s="95" t="s">
        <v>7</v>
      </c>
      <c r="P323" s="95" t="s">
        <v>175</v>
      </c>
      <c r="Q323" s="95" t="s">
        <v>228</v>
      </c>
      <c r="R323" s="95" t="s">
        <v>9</v>
      </c>
      <c r="S323" s="95" t="s">
        <v>15</v>
      </c>
      <c r="T323" s="95" t="s">
        <v>11</v>
      </c>
      <c r="U323" s="95" t="s">
        <v>1153</v>
      </c>
      <c r="V323" s="95" t="s">
        <v>519</v>
      </c>
      <c r="W323" s="156" t="s">
        <v>782</v>
      </c>
      <c r="X323" s="95" t="str">
        <f t="shared" si="50"/>
        <v>唯一标识:应急物资储备仓库（乡镇级）;设施名称:应急物资储备仓库（乡镇级）;设施别称:;设施过滤:T;配置要求:必配;设施必要性:0;级别:乡镇级;设施代码:FZ0104;设施类型:市政防灾;类型代码:1310;控制方式:点位控制;应配建筑公式:总居住人数*0.135;应配用地公式:0;应配其他一公式:0;应配其他二公式:0;应配其他三公式:0;一般建筑规模:-;一般用地规模:-;一般其他一规模:-;一般其他二规模:-;规模一量纲:;备注:(1)各乡镇可根据用地情况分设多处：(2)选址应遵循交通便利、调运快捷、储存安全、保障高效的原则；参照《社区生活圈规划技术指南》(TD/T1062-2021)</v>
      </c>
      <c r="Y323" s="156" t="s">
        <v>1113</v>
      </c>
      <c r="Z323" s="156"/>
      <c r="AA323" s="156"/>
      <c r="AB323" s="156"/>
      <c r="AC323" s="138" t="str">
        <f t="shared" si="41"/>
        <v>设施代码:</v>
      </c>
      <c r="AD323" s="156"/>
      <c r="AE323" s="156"/>
    </row>
    <row r="324" spans="1:31" s="13" customFormat="1" x14ac:dyDescent="0.2">
      <c r="A324" s="100" t="s">
        <v>1096</v>
      </c>
      <c r="B324" s="100" t="s">
        <v>568</v>
      </c>
      <c r="C324" s="12" t="s">
        <v>616</v>
      </c>
      <c r="D324" s="12" t="s">
        <v>0</v>
      </c>
      <c r="E324" s="12" t="s">
        <v>180</v>
      </c>
      <c r="F324" s="12" t="s">
        <v>371</v>
      </c>
      <c r="G324" s="12" t="s">
        <v>473</v>
      </c>
      <c r="H324" s="12" t="s">
        <v>1439</v>
      </c>
      <c r="I324" s="12" t="s">
        <v>1095</v>
      </c>
      <c r="J324" s="12" t="s">
        <v>1440</v>
      </c>
      <c r="K324" s="12" t="s">
        <v>168</v>
      </c>
      <c r="L324" s="12" t="s">
        <v>244</v>
      </c>
      <c r="M324" s="12" t="s">
        <v>5</v>
      </c>
      <c r="N324" s="12" t="s">
        <v>6</v>
      </c>
      <c r="O324" s="12" t="s">
        <v>7</v>
      </c>
      <c r="P324" s="12" t="s">
        <v>175</v>
      </c>
      <c r="Q324" s="12" t="s">
        <v>228</v>
      </c>
      <c r="R324" s="12" t="s">
        <v>9</v>
      </c>
      <c r="S324" s="12" t="s">
        <v>15</v>
      </c>
      <c r="T324" s="12" t="s">
        <v>11</v>
      </c>
      <c r="U324" s="12" t="s">
        <v>1153</v>
      </c>
      <c r="V324" s="12" t="s">
        <v>563</v>
      </c>
      <c r="W324" s="138" t="s">
        <v>782</v>
      </c>
      <c r="X324" s="12" t="str">
        <f t="shared" si="50"/>
        <v>唯一标识:固定避难场所;设施名称:固定避难场所;设施别称:;设施过滤:T;配置要求:必配;设施必要性:0;级别:乡镇级;设施代码:FZ0204;设施类型:市政防灾;类型代码:1316;控制方式:点位控制;应配建筑公式:0;应配用地公式:0;应配其他一公式:0;应配其他二公式:0;应配其他三公式:0;一般建筑规模:-;一般用地规模:-;一般其他一规模:-;一般其他二规模:-;规模一量纲:;备注:(1)各乡镇至少配置1处，以中小学操场、乡镇大中型广场为空间载体设置：(2)选址避免位于各类灾害风险区，与主要应急通道相连，预留停车场地。参照《社区生活圈规划技术指南》(TD/T1062-2021)</v>
      </c>
      <c r="Y324" s="138" t="s">
        <v>1113</v>
      </c>
      <c r="Z324" s="138"/>
      <c r="AA324" s="138"/>
      <c r="AB324" s="138"/>
      <c r="AC324" s="138" t="str">
        <f t="shared" si="41"/>
        <v>设施代码:</v>
      </c>
      <c r="AD324" s="138"/>
      <c r="AE324" s="138"/>
    </row>
    <row r="325" spans="1:31" s="13" customFormat="1" x14ac:dyDescent="0.2">
      <c r="A325" s="100" t="s">
        <v>1097</v>
      </c>
      <c r="B325" s="100" t="s">
        <v>779</v>
      </c>
      <c r="C325" s="12" t="s">
        <v>616</v>
      </c>
      <c r="D325" s="12" t="s">
        <v>0</v>
      </c>
      <c r="E325" s="12" t="s">
        <v>180</v>
      </c>
      <c r="F325" s="12" t="s">
        <v>371</v>
      </c>
      <c r="G325" s="12" t="s">
        <v>473</v>
      </c>
      <c r="H325" s="12" t="s">
        <v>1335</v>
      </c>
      <c r="I325" s="12" t="s">
        <v>1095</v>
      </c>
      <c r="J325" s="12" t="s">
        <v>1438</v>
      </c>
      <c r="K325" s="12" t="s">
        <v>168</v>
      </c>
      <c r="L325" s="12" t="s">
        <v>244</v>
      </c>
      <c r="M325" s="12" t="s">
        <v>5</v>
      </c>
      <c r="N325" s="12" t="s">
        <v>6</v>
      </c>
      <c r="O325" s="12" t="s">
        <v>7</v>
      </c>
      <c r="P325" s="12" t="s">
        <v>175</v>
      </c>
      <c r="Q325" s="12" t="s">
        <v>228</v>
      </c>
      <c r="R325" s="12" t="s">
        <v>9</v>
      </c>
      <c r="S325" s="12" t="s">
        <v>15</v>
      </c>
      <c r="T325" s="12" t="s">
        <v>11</v>
      </c>
      <c r="U325" s="12" t="s">
        <v>1153</v>
      </c>
      <c r="V325" s="12" t="s">
        <v>564</v>
      </c>
      <c r="W325" s="138" t="s">
        <v>782</v>
      </c>
      <c r="X325" s="12" t="str">
        <f t="shared" si="50"/>
        <v>唯一标识:防灾医疗设施（乡镇级）;设施名称:防灾医疗设施（乡镇级）;设施别称:;设施过滤:T;配置要求:必配;设施必要性:0;级别:乡镇级;设施代码:FZ0106;设施类型:市政防灾;类型代码:1310;控制方式:点位控制;应配建筑公式:0;应配用地公式:0;应配其他一公式:0;应配其他二公式:0;应配其他三公式:0;一般建筑规模:-;一般用地规模:-;一般其他一规模:-;一般其他二规模:-;规模一量纲:;备注:各乡镇至少配置1处，以卫生院等医疗卫生设施为空间载体设置。参照《社区生活圈规划技术指南》(TD/T1062-2021)</v>
      </c>
      <c r="Y325" s="138" t="s">
        <v>1113</v>
      </c>
      <c r="Z325" s="138"/>
      <c r="AA325" s="138"/>
      <c r="AB325" s="138"/>
      <c r="AC325" s="138" t="str">
        <f t="shared" si="41"/>
        <v>设施代码:</v>
      </c>
      <c r="AD325" s="138"/>
      <c r="AE325" s="138"/>
    </row>
    <row r="326" spans="1:31" s="97" customFormat="1" ht="15" thickBot="1" x14ac:dyDescent="0.25">
      <c r="A326" s="101" t="s">
        <v>1050</v>
      </c>
      <c r="B326" s="101" t="s">
        <v>780</v>
      </c>
      <c r="C326" s="102" t="s">
        <v>616</v>
      </c>
      <c r="D326" s="102" t="s">
        <v>0</v>
      </c>
      <c r="E326" s="102" t="s">
        <v>180</v>
      </c>
      <c r="F326" s="102" t="s">
        <v>371</v>
      </c>
      <c r="G326" s="102" t="s">
        <v>473</v>
      </c>
      <c r="H326" s="102" t="s">
        <v>1335</v>
      </c>
      <c r="I326" s="102" t="s">
        <v>1095</v>
      </c>
      <c r="J326" s="102" t="s">
        <v>1438</v>
      </c>
      <c r="K326" s="102" t="s">
        <v>168</v>
      </c>
      <c r="L326" s="102" t="s">
        <v>244</v>
      </c>
      <c r="M326" s="102" t="s">
        <v>5</v>
      </c>
      <c r="N326" s="102" t="s">
        <v>6</v>
      </c>
      <c r="O326" s="102" t="s">
        <v>7</v>
      </c>
      <c r="P326" s="102" t="s">
        <v>175</v>
      </c>
      <c r="Q326" s="102" t="s">
        <v>228</v>
      </c>
      <c r="R326" s="102" t="s">
        <v>9</v>
      </c>
      <c r="S326" s="102" t="s">
        <v>15</v>
      </c>
      <c r="T326" s="102" t="s">
        <v>11</v>
      </c>
      <c r="U326" s="102" t="s">
        <v>1153</v>
      </c>
      <c r="V326" s="102" t="s">
        <v>565</v>
      </c>
      <c r="W326" s="139" t="s">
        <v>782</v>
      </c>
      <c r="X326" s="102" t="str">
        <f t="shared" si="50"/>
        <v>唯一标识:防灾指挥设施（乡镇级）;设施名称:防灾指挥设施（乡镇级）;设施别称:;设施过滤:T;配置要求:必配;设施必要性:0;级别:乡镇级;设施代码:FZ0106;设施类型:市政防灾;类型代码:1310;控制方式:点位控制;应配建筑公式:0;应配用地公式:0;应配其他一公式:0;应配其他二公式:0;应配其他三公式:0;一般建筑规模:-;一般用地规模:-;一般其他一规模:-;一般其他二规模:-;规模一量纲:;备注:各乡镇至少配置1处，以镇政府、乡驻地政府为空间载体设置。参照《社区生活圈规划技术指南》(TD/T1062-2021)</v>
      </c>
      <c r="Y326" s="139" t="s">
        <v>1113</v>
      </c>
      <c r="Z326" s="139"/>
      <c r="AA326" s="139"/>
      <c r="AB326" s="139"/>
      <c r="AC326" s="138" t="str">
        <f t="shared" si="41"/>
        <v>设施代码:</v>
      </c>
      <c r="AD326" s="139"/>
      <c r="AE326" s="139"/>
    </row>
    <row r="327" spans="1:31" s="99" customFormat="1" x14ac:dyDescent="0.2">
      <c r="A327" s="98" t="s">
        <v>1051</v>
      </c>
      <c r="B327" s="98" t="s">
        <v>562</v>
      </c>
      <c r="C327" s="99" t="s">
        <v>616</v>
      </c>
      <c r="D327" s="99" t="s">
        <v>0</v>
      </c>
      <c r="E327" s="99" t="s">
        <v>180</v>
      </c>
      <c r="F327" s="99" t="s">
        <v>371</v>
      </c>
      <c r="G327" s="99" t="s">
        <v>523</v>
      </c>
      <c r="H327" s="99" t="s">
        <v>1439</v>
      </c>
      <c r="I327" s="99" t="s">
        <v>1095</v>
      </c>
      <c r="J327" s="99" t="s">
        <v>1440</v>
      </c>
      <c r="K327" s="99" t="s">
        <v>168</v>
      </c>
      <c r="L327" s="99" t="s">
        <v>244</v>
      </c>
      <c r="M327" s="99" t="s">
        <v>1108</v>
      </c>
      <c r="N327" s="99" t="s">
        <v>6</v>
      </c>
      <c r="O327" s="99" t="s">
        <v>7</v>
      </c>
      <c r="P327" s="99" t="s">
        <v>175</v>
      </c>
      <c r="Q327" s="99" t="s">
        <v>228</v>
      </c>
      <c r="R327" s="99" t="s">
        <v>9</v>
      </c>
      <c r="S327" s="99" t="s">
        <v>15</v>
      </c>
      <c r="T327" s="99" t="s">
        <v>11</v>
      </c>
      <c r="U327" s="99" t="s">
        <v>1153</v>
      </c>
      <c r="V327" s="99" t="s">
        <v>566</v>
      </c>
      <c r="W327" s="140" t="s">
        <v>782</v>
      </c>
      <c r="X327" s="99" t="str">
        <f t="shared" si="50"/>
        <v>唯一标识:应急避难场所;设施名称:应急避难场所;设施别称:;设施过滤:T;配置要求:必配;设施必要性:0;级别:村级;设施代码:FZ0204;设施类型:市政防灾;类型代码:1316;控制方式:点位控制;应配建筑公式:0;应配用地公式:总居住人数*1;应配其他一公式:0;应配其他二公式:0;应配其他三公式:0;一般建筑规模:-;一般用地规模:-;一般其他一规模:-;一般其他二规模:-;规模一量纲:;备注: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v>
      </c>
      <c r="Y327" s="140" t="s">
        <v>1113</v>
      </c>
      <c r="Z327" s="140"/>
      <c r="AA327" s="140"/>
      <c r="AB327" s="140"/>
      <c r="AC327" s="138" t="str">
        <f t="shared" si="41"/>
        <v>设施代码:</v>
      </c>
      <c r="AD327" s="140"/>
      <c r="AE327" s="140"/>
    </row>
    <row r="328" spans="1:31" s="171" customFormat="1" ht="15" thickBot="1" x14ac:dyDescent="0.25">
      <c r="A328" s="170" t="s">
        <v>1052</v>
      </c>
      <c r="B328" s="170" t="s">
        <v>781</v>
      </c>
      <c r="C328" s="171" t="s">
        <v>616</v>
      </c>
      <c r="D328" s="171" t="s">
        <v>0</v>
      </c>
      <c r="E328" s="171" t="s">
        <v>180</v>
      </c>
      <c r="F328" s="171" t="s">
        <v>371</v>
      </c>
      <c r="G328" s="171" t="s">
        <v>523</v>
      </c>
      <c r="H328" s="171" t="s">
        <v>1335</v>
      </c>
      <c r="I328" s="171" t="s">
        <v>1095</v>
      </c>
      <c r="J328" s="171" t="s">
        <v>1438</v>
      </c>
      <c r="K328" s="171" t="s">
        <v>168</v>
      </c>
      <c r="L328" s="171" t="s">
        <v>244</v>
      </c>
      <c r="M328" s="171" t="s">
        <v>5</v>
      </c>
      <c r="N328" s="171" t="s">
        <v>6</v>
      </c>
      <c r="O328" s="171" t="s">
        <v>7</v>
      </c>
      <c r="P328" s="171" t="s">
        <v>175</v>
      </c>
      <c r="Q328" s="171" t="s">
        <v>228</v>
      </c>
      <c r="R328" s="171" t="s">
        <v>9</v>
      </c>
      <c r="S328" s="171" t="s">
        <v>15</v>
      </c>
      <c r="T328" s="171" t="s">
        <v>11</v>
      </c>
      <c r="U328" s="171" t="s">
        <v>1153</v>
      </c>
      <c r="V328" s="171" t="s">
        <v>567</v>
      </c>
      <c r="W328" s="172" t="s">
        <v>782</v>
      </c>
      <c r="X328" s="171" t="str">
        <f t="shared" si="50"/>
        <v>唯一标识:防灾医疗设施（村）;设施名称:防灾医疗设施（村）;设施别称:;设施过滤:T;配置要求:必配;设施必要性:0;级别:村级;设施代码:FZ0106;设施类型:市政防灾;类型代码:1310;控制方式:点位控制;应配建筑公式:0;应配用地公式:0;应配其他一公式:0;应配其他二公式:0;应配其他三公式:0;一般建筑规模:-;一般用地规模:-;一般其他一规模:-;一般其他二规模:-;规模一量纲:;备注:以行政村的村卫生室为空间载体设置。参照《社区生活圈规划技术指南》(TD/T1062-2021)</v>
      </c>
      <c r="Y328" s="172" t="s">
        <v>1113</v>
      </c>
      <c r="Z328" s="172"/>
      <c r="AA328" s="172"/>
      <c r="AB328" s="172"/>
      <c r="AC328" s="188" t="str">
        <f t="shared" si="41"/>
        <v>设施代码:</v>
      </c>
      <c r="AD328" s="172"/>
      <c r="AE328" s="172"/>
    </row>
    <row r="329" spans="1:31" s="175" customFormat="1" x14ac:dyDescent="0.2">
      <c r="A329" s="173" t="s">
        <v>1043</v>
      </c>
      <c r="B329" s="174" t="s">
        <v>392</v>
      </c>
      <c r="C329" s="174" t="s">
        <v>616</v>
      </c>
      <c r="D329" s="174" t="s">
        <v>0</v>
      </c>
      <c r="E329" s="174" t="s">
        <v>622</v>
      </c>
      <c r="F329" s="174" t="s">
        <v>169</v>
      </c>
      <c r="G329" s="174" t="s">
        <v>311</v>
      </c>
      <c r="H329" s="174" t="s">
        <v>1442</v>
      </c>
      <c r="I329" s="174" t="s">
        <v>436</v>
      </c>
      <c r="J329" s="174" t="s">
        <v>1443</v>
      </c>
      <c r="K329" s="174" t="s">
        <v>168</v>
      </c>
      <c r="L329" s="174" t="s">
        <v>162</v>
      </c>
      <c r="M329" s="174" t="s">
        <v>5</v>
      </c>
      <c r="N329" s="174" t="s">
        <v>6</v>
      </c>
      <c r="O329" s="174" t="s">
        <v>7</v>
      </c>
      <c r="P329" s="174" t="s">
        <v>175</v>
      </c>
      <c r="Q329" s="174" t="s">
        <v>161</v>
      </c>
      <c r="R329" s="174" t="s">
        <v>9</v>
      </c>
      <c r="S329" s="174" t="s">
        <v>15</v>
      </c>
      <c r="T329" s="174" t="s">
        <v>11</v>
      </c>
      <c r="U329" s="174" t="s">
        <v>1153</v>
      </c>
      <c r="V329" s="174" t="s">
        <v>1364</v>
      </c>
      <c r="W329" s="137" t="s">
        <v>782</v>
      </c>
      <c r="X329" s="174" t="str">
        <f t="shared" si="50"/>
        <v>唯一标识:人防物资库;设施名称:人防物资库;设施别称:;设施过滤:T;配置要求:规范外;设施必要性:1;级别:街道级;设施代码:FZ0203;设施类型:市政人防;类型代码:1315;控制方式:点位控制;应配建筑公式:总居住人数*0.2;应配用地公式:0;应配其他一公式:0;应配其他二公式:0;应配其他三公式:0;一般建筑规模:2000-5000㎡;一般用地规模:-;一般其他一规模:-;一般其他二规模:-;规模一量纲:;备注:指标0.27-0.48，配套工程指标0.36-0.64，结合一万方以上人防空间商业设施设置</v>
      </c>
      <c r="Y329" s="137" t="s">
        <v>1113</v>
      </c>
      <c r="Z329" s="137"/>
      <c r="AA329" s="137"/>
      <c r="AB329" s="137"/>
      <c r="AC329" s="137" t="str">
        <f t="shared" si="41"/>
        <v>设施代码:</v>
      </c>
      <c r="AD329" s="137"/>
      <c r="AE329" s="137"/>
    </row>
    <row r="330" spans="1:31" s="160" customFormat="1" x14ac:dyDescent="0.2">
      <c r="A330" s="158" t="s">
        <v>1350</v>
      </c>
      <c r="B330" s="159" t="s">
        <v>1351</v>
      </c>
      <c r="C330" s="159" t="s">
        <v>616</v>
      </c>
      <c r="D330" s="159" t="s">
        <v>0</v>
      </c>
      <c r="E330" s="159" t="s">
        <v>622</v>
      </c>
      <c r="F330" s="159" t="s">
        <v>169</v>
      </c>
      <c r="G330" s="159" t="s">
        <v>311</v>
      </c>
      <c r="H330" s="159" t="s">
        <v>1442</v>
      </c>
      <c r="I330" s="159" t="s">
        <v>436</v>
      </c>
      <c r="J330" s="159" t="s">
        <v>1443</v>
      </c>
      <c r="K330" s="159" t="s">
        <v>168</v>
      </c>
      <c r="L330" s="159" t="s">
        <v>244</v>
      </c>
      <c r="M330" s="159" t="s">
        <v>5</v>
      </c>
      <c r="N330" s="159" t="s">
        <v>6</v>
      </c>
      <c r="O330" s="159" t="s">
        <v>7</v>
      </c>
      <c r="P330" s="159" t="s">
        <v>175</v>
      </c>
      <c r="Q330" s="159" t="s">
        <v>1353</v>
      </c>
      <c r="R330" s="159" t="s">
        <v>9</v>
      </c>
      <c r="S330" s="159" t="s">
        <v>15</v>
      </c>
      <c r="T330" s="159" t="s">
        <v>11</v>
      </c>
      <c r="U330" s="159" t="s">
        <v>1153</v>
      </c>
      <c r="V330" s="159" t="s">
        <v>1361</v>
      </c>
      <c r="W330" s="138" t="s">
        <v>782</v>
      </c>
      <c r="X330" s="159" t="str">
        <f t="shared" ref="X330" si="51">_xlfn.TEXTJOIN(";",TRUE,A330:V330)</f>
        <v>唯一标识:战时中心医院;设施名称:战时中心医院;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3500-4500㎡;一般用地规模:-;一般其他一规模:-;一般其他二规模:-;规模一量纲:;备注:医疗救护工程指标0.10-0.18，服务半径5公里，结合地面医疗机构床位500张以上医院设置</v>
      </c>
      <c r="Y330" s="138" t="s">
        <v>1113</v>
      </c>
      <c r="Z330" s="138"/>
      <c r="AA330" s="138"/>
      <c r="AB330" s="138"/>
      <c r="AC330" s="138" t="str">
        <f t="shared" ref="AC330" si="52">"设施代码:"&amp;AD330</f>
        <v>设施代码:</v>
      </c>
      <c r="AD330" s="138"/>
      <c r="AE330" s="138"/>
    </row>
    <row r="331" spans="1:31" s="160" customFormat="1" x14ac:dyDescent="0.2">
      <c r="A331" s="158" t="s">
        <v>1044</v>
      </c>
      <c r="B331" s="159" t="s">
        <v>776</v>
      </c>
      <c r="C331" s="159" t="s">
        <v>616</v>
      </c>
      <c r="D331" s="159" t="s">
        <v>0</v>
      </c>
      <c r="E331" s="159" t="s">
        <v>622</v>
      </c>
      <c r="F331" s="159" t="s">
        <v>169</v>
      </c>
      <c r="G331" s="159" t="s">
        <v>311</v>
      </c>
      <c r="H331" s="159" t="s">
        <v>1442</v>
      </c>
      <c r="I331" s="159" t="s">
        <v>436</v>
      </c>
      <c r="J331" s="159" t="s">
        <v>1443</v>
      </c>
      <c r="K331" s="159" t="s">
        <v>168</v>
      </c>
      <c r="L331" s="159" t="s">
        <v>155</v>
      </c>
      <c r="M331" s="159" t="s">
        <v>5</v>
      </c>
      <c r="N331" s="159" t="s">
        <v>6</v>
      </c>
      <c r="O331" s="159" t="s">
        <v>7</v>
      </c>
      <c r="P331" s="159" t="s">
        <v>175</v>
      </c>
      <c r="Q331" s="159" t="s">
        <v>1354</v>
      </c>
      <c r="R331" s="159" t="s">
        <v>9</v>
      </c>
      <c r="S331" s="159" t="s">
        <v>15</v>
      </c>
      <c r="T331" s="159" t="s">
        <v>11</v>
      </c>
      <c r="U331" s="159" t="s">
        <v>1153</v>
      </c>
      <c r="V331" s="159" t="s">
        <v>1362</v>
      </c>
      <c r="W331" s="138" t="s">
        <v>782</v>
      </c>
      <c r="X331" s="159" t="str">
        <f t="shared" si="50"/>
        <v>唯一标识:战时急救医院;设施名称:战时急救医院;设施别称:;设施过滤:T;配置要求:规范外;设施必要性:1;级别:街道级;设施代码:FZ0203;设施类型:市政人防;类型代码:1315;控制方式:点位控制;应配建筑公式:总居住人数*0.025;应配用地公式:0;应配其他一公式:0;应配其他二公式:0;应配其他三公式:0;一般建筑规模:2500-3000㎡;一般用地规模:-;一般其他一规模:-;一般其他二规模:-;规模一量纲:;备注:医疗救护工程指标0.10-0.18，服务半径3公里，人员规模超过10万人，配建1个急救医院，结合二级以上大型综合医院设置，结合地面医疗机构床位101-500张医院设置</v>
      </c>
      <c r="Y331" s="138" t="s">
        <v>1113</v>
      </c>
      <c r="Z331" s="138"/>
      <c r="AA331" s="138"/>
      <c r="AB331" s="138"/>
      <c r="AC331" s="138" t="str">
        <f t="shared" si="41"/>
        <v>设施代码:</v>
      </c>
      <c r="AD331" s="138"/>
      <c r="AE331" s="138"/>
    </row>
    <row r="332" spans="1:31" s="160" customFormat="1" x14ac:dyDescent="0.2">
      <c r="A332" s="158" t="s">
        <v>1045</v>
      </c>
      <c r="B332" s="159" t="s">
        <v>158</v>
      </c>
      <c r="C332" s="159" t="s">
        <v>616</v>
      </c>
      <c r="D332" s="159" t="s">
        <v>0</v>
      </c>
      <c r="E332" s="159" t="s">
        <v>622</v>
      </c>
      <c r="F332" s="159" t="s">
        <v>169</v>
      </c>
      <c r="G332" s="159" t="s">
        <v>311</v>
      </c>
      <c r="H332" s="159" t="s">
        <v>1442</v>
      </c>
      <c r="I332" s="159" t="s">
        <v>436</v>
      </c>
      <c r="J332" s="159" t="s">
        <v>1443</v>
      </c>
      <c r="K332" s="159" t="s">
        <v>168</v>
      </c>
      <c r="L332" s="159" t="s">
        <v>4</v>
      </c>
      <c r="M332" s="159" t="s">
        <v>5</v>
      </c>
      <c r="N332" s="159" t="s">
        <v>6</v>
      </c>
      <c r="O332" s="159" t="s">
        <v>7</v>
      </c>
      <c r="P332" s="159" t="s">
        <v>175</v>
      </c>
      <c r="Q332" s="159" t="s">
        <v>8</v>
      </c>
      <c r="R332" s="159" t="s">
        <v>9</v>
      </c>
      <c r="S332" s="159" t="s">
        <v>15</v>
      </c>
      <c r="T332" s="159" t="s">
        <v>11</v>
      </c>
      <c r="U332" s="159" t="s">
        <v>1153</v>
      </c>
      <c r="V332" s="159" t="s">
        <v>1368</v>
      </c>
      <c r="W332" s="138" t="s">
        <v>782</v>
      </c>
      <c r="X332" s="159" t="str">
        <f t="shared" si="50"/>
        <v>唯一标识:人防警报器;设施名称:人防警报器;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服务半径0.5-1.0公里，警报控制室10平方米，覆盖率应达到98%，高度20-60米</v>
      </c>
      <c r="Y332" s="138" t="s">
        <v>1113</v>
      </c>
      <c r="Z332" s="138"/>
      <c r="AA332" s="138"/>
      <c r="AB332" s="138"/>
      <c r="AC332" s="138" t="str">
        <f t="shared" si="41"/>
        <v>设施代码:</v>
      </c>
      <c r="AD332" s="138"/>
      <c r="AE332" s="138"/>
    </row>
    <row r="333" spans="1:31" s="160" customFormat="1" x14ac:dyDescent="0.2">
      <c r="A333" s="158" t="s">
        <v>1046</v>
      </c>
      <c r="B333" s="159" t="s">
        <v>159</v>
      </c>
      <c r="C333" s="159" t="s">
        <v>616</v>
      </c>
      <c r="D333" s="159" t="s">
        <v>0</v>
      </c>
      <c r="E333" s="159" t="s">
        <v>622</v>
      </c>
      <c r="F333" s="159" t="s">
        <v>169</v>
      </c>
      <c r="G333" s="159" t="s">
        <v>311</v>
      </c>
      <c r="H333" s="159" t="s">
        <v>1442</v>
      </c>
      <c r="I333" s="159" t="s">
        <v>436</v>
      </c>
      <c r="J333" s="159" t="s">
        <v>1443</v>
      </c>
      <c r="K333" s="159" t="s">
        <v>168</v>
      </c>
      <c r="L333" s="159" t="s">
        <v>160</v>
      </c>
      <c r="M333" s="159" t="s">
        <v>5</v>
      </c>
      <c r="N333" s="159" t="s">
        <v>6</v>
      </c>
      <c r="O333" s="159" t="s">
        <v>7</v>
      </c>
      <c r="P333" s="159" t="s">
        <v>175</v>
      </c>
      <c r="Q333" s="159" t="s">
        <v>161</v>
      </c>
      <c r="R333" s="159" t="s">
        <v>9</v>
      </c>
      <c r="S333" s="159" t="s">
        <v>15</v>
      </c>
      <c r="T333" s="159" t="s">
        <v>11</v>
      </c>
      <c r="U333" s="159" t="s">
        <v>1153</v>
      </c>
      <c r="V333" s="159" t="s">
        <v>1346</v>
      </c>
      <c r="W333" s="138" t="s">
        <v>782</v>
      </c>
      <c r="X333" s="159" t="str">
        <f t="shared" si="50"/>
        <v>唯一标识:防空专业队工程;设施名称:防空专业队工程;设施别称:;设施过滤:T;配置要求:规范外;设施必要性:1;级别:街道级;设施代码:FZ0203;设施类型:市政人防;类型代码:1315;控制方式:点位控制;应配建筑公式:总居住人数/1000*13*4.25;应配用地公式:0;应配其他一公式:0;应配其他二公式:0;应配其他三公式:0;一般建筑规模:2000-5000㎡;一般用地规模:-;一般其他一规模:-;一般其他二规模:-;规模一量纲:;备注:指标0.14-0.30，服务范围4-7平方公里，抢险抢修专业队工程服务半径1.5公里，消防专业队工程服务半径2.0公里，医疗救护专业队和治安专业队工程服务半径3.0公里</v>
      </c>
      <c r="Y333" s="138" t="s">
        <v>1113</v>
      </c>
      <c r="Z333" s="138"/>
      <c r="AA333" s="138"/>
      <c r="AB333" s="138"/>
      <c r="AC333" s="138" t="str">
        <f t="shared" si="41"/>
        <v>设施代码:</v>
      </c>
      <c r="AD333" s="138"/>
      <c r="AE333" s="138"/>
    </row>
    <row r="334" spans="1:31" s="160" customFormat="1" x14ac:dyDescent="0.2">
      <c r="A334" s="158" t="s">
        <v>1105</v>
      </c>
      <c r="B334" s="159" t="s">
        <v>1106</v>
      </c>
      <c r="C334" s="159" t="s">
        <v>616</v>
      </c>
      <c r="D334" s="159" t="s">
        <v>0</v>
      </c>
      <c r="E334" s="159" t="s">
        <v>622</v>
      </c>
      <c r="F334" s="159" t="s">
        <v>169</v>
      </c>
      <c r="G334" s="159" t="s">
        <v>311</v>
      </c>
      <c r="H334" s="159" t="s">
        <v>1442</v>
      </c>
      <c r="I334" s="159" t="s">
        <v>436</v>
      </c>
      <c r="J334" s="159" t="s">
        <v>1443</v>
      </c>
      <c r="K334" s="159" t="s">
        <v>168</v>
      </c>
      <c r="L334" s="159" t="s">
        <v>1100</v>
      </c>
      <c r="M334" s="159" t="s">
        <v>5</v>
      </c>
      <c r="N334" s="159" t="s">
        <v>6</v>
      </c>
      <c r="O334" s="159" t="s">
        <v>7</v>
      </c>
      <c r="P334" s="159" t="s">
        <v>175</v>
      </c>
      <c r="Q334" s="159" t="s">
        <v>228</v>
      </c>
      <c r="R334" s="159" t="s">
        <v>9</v>
      </c>
      <c r="S334" s="159" t="s">
        <v>15</v>
      </c>
      <c r="T334" s="159" t="s">
        <v>11</v>
      </c>
      <c r="U334" s="159" t="s">
        <v>1153</v>
      </c>
      <c r="V334" s="159" t="s">
        <v>1107</v>
      </c>
      <c r="W334" s="138" t="s">
        <v>782</v>
      </c>
      <c r="X334" s="159" t="str">
        <f t="shared" ref="X334:X341" si="53">_xlfn.TEXTJOIN(";",TRUE,A334:V334)</f>
        <v>唯一标识:人防指挥设施;设施名称:人防指挥设施;设施别称:;设施过滤:T;配置要求:规范外;设施必要性:1;级别:街道级;设施代码:FZ0203;设施类型:市政人防;类型代码:1315;控制方式:点位控制;应配建筑公式:总居住人数*0.005;应配用地公式:0;应配其他一公式:0;应配其他二公式:0;应配其他三公式:0;一般建筑规模:-;一般用地规模:-;一般其他一规模:-;一般其他二规模:-;规模一量纲:;备注:一般结合街道办事处设施，没有办事处，可以不设</v>
      </c>
      <c r="Y334" s="138" t="s">
        <v>1113</v>
      </c>
      <c r="Z334" s="138"/>
      <c r="AA334" s="138"/>
      <c r="AB334" s="138"/>
      <c r="AC334" s="138" t="str">
        <f t="shared" si="41"/>
        <v>设施代码:</v>
      </c>
      <c r="AD334" s="138"/>
      <c r="AE334" s="138"/>
    </row>
    <row r="335" spans="1:31" s="159" customFormat="1" x14ac:dyDescent="0.2">
      <c r="A335" s="158" t="s">
        <v>1349</v>
      </c>
      <c r="B335" s="159" t="s">
        <v>156</v>
      </c>
      <c r="C335" s="159" t="s">
        <v>616</v>
      </c>
      <c r="D335" s="159" t="s">
        <v>0</v>
      </c>
      <c r="E335" s="159" t="s">
        <v>622</v>
      </c>
      <c r="F335" s="159" t="s">
        <v>169</v>
      </c>
      <c r="G335" s="159" t="s">
        <v>311</v>
      </c>
      <c r="H335" s="159" t="s">
        <v>1442</v>
      </c>
      <c r="I335" s="159" t="s">
        <v>436</v>
      </c>
      <c r="J335" s="159" t="s">
        <v>1443</v>
      </c>
      <c r="K335" s="159" t="s">
        <v>168</v>
      </c>
      <c r="L335" s="159" t="s">
        <v>157</v>
      </c>
      <c r="M335" s="159" t="s">
        <v>5</v>
      </c>
      <c r="N335" s="159" t="s">
        <v>6</v>
      </c>
      <c r="O335" s="159" t="s">
        <v>7</v>
      </c>
      <c r="P335" s="159" t="s">
        <v>175</v>
      </c>
      <c r="Q335" s="159" t="s">
        <v>1352</v>
      </c>
      <c r="R335" s="159" t="s">
        <v>9</v>
      </c>
      <c r="S335" s="159" t="s">
        <v>15</v>
      </c>
      <c r="T335" s="159" t="s">
        <v>11</v>
      </c>
      <c r="U335" s="159" t="s">
        <v>1153</v>
      </c>
      <c r="V335" s="159" t="s">
        <v>1363</v>
      </c>
      <c r="W335" s="141" t="s">
        <v>782</v>
      </c>
      <c r="X335" s="159" t="str">
        <f t="shared" si="53"/>
        <v>唯一标识:战时救护站;设施名称:战时救护站;设施别称:;设施过滤:T;配置要求:规范外;设施必要性:1;级别:街道级;设施代码:FZ0203;设施类型:市政人防;类型代码:1315;控制方式:点位控制;应配建筑公式:总居住人数*0.08;应配用地公式:0;应配其他一公式:0;应配其他二公式:0;应配其他三公式:0;一般建筑规模:1200-1500㎡;一般用地规模:-;一般其他一规模:-;一般其他二规模:-;规模一量纲:;备注:医疗救护工程指标0.10-0.18，服务半径1公里，结合社区卫生服务中心设置，结合床位100张以下地面医疗机构设置</v>
      </c>
      <c r="Y335" s="141" t="s">
        <v>1113</v>
      </c>
      <c r="Z335" s="141"/>
      <c r="AA335" s="141"/>
      <c r="AB335" s="141"/>
      <c r="AC335" s="138" t="str">
        <f t="shared" ref="AC335:AC341" si="54">"设施代码:"&amp;AD335</f>
        <v>设施代码:</v>
      </c>
      <c r="AD335" s="141"/>
      <c r="AE335" s="141"/>
    </row>
    <row r="336" spans="1:31" s="159" customFormat="1" x14ac:dyDescent="0.2">
      <c r="A336" s="158" t="s">
        <v>1340</v>
      </c>
      <c r="B336" s="159" t="s">
        <v>1341</v>
      </c>
      <c r="C336" s="159" t="s">
        <v>616</v>
      </c>
      <c r="D336" s="159" t="s">
        <v>0</v>
      </c>
      <c r="E336" s="159" t="s">
        <v>622</v>
      </c>
      <c r="F336" s="159" t="s">
        <v>169</v>
      </c>
      <c r="G336" s="159" t="s">
        <v>311</v>
      </c>
      <c r="H336" s="159" t="s">
        <v>1442</v>
      </c>
      <c r="I336" s="159" t="s">
        <v>436</v>
      </c>
      <c r="J336" s="159" t="s">
        <v>1443</v>
      </c>
      <c r="K336" s="159" t="s">
        <v>168</v>
      </c>
      <c r="L336" s="159" t="s">
        <v>244</v>
      </c>
      <c r="M336" s="159" t="s">
        <v>5</v>
      </c>
      <c r="N336" s="159" t="s">
        <v>6</v>
      </c>
      <c r="O336" s="159" t="s">
        <v>7</v>
      </c>
      <c r="P336" s="159" t="s">
        <v>175</v>
      </c>
      <c r="Q336" s="159" t="s">
        <v>228</v>
      </c>
      <c r="R336" s="159" t="s">
        <v>9</v>
      </c>
      <c r="S336" s="159" t="s">
        <v>15</v>
      </c>
      <c r="T336" s="159" t="s">
        <v>11</v>
      </c>
      <c r="U336" s="159" t="s">
        <v>1153</v>
      </c>
      <c r="V336" s="159" t="s">
        <v>1365</v>
      </c>
      <c r="W336" s="141" t="s">
        <v>782</v>
      </c>
      <c r="X336" s="159" t="str">
        <f t="shared" ref="X336:X338" si="55">_xlfn.TEXTJOIN(";",TRUE,A336:V336)</f>
        <v>唯一标识:区域电站;设施名称:区域电站;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服务半径500米</v>
      </c>
      <c r="Y336" s="141" t="s">
        <v>1113</v>
      </c>
      <c r="Z336" s="141"/>
      <c r="AA336" s="141"/>
      <c r="AB336" s="141"/>
      <c r="AC336" s="138" t="str">
        <f t="shared" ref="AC336:AC338" si="56">"设施代码:"&amp;AD336</f>
        <v>设施代码:</v>
      </c>
      <c r="AD336" s="141"/>
      <c r="AE336" s="141"/>
    </row>
    <row r="337" spans="1:31" s="159" customFormat="1" x14ac:dyDescent="0.2">
      <c r="A337" s="158" t="s">
        <v>1344</v>
      </c>
      <c r="B337" s="159" t="s">
        <v>1345</v>
      </c>
      <c r="C337" s="159" t="s">
        <v>616</v>
      </c>
      <c r="D337" s="159" t="s">
        <v>0</v>
      </c>
      <c r="E337" s="159" t="s">
        <v>622</v>
      </c>
      <c r="F337" s="159" t="s">
        <v>169</v>
      </c>
      <c r="G337" s="159" t="s">
        <v>311</v>
      </c>
      <c r="H337" s="159" t="s">
        <v>1442</v>
      </c>
      <c r="I337" s="159" t="s">
        <v>436</v>
      </c>
      <c r="J337" s="159" t="s">
        <v>1443</v>
      </c>
      <c r="K337" s="159" t="s">
        <v>168</v>
      </c>
      <c r="L337" s="159" t="s">
        <v>244</v>
      </c>
      <c r="M337" s="159" t="s">
        <v>5</v>
      </c>
      <c r="N337" s="159" t="s">
        <v>6</v>
      </c>
      <c r="O337" s="159" t="s">
        <v>7</v>
      </c>
      <c r="P337" s="159" t="s">
        <v>175</v>
      </c>
      <c r="Q337" s="159" t="s">
        <v>228</v>
      </c>
      <c r="R337" s="159" t="s">
        <v>9</v>
      </c>
      <c r="S337" s="159" t="s">
        <v>15</v>
      </c>
      <c r="T337" s="159" t="s">
        <v>11</v>
      </c>
      <c r="U337" s="159" t="s">
        <v>1153</v>
      </c>
      <c r="V337" s="159" t="s">
        <v>1348</v>
      </c>
      <c r="W337" s="141" t="s">
        <v>782</v>
      </c>
      <c r="X337" s="159" t="str">
        <f t="shared" ref="X337" si="57">_xlfn.TEXTJOIN(";",TRUE,A337:V337)</f>
        <v>唯一标识:核生化监测中心;设施名称:核生化监测中心;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v>
      </c>
      <c r="Y337" s="141" t="s">
        <v>1113</v>
      </c>
      <c r="Z337" s="141"/>
      <c r="AA337" s="141"/>
      <c r="AB337" s="141"/>
      <c r="AC337" s="138" t="str">
        <f t="shared" ref="AC337" si="58">"设施代码:"&amp;AD337</f>
        <v>设施代码:</v>
      </c>
      <c r="AD337" s="141"/>
      <c r="AE337" s="141"/>
    </row>
    <row r="338" spans="1:31" s="159" customFormat="1" x14ac:dyDescent="0.2">
      <c r="A338" s="158" t="s">
        <v>1342</v>
      </c>
      <c r="B338" s="159" t="s">
        <v>1343</v>
      </c>
      <c r="C338" s="159" t="s">
        <v>616</v>
      </c>
      <c r="D338" s="159" t="s">
        <v>0</v>
      </c>
      <c r="E338" s="159" t="s">
        <v>622</v>
      </c>
      <c r="F338" s="159" t="s">
        <v>169</v>
      </c>
      <c r="G338" s="159" t="s">
        <v>311</v>
      </c>
      <c r="H338" s="159" t="s">
        <v>1442</v>
      </c>
      <c r="I338" s="159" t="s">
        <v>436</v>
      </c>
      <c r="J338" s="159" t="s">
        <v>1443</v>
      </c>
      <c r="K338" s="159" t="s">
        <v>168</v>
      </c>
      <c r="L338" s="159" t="s">
        <v>244</v>
      </c>
      <c r="M338" s="159" t="s">
        <v>5</v>
      </c>
      <c r="N338" s="159" t="s">
        <v>6</v>
      </c>
      <c r="O338" s="159" t="s">
        <v>7</v>
      </c>
      <c r="P338" s="159" t="s">
        <v>175</v>
      </c>
      <c r="Q338" s="159" t="s">
        <v>228</v>
      </c>
      <c r="R338" s="159" t="s">
        <v>9</v>
      </c>
      <c r="S338" s="159" t="s">
        <v>15</v>
      </c>
      <c r="T338" s="159" t="s">
        <v>11</v>
      </c>
      <c r="U338" s="159" t="s">
        <v>1153</v>
      </c>
      <c r="V338" s="159" t="s">
        <v>1348</v>
      </c>
      <c r="W338" s="141" t="s">
        <v>782</v>
      </c>
      <c r="X338" s="159" t="str">
        <f t="shared" si="55"/>
        <v>唯一标识:食品站;设施名称:食品站;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v>
      </c>
      <c r="Y338" s="141" t="s">
        <v>1113</v>
      </c>
      <c r="Z338" s="141"/>
      <c r="AA338" s="141"/>
      <c r="AB338" s="141"/>
      <c r="AC338" s="138" t="str">
        <f t="shared" si="56"/>
        <v>设施代码:</v>
      </c>
      <c r="AD338" s="141"/>
      <c r="AE338" s="141"/>
    </row>
    <row r="339" spans="1:31" s="159" customFormat="1" x14ac:dyDescent="0.2">
      <c r="A339" s="158" t="s">
        <v>1366</v>
      </c>
      <c r="B339" s="159" t="s">
        <v>1367</v>
      </c>
      <c r="C339" s="159" t="s">
        <v>616</v>
      </c>
      <c r="D339" s="159" t="s">
        <v>0</v>
      </c>
      <c r="E339" s="159" t="s">
        <v>622</v>
      </c>
      <c r="F339" s="159" t="s">
        <v>169</v>
      </c>
      <c r="G339" s="159" t="s">
        <v>311</v>
      </c>
      <c r="H339" s="159" t="s">
        <v>1442</v>
      </c>
      <c r="I339" s="159" t="s">
        <v>436</v>
      </c>
      <c r="J339" s="159" t="s">
        <v>1443</v>
      </c>
      <c r="K339" s="159" t="s">
        <v>168</v>
      </c>
      <c r="L339" s="159" t="s">
        <v>244</v>
      </c>
      <c r="M339" s="159" t="s">
        <v>5</v>
      </c>
      <c r="N339" s="159" t="s">
        <v>6</v>
      </c>
      <c r="O339" s="159" t="s">
        <v>7</v>
      </c>
      <c r="P339" s="159" t="s">
        <v>175</v>
      </c>
      <c r="Q339" s="159" t="s">
        <v>228</v>
      </c>
      <c r="R339" s="159" t="s">
        <v>9</v>
      </c>
      <c r="S339" s="159" t="s">
        <v>15</v>
      </c>
      <c r="T339" s="159" t="s">
        <v>11</v>
      </c>
      <c r="U339" s="159" t="s">
        <v>1153</v>
      </c>
      <c r="V339" s="159" t="s">
        <v>1348</v>
      </c>
      <c r="W339" s="141" t="s">
        <v>782</v>
      </c>
      <c r="X339" s="159" t="str">
        <f t="shared" si="53"/>
        <v>唯一标识:区域供水站;设施名称:区域供水站;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配套工程指标0.36-0.64</v>
      </c>
      <c r="Y339" s="141" t="s">
        <v>1113</v>
      </c>
      <c r="Z339" s="141"/>
      <c r="AA339" s="141"/>
      <c r="AB339" s="141"/>
      <c r="AC339" s="138" t="str">
        <f t="shared" si="54"/>
        <v>设施代码:</v>
      </c>
      <c r="AD339" s="141"/>
      <c r="AE339" s="141"/>
    </row>
    <row r="340" spans="1:31" s="159" customFormat="1" x14ac:dyDescent="0.2">
      <c r="A340" s="158" t="s">
        <v>1338</v>
      </c>
      <c r="B340" s="159" t="s">
        <v>1339</v>
      </c>
      <c r="C340" s="159" t="s">
        <v>616</v>
      </c>
      <c r="D340" s="159" t="s">
        <v>0</v>
      </c>
      <c r="E340" s="159" t="s">
        <v>622</v>
      </c>
      <c r="F340" s="159" t="s">
        <v>169</v>
      </c>
      <c r="G340" s="159" t="s">
        <v>311</v>
      </c>
      <c r="H340" s="159" t="s">
        <v>1442</v>
      </c>
      <c r="I340" s="159" t="s">
        <v>436</v>
      </c>
      <c r="J340" s="159" t="s">
        <v>1443</v>
      </c>
      <c r="K340" s="159" t="s">
        <v>168</v>
      </c>
      <c r="L340" s="159" t="s">
        <v>244</v>
      </c>
      <c r="M340" s="159" t="s">
        <v>5</v>
      </c>
      <c r="N340" s="159" t="s">
        <v>6</v>
      </c>
      <c r="O340" s="159" t="s">
        <v>7</v>
      </c>
      <c r="P340" s="159" t="s">
        <v>175</v>
      </c>
      <c r="Q340" s="159" t="s">
        <v>228</v>
      </c>
      <c r="R340" s="159" t="s">
        <v>9</v>
      </c>
      <c r="S340" s="159" t="s">
        <v>15</v>
      </c>
      <c r="T340" s="159" t="s">
        <v>11</v>
      </c>
      <c r="U340" s="159" t="s">
        <v>1153</v>
      </c>
      <c r="V340" s="159" t="s">
        <v>1347</v>
      </c>
      <c r="W340" s="141" t="s">
        <v>782</v>
      </c>
      <c r="X340" s="159" t="str">
        <f t="shared" si="53"/>
        <v>唯一标识:一等人员掩蔽工程;设施名称:一等人员掩蔽工程;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人员掩蔽工程指标2.00-3.20</v>
      </c>
      <c r="Y340" s="141" t="s">
        <v>1113</v>
      </c>
      <c r="Z340" s="141"/>
      <c r="AA340" s="141"/>
      <c r="AB340" s="141"/>
      <c r="AC340" s="138" t="str">
        <f t="shared" si="54"/>
        <v>设施代码:</v>
      </c>
      <c r="AD340" s="141"/>
      <c r="AE340" s="141"/>
    </row>
    <row r="341" spans="1:31" s="159" customFormat="1" x14ac:dyDescent="0.2">
      <c r="A341" s="158" t="s">
        <v>1357</v>
      </c>
      <c r="B341" s="159" t="s">
        <v>1358</v>
      </c>
      <c r="C341" s="159" t="s">
        <v>616</v>
      </c>
      <c r="D341" s="159" t="s">
        <v>0</v>
      </c>
      <c r="E341" s="159" t="s">
        <v>622</v>
      </c>
      <c r="F341" s="159" t="s">
        <v>169</v>
      </c>
      <c r="G341" s="159" t="s">
        <v>311</v>
      </c>
      <c r="H341" s="159" t="s">
        <v>1442</v>
      </c>
      <c r="I341" s="159" t="s">
        <v>436</v>
      </c>
      <c r="J341" s="159" t="s">
        <v>1443</v>
      </c>
      <c r="K341" s="159" t="s">
        <v>168</v>
      </c>
      <c r="L341" s="159" t="s">
        <v>244</v>
      </c>
      <c r="M341" s="159" t="s">
        <v>5</v>
      </c>
      <c r="N341" s="159" t="s">
        <v>6</v>
      </c>
      <c r="O341" s="159" t="s">
        <v>7</v>
      </c>
      <c r="P341" s="159" t="s">
        <v>175</v>
      </c>
      <c r="Q341" s="159" t="s">
        <v>228</v>
      </c>
      <c r="R341" s="159" t="s">
        <v>9</v>
      </c>
      <c r="S341" s="159" t="s">
        <v>15</v>
      </c>
      <c r="T341" s="159" t="s">
        <v>11</v>
      </c>
      <c r="U341" s="159" t="s">
        <v>1153</v>
      </c>
      <c r="V341" s="159" t="s">
        <v>571</v>
      </c>
      <c r="W341" s="141" t="s">
        <v>782</v>
      </c>
      <c r="X341" s="159" t="str">
        <f t="shared" si="53"/>
        <v>唯一标识:人防疏散基地;设施名称:人防疏散基地;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v>
      </c>
      <c r="Y341" s="141" t="s">
        <v>1113</v>
      </c>
      <c r="Z341" s="141"/>
      <c r="AA341" s="141"/>
      <c r="AB341" s="141"/>
      <c r="AC341" s="138" t="str">
        <f t="shared" si="54"/>
        <v>设施代码:</v>
      </c>
      <c r="AD341" s="141"/>
      <c r="AE341" s="141"/>
    </row>
    <row r="342" spans="1:31" s="159" customFormat="1" x14ac:dyDescent="0.2">
      <c r="A342" s="158" t="s">
        <v>1355</v>
      </c>
      <c r="B342" s="159" t="s">
        <v>1356</v>
      </c>
      <c r="C342" s="159" t="s">
        <v>616</v>
      </c>
      <c r="D342" s="159" t="s">
        <v>0</v>
      </c>
      <c r="E342" s="159" t="s">
        <v>622</v>
      </c>
      <c r="F342" s="159" t="s">
        <v>169</v>
      </c>
      <c r="G342" s="159" t="s">
        <v>311</v>
      </c>
      <c r="H342" s="159" t="s">
        <v>1442</v>
      </c>
      <c r="I342" s="159" t="s">
        <v>436</v>
      </c>
      <c r="J342" s="159" t="s">
        <v>1443</v>
      </c>
      <c r="K342" s="159" t="s">
        <v>168</v>
      </c>
      <c r="L342" s="159" t="s">
        <v>244</v>
      </c>
      <c r="M342" s="159" t="s">
        <v>5</v>
      </c>
      <c r="N342" s="159" t="s">
        <v>6</v>
      </c>
      <c r="O342" s="159" t="s">
        <v>7</v>
      </c>
      <c r="P342" s="159" t="s">
        <v>175</v>
      </c>
      <c r="Q342" s="159" t="s">
        <v>228</v>
      </c>
      <c r="R342" s="159" t="s">
        <v>9</v>
      </c>
      <c r="S342" s="159" t="s">
        <v>15</v>
      </c>
      <c r="T342" s="159" t="s">
        <v>11</v>
      </c>
      <c r="U342" s="159" t="s">
        <v>1153</v>
      </c>
      <c r="V342" s="159" t="s">
        <v>571</v>
      </c>
      <c r="W342" s="141" t="s">
        <v>782</v>
      </c>
      <c r="X342" s="159" t="str">
        <f t="shared" ref="X342" si="59">_xlfn.TEXTJOIN(";",TRUE,A342:V342)</f>
        <v>唯一标识:人防疏散地域;设施名称:人防疏散地域;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v>
      </c>
      <c r="Y342" s="141" t="s">
        <v>1113</v>
      </c>
      <c r="Z342" s="141"/>
      <c r="AA342" s="141"/>
      <c r="AB342" s="141"/>
      <c r="AC342" s="138" t="str">
        <f t="shared" ref="AC342" si="60">"设施代码:"&amp;AD342</f>
        <v>设施代码:</v>
      </c>
      <c r="AD342" s="141"/>
      <c r="AE342" s="141"/>
    </row>
    <row r="343" spans="1:31" s="177" customFormat="1" ht="15" thickBot="1" x14ac:dyDescent="0.25">
      <c r="A343" s="176" t="s">
        <v>1359</v>
      </c>
      <c r="B343" s="177" t="s">
        <v>1360</v>
      </c>
      <c r="C343" s="177" t="s">
        <v>616</v>
      </c>
      <c r="D343" s="177" t="s">
        <v>0</v>
      </c>
      <c r="E343" s="177" t="s">
        <v>622</v>
      </c>
      <c r="F343" s="177" t="s">
        <v>169</v>
      </c>
      <c r="G343" s="177" t="s">
        <v>311</v>
      </c>
      <c r="H343" s="177" t="s">
        <v>1442</v>
      </c>
      <c r="I343" s="177" t="s">
        <v>436</v>
      </c>
      <c r="J343" s="177" t="s">
        <v>1443</v>
      </c>
      <c r="K343" s="177" t="s">
        <v>168</v>
      </c>
      <c r="L343" s="177" t="s">
        <v>244</v>
      </c>
      <c r="M343" s="177" t="s">
        <v>5</v>
      </c>
      <c r="N343" s="177" t="s">
        <v>6</v>
      </c>
      <c r="O343" s="177" t="s">
        <v>7</v>
      </c>
      <c r="P343" s="177" t="s">
        <v>175</v>
      </c>
      <c r="Q343" s="177" t="s">
        <v>228</v>
      </c>
      <c r="R343" s="177" t="s">
        <v>9</v>
      </c>
      <c r="S343" s="177" t="s">
        <v>15</v>
      </c>
      <c r="T343" s="177" t="s">
        <v>11</v>
      </c>
      <c r="U343" s="177" t="s">
        <v>1153</v>
      </c>
      <c r="V343" s="177" t="s">
        <v>571</v>
      </c>
      <c r="W343" s="142" t="s">
        <v>782</v>
      </c>
      <c r="X343" s="177" t="str">
        <f t="shared" si="50"/>
        <v>唯一标识:人防疏散点;设施名称:人防疏散点;设施别称:;设施过滤:T;配置要求:规范外;设施必要性:1;级别:街道级;设施代码:FZ0203;设施类型:市政人防;类型代码:1315;控制方式:点位控制;应配建筑公式:0;应配用地公式:0;应配其他一公式:0;应配其他二公式:0;应配其他三公式:0;一般建筑规模:-;一般用地规模:-;一般其他一规模:-;一般其他二规模:-;规模一量纲:;备注:-</v>
      </c>
      <c r="Y343" s="142" t="s">
        <v>1113</v>
      </c>
      <c r="Z343" s="142"/>
      <c r="AA343" s="142"/>
      <c r="AB343" s="142"/>
      <c r="AC343" s="139" t="str">
        <f t="shared" si="41"/>
        <v>设施代码:</v>
      </c>
      <c r="AD343" s="142"/>
      <c r="AE343" s="142"/>
    </row>
  </sheetData>
  <autoFilter ref="H1:H343" xr:uid="{00000000-0001-0000-0000-000000000000}"/>
  <phoneticPr fontId="1" type="noConversion"/>
  <pageMargins left="0.7" right="0.7" top="0.75" bottom="0.75" header="0.3" footer="0.3"/>
  <pageSetup paperSize="9" orientation="portrait" horizontalDpi="300"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E05CB-2CCC-4692-9B26-263E9ADF20AF}">
  <dimension ref="A1:V344"/>
  <sheetViews>
    <sheetView tabSelected="1" topLeftCell="A211" zoomScale="70" zoomScaleNormal="70" workbookViewId="0">
      <selection activeCell="B49" sqref="B49"/>
    </sheetView>
  </sheetViews>
  <sheetFormatPr defaultRowHeight="14.25" x14ac:dyDescent="0.2"/>
  <cols>
    <col min="1" max="1" width="25.75" style="178" customWidth="1"/>
    <col min="2" max="2" width="41" style="178" customWidth="1"/>
    <col min="3" max="3" width="26" style="178" customWidth="1"/>
    <col min="4" max="20" width="9" style="178"/>
    <col min="21" max="21" width="14.875" style="178" customWidth="1"/>
    <col min="22" max="22" width="59.625" style="187" customWidth="1"/>
    <col min="23" max="16384" width="9" style="178"/>
  </cols>
  <sheetData>
    <row r="1" spans="1:22" x14ac:dyDescent="0.2">
      <c r="A1" s="178" t="str">
        <f>MID(Sheet1!A1,1,FIND(":",Sheet1!A1)-1)</f>
        <v>唯一标识</v>
      </c>
      <c r="B1" s="178" t="str">
        <f>MID(Sheet1!B1,1,FIND(":",Sheet1!B1)-1)</f>
        <v>设施名称</v>
      </c>
      <c r="C1" s="178" t="str">
        <f>MID(Sheet1!C1,1,FIND(":",Sheet1!C1)-1)</f>
        <v>设施别称</v>
      </c>
      <c r="D1" s="178" t="str">
        <f>MID(Sheet1!D1,1,FIND(":",Sheet1!D1)-1)</f>
        <v>设施过滤</v>
      </c>
      <c r="E1" s="178" t="str">
        <f>MID(Sheet1!E1,1,FIND(":",Sheet1!E1)-1)</f>
        <v>配置要求</v>
      </c>
      <c r="F1" s="178" t="str">
        <f>MID(Sheet1!F1,1,FIND(":",Sheet1!F1)-1)</f>
        <v>设施必要性</v>
      </c>
      <c r="G1" s="178" t="str">
        <f>MID(Sheet1!G1,1,FIND(":",Sheet1!G1)-1)</f>
        <v>级别</v>
      </c>
      <c r="H1" s="178" t="str">
        <f>MID(Sheet1!H1,1,FIND(":",Sheet1!H1)-1)</f>
        <v>设施代码</v>
      </c>
      <c r="I1" s="178" t="str">
        <f>MID(Sheet1!I1,1,FIND(":",Sheet1!I1)-1)</f>
        <v>设施类型</v>
      </c>
      <c r="J1" s="178" t="str">
        <f>MID(Sheet1!J1,1,FIND(":",Sheet1!J1)-1)</f>
        <v>类型代码</v>
      </c>
      <c r="K1" s="178" t="str">
        <f>MID(Sheet1!K1,1,FIND(":",Sheet1!K1)-1)</f>
        <v>控制方式</v>
      </c>
      <c r="L1" s="178" t="str">
        <f>MID(Sheet1!L1,1,FIND(":",Sheet1!L1)-1)</f>
        <v>应配建筑公式</v>
      </c>
      <c r="M1" s="178" t="str">
        <f>MID(Sheet1!M1,1,FIND(":",Sheet1!M1)-1)</f>
        <v>应配用地公式</v>
      </c>
      <c r="N1" s="178" t="str">
        <f>MID(Sheet1!N1,1,FIND(":",Sheet1!N1)-1)</f>
        <v>应配其他一公式</v>
      </c>
      <c r="O1" s="178" t="str">
        <f>MID(Sheet1!O1,1,FIND(":",Sheet1!O1)-1)</f>
        <v>应配其他二公式</v>
      </c>
      <c r="P1" s="178" t="str">
        <f>MID(Sheet1!P1,1,FIND(":",Sheet1!P1)-1)</f>
        <v>应配其他三公式</v>
      </c>
      <c r="Q1" s="178" t="str">
        <f>MID(Sheet1!Q1,1,FIND(":",Sheet1!Q1)-1)</f>
        <v>一般建筑规模</v>
      </c>
      <c r="R1" s="178" t="str">
        <f>MID(Sheet1!R1,1,FIND(":",Sheet1!R1)-1)</f>
        <v>一般用地规模</v>
      </c>
      <c r="S1" s="178" t="str">
        <f>MID(Sheet1!S1,1,FIND(":",Sheet1!S1)-1)</f>
        <v>一般其他一规模</v>
      </c>
      <c r="T1" s="178" t="str">
        <f>MID(Sheet1!T1,1,FIND(":",Sheet1!T1)-1)</f>
        <v>一般其他二规模</v>
      </c>
      <c r="U1" s="178" t="str">
        <f>MID(Sheet1!U1,1,FIND(":",Sheet1!U1)-1)</f>
        <v>规模一量纲</v>
      </c>
      <c r="V1" s="103" t="str">
        <f>MID(Sheet1!V1,1,FIND(":",Sheet1!V1)-1)</f>
        <v>备注</v>
      </c>
    </row>
    <row r="2" spans="1:22" x14ac:dyDescent="0.2">
      <c r="A2" s="178" t="str">
        <f>MID(Sheet1!A1,FIND(":",Sheet1!A1)+1,100)</f>
        <v>普通高中</v>
      </c>
      <c r="B2" s="178" t="str">
        <f>MID(Sheet1!B1,FIND(":",Sheet1!B1)+1,100)</f>
        <v>普通高中</v>
      </c>
      <c r="C2" s="178" t="str">
        <f>MID(Sheet1!C1,FIND(":",Sheet1!C1)+1,100)</f>
        <v>高中 寄宿制普通高中</v>
      </c>
      <c r="D2" s="178" t="str">
        <f>MID(Sheet1!D1,FIND(":",Sheet1!D1)+1,100)</f>
        <v>T</v>
      </c>
      <c r="E2" s="178" t="str">
        <f>MID(Sheet1!E1,FIND(":",Sheet1!E1)+1,100)</f>
        <v>必配</v>
      </c>
      <c r="F2" s="178" t="str">
        <f>MID(Sheet1!F1,FIND(":",Sheet1!F1)+1,100)</f>
        <v>0</v>
      </c>
      <c r="G2" s="178" t="str">
        <f>MID(Sheet1!G1,FIND(":",Sheet1!G1)+1,100)</f>
        <v>城市级</v>
      </c>
      <c r="H2" s="178" t="str">
        <f>MID(Sheet1!H1,FIND(":",Sheet1!H1)+1,100)</f>
        <v>GF0201</v>
      </c>
      <c r="I2" s="178" t="str">
        <f>MID(Sheet1!I1,FIND(":",Sheet1!I1)+1,100)</f>
        <v>教育</v>
      </c>
      <c r="J2" s="178" t="str">
        <f>MID(Sheet1!J1,FIND(":",Sheet1!J1)+1,100)</f>
        <v>0804</v>
      </c>
      <c r="K2" s="178" t="str">
        <f>MID(Sheet1!K1,FIND(":",Sheet1!K1)+1,100)</f>
        <v>实位控制</v>
      </c>
      <c r="L2" s="178" t="str">
        <f>MID(Sheet1!L1,FIND(":",Sheet1!L1)+1,100)</f>
        <v>0</v>
      </c>
      <c r="M2" s="178" t="str">
        <f>MID(Sheet1!M1,FIND(":",Sheet1!M1)+1,100)</f>
        <v>0</v>
      </c>
      <c r="N2" s="178" t="str">
        <f>MID(Sheet1!N1,FIND(":",Sheet1!N1)+1,100)</f>
        <v>0</v>
      </c>
      <c r="O2" s="178" t="str">
        <f>MID(Sheet1!O1,FIND(":",Sheet1!O1)+1,100)</f>
        <v>0</v>
      </c>
      <c r="P2" s="178" t="str">
        <f>MID(Sheet1!P1,FIND(":",Sheet1!P1)+1,100)</f>
        <v>0</v>
      </c>
      <c r="Q2" s="178" t="str">
        <f>MID(Sheet1!Q1,FIND(":",Sheet1!Q1)+1,100)</f>
        <v>-</v>
      </c>
      <c r="R2" s="178" t="str">
        <f>MID(Sheet1!R1,FIND(":",Sheet1!R1)+1,100)</f>
        <v>-</v>
      </c>
      <c r="S2" s="178" t="str">
        <f>MID(Sheet1!S1,FIND(":",Sheet1!S1)+1,100)</f>
        <v>60班</v>
      </c>
      <c r="T2" s="178" t="str">
        <f>MID(Sheet1!T1,FIND(":",Sheet1!T1)+1,100)</f>
        <v>-</v>
      </c>
      <c r="U2" s="178" t="str">
        <f>MID(Sheet1!U1,FIND(":",Sheet1!U1)+1,100)</f>
        <v>班</v>
      </c>
      <c r="V2" s="103" t="str">
        <f>MID(Sheet1!V1,FIND(":",Sheet1!V1)+1,10000)</f>
        <v>每百户5.5生，每班50生？（1）新建学校考虑规模化建议，班级规模宜为36班、48班、60班，每班50人（2）新建学校应按照寄宿制普通高级中学的标准落实；（3）高中生均用地37.13-38.62m2/生（行业标准37.13-41.28m2/生）；（4）普通高中需设置300m（400m）环形跑道。篮球或排球场按每4个班设置一个场地。参照《寄宿制普通高级中学建设标准》（DB33/1025—2006）、《杭州市区高中学校布局规划（2021-2035年）》{36班:69516㎡,48班:93600㎡,60班:111390㎡}</v>
      </c>
    </row>
    <row r="3" spans="1:22" x14ac:dyDescent="0.2">
      <c r="A3" s="178" t="str">
        <f>MID(Sheet1!A2,FIND(":",Sheet1!A2)+1,100)</f>
        <v>中等职业学校</v>
      </c>
      <c r="B3" s="178" t="str">
        <f>MID(Sheet1!B2,FIND(":",Sheet1!B2)+1,100)</f>
        <v>中等职业学校</v>
      </c>
      <c r="C3" s="178" t="str">
        <f>MID(Sheet1!C2,FIND(":",Sheet1!C2)+1,100)</f>
        <v>职业高中 职高</v>
      </c>
      <c r="D3" s="178" t="str">
        <f>MID(Sheet1!D2,FIND(":",Sheet1!D2)+1,100)</f>
        <v>T</v>
      </c>
      <c r="E3" s="178" t="str">
        <f>MID(Sheet1!E2,FIND(":",Sheet1!E2)+1,100)</f>
        <v>必配</v>
      </c>
      <c r="F3" s="178" t="str">
        <f>MID(Sheet1!F2,FIND(":",Sheet1!F2)+1,100)</f>
        <v>0</v>
      </c>
      <c r="G3" s="178" t="str">
        <f>MID(Sheet1!G2,FIND(":",Sheet1!G2)+1,100)</f>
        <v>城市级</v>
      </c>
      <c r="H3" s="178" t="str">
        <f>MID(Sheet1!H2,FIND(":",Sheet1!H2)+1,100)</f>
        <v>GF0202</v>
      </c>
      <c r="I3" s="178" t="str">
        <f>MID(Sheet1!I2,FIND(":",Sheet1!I2)+1,100)</f>
        <v>教育</v>
      </c>
      <c r="J3" s="178" t="str">
        <f>MID(Sheet1!J2,FIND(":",Sheet1!J2)+1,100)</f>
        <v>0804</v>
      </c>
      <c r="K3" s="178" t="str">
        <f>MID(Sheet1!K2,FIND(":",Sheet1!K2)+1,100)</f>
        <v>实位控制</v>
      </c>
      <c r="L3" s="178" t="str">
        <f>MID(Sheet1!L2,FIND(":",Sheet1!L2)+1,100)</f>
        <v>0</v>
      </c>
      <c r="M3" s="178" t="str">
        <f>MID(Sheet1!M2,FIND(":",Sheet1!M2)+1,100)</f>
        <v>0</v>
      </c>
      <c r="N3" s="178" t="str">
        <f>MID(Sheet1!N2,FIND(":",Sheet1!N2)+1,100)</f>
        <v>0</v>
      </c>
      <c r="O3" s="178" t="str">
        <f>MID(Sheet1!O2,FIND(":",Sheet1!O2)+1,100)</f>
        <v>0</v>
      </c>
      <c r="P3" s="178" t="str">
        <f>MID(Sheet1!P2,FIND(":",Sheet1!P2)+1,100)</f>
        <v>0</v>
      </c>
      <c r="Q3" s="178" t="str">
        <f>MID(Sheet1!Q2,FIND(":",Sheet1!Q2)+1,100)</f>
        <v>-</v>
      </c>
      <c r="R3" s="178" t="str">
        <f>MID(Sheet1!R2,FIND(":",Sheet1!R2)+1,100)</f>
        <v>-</v>
      </c>
      <c r="S3" s="178" t="str">
        <f>MID(Sheet1!S2,FIND(":",Sheet1!S2)+1,100)</f>
        <v>60班</v>
      </c>
      <c r="T3" s="178" t="str">
        <f>MID(Sheet1!T2,FIND(":",Sheet1!T2)+1,100)</f>
        <v>-</v>
      </c>
      <c r="U3" s="178" t="str">
        <f>MID(Sheet1!U2,FIND(":",Sheet1!U2)+1,100)</f>
        <v>班</v>
      </c>
      <c r="V3" s="103" t="str">
        <f>MID(Sheet1!V2,FIND(":",Sheet1!V2)+1,10000)</f>
        <v>（1）1000人及以下容积率宜为0.5；5000人及以上宜为0.6（2）各类型职业学校不同等级的生均建筑面积：3000人：19.76-22.32m2/人；4000人：19.05-21.48m2/人；5000人：18.38-20.69m2/人；（3）确有需要的可通过一事一议调整容积率。参照《中等职业学校设置标准》（建标192-2018）{3000人:59280-66960㎡,4000人:76200-85920㎡,5000人:91900-103450㎡}:{3000人:98800-111600㎡,4000人:12700-143200㎡,5000人:153166-172416㎡}</v>
      </c>
    </row>
    <row r="4" spans="1:22" x14ac:dyDescent="0.2">
      <c r="A4" s="178" t="str">
        <f>MID(Sheet1!A3,FIND(":",Sheet1!A3)+1,100)</f>
        <v>特殊教育学校（盲校）</v>
      </c>
      <c r="B4" s="178" t="str">
        <f>MID(Sheet1!B3,FIND(":",Sheet1!B3)+1,100)</f>
        <v>特殊教育学校（盲校）</v>
      </c>
      <c r="C4" s="178" t="str">
        <f>MID(Sheet1!C3,FIND(":",Sheet1!C3)+1,100)</f>
        <v/>
      </c>
      <c r="D4" s="178" t="str">
        <f>MID(Sheet1!D3,FIND(":",Sheet1!D3)+1,100)</f>
        <v>T</v>
      </c>
      <c r="E4" s="178" t="str">
        <f>MID(Sheet1!E3,FIND(":",Sheet1!E3)+1,100)</f>
        <v>必配</v>
      </c>
      <c r="F4" s="178" t="str">
        <f>MID(Sheet1!F3,FIND(":",Sheet1!F3)+1,100)</f>
        <v>0</v>
      </c>
      <c r="G4" s="178" t="str">
        <f>MID(Sheet1!G3,FIND(":",Sheet1!G3)+1,100)</f>
        <v>城市级</v>
      </c>
      <c r="H4" s="178" t="str">
        <f>MID(Sheet1!H3,FIND(":",Sheet1!H3)+1,100)</f>
        <v>GF0203</v>
      </c>
      <c r="I4" s="178" t="str">
        <f>MID(Sheet1!I3,FIND(":",Sheet1!I3)+1,100)</f>
        <v>教育</v>
      </c>
      <c r="J4" s="178" t="str">
        <f>MID(Sheet1!J3,FIND(":",Sheet1!J3)+1,100)</f>
        <v>0804</v>
      </c>
      <c r="K4" s="178" t="str">
        <f>MID(Sheet1!K3,FIND(":",Sheet1!K3)+1,100)</f>
        <v>实位控制</v>
      </c>
      <c r="L4" s="178" t="str">
        <f>MID(Sheet1!L3,FIND(":",Sheet1!L3)+1,100)</f>
        <v>0</v>
      </c>
      <c r="M4" s="178" t="str">
        <f>MID(Sheet1!M3,FIND(":",Sheet1!M3)+1,100)</f>
        <v>0</v>
      </c>
      <c r="N4" s="178" t="str">
        <f>MID(Sheet1!N3,FIND(":",Sheet1!N3)+1,100)</f>
        <v>0</v>
      </c>
      <c r="O4" s="178" t="str">
        <f>MID(Sheet1!O3,FIND(":",Sheet1!O3)+1,100)</f>
        <v>0</v>
      </c>
      <c r="P4" s="178" t="str">
        <f>MID(Sheet1!P3,FIND(":",Sheet1!P3)+1,100)</f>
        <v>0</v>
      </c>
      <c r="Q4" s="178" t="str">
        <f>MID(Sheet1!Q3,FIND(":",Sheet1!Q3)+1,100)</f>
        <v>-</v>
      </c>
      <c r="R4" s="178" t="str">
        <f>MID(Sheet1!R3,FIND(":",Sheet1!R3)+1,100)</f>
        <v>-</v>
      </c>
      <c r="S4" s="178" t="str">
        <f>MID(Sheet1!S3,FIND(":",Sheet1!S3)+1,100)</f>
        <v>27班</v>
      </c>
      <c r="T4" s="178" t="str">
        <f>MID(Sheet1!T3,FIND(":",Sheet1!T3)+1,100)</f>
        <v>-</v>
      </c>
      <c r="U4" s="178" t="str">
        <f>MID(Sheet1!U3,FIND(":",Sheet1!U3)+1,100)</f>
        <v>班</v>
      </c>
      <c r="V4" s="103" t="str">
        <f>MID(Sheet1!V3,FIND(":",Sheet1!V3)+1,10000)</f>
        <v>（1）12人/班；（2）生均用地面积9班不少于122m2，18班不少于87m2，27班不少于86m2。参照《特殊教育学校建设标准》（建标1562011）{9班:4782㎡,18班:7822㎡,27班:13708㎡}{9班:13104㎡,18班:18767㎡,27班:27896㎡}</v>
      </c>
    </row>
    <row r="5" spans="1:22" x14ac:dyDescent="0.2">
      <c r="A5" s="178" t="str">
        <f>MID(Sheet1!A4,FIND(":",Sheet1!A4)+1,100)</f>
        <v>特殊教育学校（聋校）</v>
      </c>
      <c r="B5" s="178" t="str">
        <f>MID(Sheet1!B4,FIND(":",Sheet1!B4)+1,100)</f>
        <v>特殊教育学校（聋校）</v>
      </c>
      <c r="C5" s="178" t="str">
        <f>MID(Sheet1!C4,FIND(":",Sheet1!C4)+1,100)</f>
        <v/>
      </c>
      <c r="D5" s="178" t="str">
        <f>MID(Sheet1!D4,FIND(":",Sheet1!D4)+1,100)</f>
        <v>T</v>
      </c>
      <c r="E5" s="178" t="str">
        <f>MID(Sheet1!E4,FIND(":",Sheet1!E4)+1,100)</f>
        <v>必配</v>
      </c>
      <c r="F5" s="178" t="str">
        <f>MID(Sheet1!F4,FIND(":",Sheet1!F4)+1,100)</f>
        <v>0</v>
      </c>
      <c r="G5" s="178" t="str">
        <f>MID(Sheet1!G4,FIND(":",Sheet1!G4)+1,100)</f>
        <v>城市级</v>
      </c>
      <c r="H5" s="178" t="str">
        <f>MID(Sheet1!H4,FIND(":",Sheet1!H4)+1,100)</f>
        <v>GF0203</v>
      </c>
      <c r="I5" s="178" t="str">
        <f>MID(Sheet1!I4,FIND(":",Sheet1!I4)+1,100)</f>
        <v>教育</v>
      </c>
      <c r="J5" s="178" t="str">
        <f>MID(Sheet1!J4,FIND(":",Sheet1!J4)+1,100)</f>
        <v>0804</v>
      </c>
      <c r="K5" s="178" t="str">
        <f>MID(Sheet1!K4,FIND(":",Sheet1!K4)+1,100)</f>
        <v>实位控制</v>
      </c>
      <c r="L5" s="178" t="str">
        <f>MID(Sheet1!L4,FIND(":",Sheet1!L4)+1,100)</f>
        <v>0</v>
      </c>
      <c r="M5" s="178" t="str">
        <f>MID(Sheet1!M4,FIND(":",Sheet1!M4)+1,100)</f>
        <v>0</v>
      </c>
      <c r="N5" s="178" t="str">
        <f>MID(Sheet1!N4,FIND(":",Sheet1!N4)+1,100)</f>
        <v>0</v>
      </c>
      <c r="O5" s="178" t="str">
        <f>MID(Sheet1!O4,FIND(":",Sheet1!O4)+1,100)</f>
        <v>0</v>
      </c>
      <c r="P5" s="178" t="str">
        <f>MID(Sheet1!P4,FIND(":",Sheet1!P4)+1,100)</f>
        <v>0</v>
      </c>
      <c r="Q5" s="178" t="str">
        <f>MID(Sheet1!Q4,FIND(":",Sheet1!Q4)+1,100)</f>
        <v>-</v>
      </c>
      <c r="R5" s="178" t="str">
        <f>MID(Sheet1!R4,FIND(":",Sheet1!R4)+1,100)</f>
        <v>-</v>
      </c>
      <c r="S5" s="178" t="str">
        <f>MID(Sheet1!S4,FIND(":",Sheet1!S4)+1,100)</f>
        <v>27班</v>
      </c>
      <c r="T5" s="178" t="str">
        <f>MID(Sheet1!T4,FIND(":",Sheet1!T4)+1,100)</f>
        <v>-</v>
      </c>
      <c r="U5" s="178" t="str">
        <f>MID(Sheet1!U4,FIND(":",Sheet1!U4)+1,100)</f>
        <v>班</v>
      </c>
      <c r="V5" s="103" t="str">
        <f>MID(Sheet1!V4,FIND(":",Sheet1!V4)+1,10000)</f>
        <v>（1）12人/班；（2）生均用地面积9班不少于125m2，18班不少于88m2，27班不少于91m2。参照《特殊教育学校建设标准》（建标1562011）{9班:4150㎡,18班:6558㎡,27班:12357㎡}:{9班:13542㎡,18班:18966㎡,27班:29379㎡}</v>
      </c>
    </row>
    <row r="6" spans="1:22" x14ac:dyDescent="0.2">
      <c r="A6" s="178" t="str">
        <f>MID(Sheet1!A5,FIND(":",Sheet1!A5)+1,100)</f>
        <v>特殊教育学校（培智学校）</v>
      </c>
      <c r="B6" s="178" t="str">
        <f>MID(Sheet1!B5,FIND(":",Sheet1!B5)+1,100)</f>
        <v>特殊教育学校（培智学校）</v>
      </c>
      <c r="C6" s="178" t="str">
        <f>MID(Sheet1!C5,FIND(":",Sheet1!C5)+1,100)</f>
        <v/>
      </c>
      <c r="D6" s="178" t="str">
        <f>MID(Sheet1!D5,FIND(":",Sheet1!D5)+1,100)</f>
        <v>T</v>
      </c>
      <c r="E6" s="178" t="str">
        <f>MID(Sheet1!E5,FIND(":",Sheet1!E5)+1,100)</f>
        <v>必配</v>
      </c>
      <c r="F6" s="178" t="str">
        <f>MID(Sheet1!F5,FIND(":",Sheet1!F5)+1,100)</f>
        <v>0</v>
      </c>
      <c r="G6" s="178" t="str">
        <f>MID(Sheet1!G5,FIND(":",Sheet1!G5)+1,100)</f>
        <v>城市级</v>
      </c>
      <c r="H6" s="178" t="str">
        <f>MID(Sheet1!H5,FIND(":",Sheet1!H5)+1,100)</f>
        <v>GF0203</v>
      </c>
      <c r="I6" s="178" t="str">
        <f>MID(Sheet1!I5,FIND(":",Sheet1!I5)+1,100)</f>
        <v>教育</v>
      </c>
      <c r="J6" s="178" t="str">
        <f>MID(Sheet1!J5,FIND(":",Sheet1!J5)+1,100)</f>
        <v>0804</v>
      </c>
      <c r="K6" s="178" t="str">
        <f>MID(Sheet1!K5,FIND(":",Sheet1!K5)+1,100)</f>
        <v>实位控制</v>
      </c>
      <c r="L6" s="178" t="str">
        <f>MID(Sheet1!L5,FIND(":",Sheet1!L5)+1,100)</f>
        <v>0</v>
      </c>
      <c r="M6" s="178" t="str">
        <f>MID(Sheet1!M5,FIND(":",Sheet1!M5)+1,100)</f>
        <v>0</v>
      </c>
      <c r="N6" s="178" t="str">
        <f>MID(Sheet1!N5,FIND(":",Sheet1!N5)+1,100)</f>
        <v>0</v>
      </c>
      <c r="O6" s="178" t="str">
        <f>MID(Sheet1!O5,FIND(":",Sheet1!O5)+1,100)</f>
        <v>0</v>
      </c>
      <c r="P6" s="178" t="str">
        <f>MID(Sheet1!P5,FIND(":",Sheet1!P5)+1,100)</f>
        <v>0</v>
      </c>
      <c r="Q6" s="178" t="str">
        <f>MID(Sheet1!Q5,FIND(":",Sheet1!Q5)+1,100)</f>
        <v>-</v>
      </c>
      <c r="R6" s="178" t="str">
        <f>MID(Sheet1!R5,FIND(":",Sheet1!R5)+1,100)</f>
        <v>-</v>
      </c>
      <c r="S6" s="178" t="str">
        <f>MID(Sheet1!S5,FIND(":",Sheet1!S5)+1,100)</f>
        <v>27班</v>
      </c>
      <c r="T6" s="178" t="str">
        <f>MID(Sheet1!T5,FIND(":",Sheet1!T5)+1,100)</f>
        <v>-</v>
      </c>
      <c r="U6" s="178" t="str">
        <f>MID(Sheet1!U5,FIND(":",Sheet1!U5)+1,100)</f>
        <v>班</v>
      </c>
      <c r="V6" s="103" t="str">
        <f>MID(Sheet1!V5,FIND(":",Sheet1!V5)+1,10000)</f>
        <v>（1）8人/班；（2）生均用地面积9班不少于171m2/生，18班不少于119m2/生，27班不少于119m2/生（3）鼓励培智学校向幼儿园与高中“两头延伸”，并根据本《规定》拟定的标准增加学校的用地规模。参照《特殊教育学校建设标准》（建标1562011）{9班:3792㎡,18班:8610㎡,27班:11720㎡}{9班:12338㎡,18班:17100㎡,27班:25670㎡}</v>
      </c>
    </row>
    <row r="7" spans="1:22" x14ac:dyDescent="0.2">
      <c r="A7" s="178" t="str">
        <f>MID(Sheet1!A6,FIND(":",Sheet1!A6)+1,100)</f>
        <v>社区学校（市）</v>
      </c>
      <c r="B7" s="178" t="str">
        <f>MID(Sheet1!B6,FIND(":",Sheet1!B6)+1,100)</f>
        <v>社区学校（市）</v>
      </c>
      <c r="C7" s="178" t="str">
        <f>MID(Sheet1!C6,FIND(":",Sheet1!C6)+1,100)</f>
        <v/>
      </c>
      <c r="D7" s="178" t="str">
        <f>MID(Sheet1!D6,FIND(":",Sheet1!D6)+1,100)</f>
        <v>T</v>
      </c>
      <c r="E7" s="178" t="str">
        <f>MID(Sheet1!E6,FIND(":",Sheet1!E6)+1,100)</f>
        <v>必配</v>
      </c>
      <c r="F7" s="178" t="str">
        <f>MID(Sheet1!F6,FIND(":",Sheet1!F6)+1,100)</f>
        <v>0</v>
      </c>
      <c r="G7" s="178" t="str">
        <f>MID(Sheet1!G6,FIND(":",Sheet1!G6)+1,100)</f>
        <v>城市级</v>
      </c>
      <c r="H7" s="178" t="str">
        <f>MID(Sheet1!H6,FIND(":",Sheet1!H6)+1,100)</f>
        <v>GF0204</v>
      </c>
      <c r="I7" s="178" t="str">
        <f>MID(Sheet1!I6,FIND(":",Sheet1!I6)+1,100)</f>
        <v>教育</v>
      </c>
      <c r="J7" s="178" t="str">
        <f>MID(Sheet1!J6,FIND(":",Sheet1!J6)+1,100)</f>
        <v>0804</v>
      </c>
      <c r="K7" s="178" t="str">
        <f>MID(Sheet1!K6,FIND(":",Sheet1!K6)+1,100)</f>
        <v>实位控制</v>
      </c>
      <c r="L7" s="178" t="str">
        <f>MID(Sheet1!L6,FIND(":",Sheet1!L6)+1,100)</f>
        <v>0</v>
      </c>
      <c r="M7" s="178" t="str">
        <f>MID(Sheet1!M6,FIND(":",Sheet1!M6)+1,100)</f>
        <v>0</v>
      </c>
      <c r="N7" s="178" t="str">
        <f>MID(Sheet1!N6,FIND(":",Sheet1!N6)+1,100)</f>
        <v>0</v>
      </c>
      <c r="O7" s="178" t="str">
        <f>MID(Sheet1!O6,FIND(":",Sheet1!O6)+1,100)</f>
        <v>0</v>
      </c>
      <c r="P7" s="178" t="str">
        <f>MID(Sheet1!P6,FIND(":",Sheet1!P6)+1,100)</f>
        <v>0</v>
      </c>
      <c r="Q7" s="178" t="str">
        <f>MID(Sheet1!Q6,FIND(":",Sheet1!Q6)+1,100)</f>
        <v>-</v>
      </c>
      <c r="R7" s="178" t="str">
        <f>MID(Sheet1!R6,FIND(":",Sheet1!R6)+1,100)</f>
        <v>-</v>
      </c>
      <c r="S7" s="178" t="str">
        <f>MID(Sheet1!S6,FIND(":",Sheet1!S6)+1,100)</f>
        <v>-</v>
      </c>
      <c r="T7" s="178" t="str">
        <f>MID(Sheet1!T6,FIND(":",Sheet1!T6)+1,100)</f>
        <v>-</v>
      </c>
      <c r="U7" s="178" t="str">
        <f>MID(Sheet1!U6,FIND(":",Sheet1!U6)+1,100)</f>
        <v/>
      </c>
      <c r="V7" s="103" t="str">
        <f>MID(Sheet1!V6,FIND(":",Sheet1!V6)+1,10000)</f>
        <v>市级，（1）为全市服务（2）可独立设置，也可结合大专院校设置。区级，（1）原则上按区设置 1-2 所；（2）可独立设置，也可结合闲置的中、小学校校舍及其他文化活动设施等兼容设置。沿用《杭州市城市规划公共服务设施基本配套规定（修订）》</v>
      </c>
    </row>
    <row r="8" spans="1:22" x14ac:dyDescent="0.2">
      <c r="A8" s="178" t="str">
        <f>MID(Sheet1!A7,FIND(":",Sheet1!A7)+1,100)</f>
        <v>社区学校（区）</v>
      </c>
      <c r="B8" s="178" t="str">
        <f>MID(Sheet1!B7,FIND(":",Sheet1!B7)+1,100)</f>
        <v>社区学校（区）</v>
      </c>
      <c r="C8" s="178" t="str">
        <f>MID(Sheet1!C7,FIND(":",Sheet1!C7)+1,100)</f>
        <v/>
      </c>
      <c r="D8" s="178" t="str">
        <f>MID(Sheet1!D7,FIND(":",Sheet1!D7)+1,100)</f>
        <v>T</v>
      </c>
      <c r="E8" s="178" t="str">
        <f>MID(Sheet1!E7,FIND(":",Sheet1!E7)+1,100)</f>
        <v>选配</v>
      </c>
      <c r="F8" s="178" t="str">
        <f>MID(Sheet1!F7,FIND(":",Sheet1!F7)+1,100)</f>
        <v>0</v>
      </c>
      <c r="G8" s="178" t="str">
        <f>MID(Sheet1!G7,FIND(":",Sheet1!G7)+1,100)</f>
        <v>城市级</v>
      </c>
      <c r="H8" s="178" t="str">
        <f>MID(Sheet1!H7,FIND(":",Sheet1!H7)+1,100)</f>
        <v>GF0204</v>
      </c>
      <c r="I8" s="178" t="str">
        <f>MID(Sheet1!I7,FIND(":",Sheet1!I7)+1,100)</f>
        <v>教育</v>
      </c>
      <c r="J8" s="178" t="str">
        <f>MID(Sheet1!J7,FIND(":",Sheet1!J7)+1,100)</f>
        <v>0804</v>
      </c>
      <c r="K8" s="178" t="str">
        <f>MID(Sheet1!K7,FIND(":",Sheet1!K7)+1,100)</f>
        <v>实位控制</v>
      </c>
      <c r="L8" s="178" t="str">
        <f>MID(Sheet1!L7,FIND(":",Sheet1!L7)+1,100)</f>
        <v>0</v>
      </c>
      <c r="M8" s="178" t="str">
        <f>MID(Sheet1!M7,FIND(":",Sheet1!M7)+1,100)</f>
        <v>0</v>
      </c>
      <c r="N8" s="178" t="str">
        <f>MID(Sheet1!N7,FIND(":",Sheet1!N7)+1,100)</f>
        <v>0</v>
      </c>
      <c r="O8" s="178" t="str">
        <f>MID(Sheet1!O7,FIND(":",Sheet1!O7)+1,100)</f>
        <v>0</v>
      </c>
      <c r="P8" s="178" t="str">
        <f>MID(Sheet1!P7,FIND(":",Sheet1!P7)+1,100)</f>
        <v>0</v>
      </c>
      <c r="Q8" s="178" t="str">
        <f>MID(Sheet1!Q7,FIND(":",Sheet1!Q7)+1,100)</f>
        <v>-</v>
      </c>
      <c r="R8" s="178" t="str">
        <f>MID(Sheet1!R7,FIND(":",Sheet1!R7)+1,100)</f>
        <v>-</v>
      </c>
      <c r="S8" s="178" t="str">
        <f>MID(Sheet1!S7,FIND(":",Sheet1!S7)+1,100)</f>
        <v>-</v>
      </c>
      <c r="T8" s="178" t="str">
        <f>MID(Sheet1!T7,FIND(":",Sheet1!T7)+1,100)</f>
        <v>-</v>
      </c>
      <c r="U8" s="178" t="str">
        <f>MID(Sheet1!U7,FIND(":",Sheet1!U7)+1,100)</f>
        <v/>
      </c>
      <c r="V8" s="103" t="str">
        <f>MID(Sheet1!V7,FIND(":",Sheet1!V7)+1,10000)</f>
        <v>市级，（1）为全市服务（2）可独立设置，也可结合大专院校设置。区级，（1）原则上按区设置 1-2 所；（2）可独立设置，也可结合闲置的中、小学校校舍及其他文化活动设施等兼容设置。沿用《杭州市城市规划公共服务设施基本配套规定（修订）》</v>
      </c>
    </row>
    <row r="9" spans="1:22" x14ac:dyDescent="0.2">
      <c r="A9" s="178" t="str">
        <f>MID(Sheet1!A8,FIND(":",Sheet1!A8)+1,100)</f>
        <v>初加九</v>
      </c>
      <c r="B9" s="178" t="str">
        <f>MID(Sheet1!B8,FIND(":",Sheet1!B8)+1,100)</f>
        <v>初加九</v>
      </c>
      <c r="C9" s="178" t="str">
        <f>MID(Sheet1!C8,FIND(":",Sheet1!C8)+1,100)</f>
        <v/>
      </c>
      <c r="D9" s="178" t="str">
        <f>MID(Sheet1!D8,FIND(":",Sheet1!D8)+1,100)</f>
        <v>T</v>
      </c>
      <c r="E9" s="178" t="str">
        <f>MID(Sheet1!E8,FIND(":",Sheet1!E8)+1,100)</f>
        <v>必配</v>
      </c>
      <c r="F9" s="178" t="str">
        <f>MID(Sheet1!F8,FIND(":",Sheet1!F8)+1,100)</f>
        <v>1</v>
      </c>
      <c r="G9" s="178" t="str">
        <f>MID(Sheet1!G8,FIND(":",Sheet1!G8)+1,100)</f>
        <v>街道级</v>
      </c>
      <c r="H9" s="178" t="str">
        <f>MID(Sheet1!H8,FIND(":",Sheet1!H8)+1,100)</f>
        <v>GF0206</v>
      </c>
      <c r="I9" s="178" t="str">
        <f>MID(Sheet1!I8,FIND(":",Sheet1!I8)+1,100)</f>
        <v>教育</v>
      </c>
      <c r="J9" s="178" t="str">
        <f>MID(Sheet1!J8,FIND(":",Sheet1!J8)+1,100)</f>
        <v>0804</v>
      </c>
      <c r="K9" s="178" t="str">
        <f>MID(Sheet1!K8,FIND(":",Sheet1!K8)+1,100)</f>
        <v>实位控制</v>
      </c>
      <c r="L9" s="178" t="str">
        <f>MID(Sheet1!L8,FIND(":",Sheet1!L8)+1,100)</f>
        <v>0</v>
      </c>
      <c r="M9" s="178" t="str">
        <f>MID(Sheet1!M8,FIND(":",Sheet1!M8)+1,100)</f>
        <v>0</v>
      </c>
      <c r="N9" s="178" t="str">
        <f>MID(Sheet1!N8,FIND(":",Sheet1!N8)+1,100)</f>
        <v>总居住户数规划/100*G规划地块教育百户指标/50+总居住户数现状/100*G现状地块教育百户指标/50</v>
      </c>
      <c r="O9" s="178" t="str">
        <f>MID(Sheet1!O8,FIND(":",Sheet1!O8)+1,100)</f>
        <v>0</v>
      </c>
      <c r="P9" s="178" t="str">
        <f>MID(Sheet1!P8,FIND(":",Sheet1!P8)+1,100)</f>
        <v>0</v>
      </c>
      <c r="Q9" s="178" t="str">
        <f>MID(Sheet1!Q8,FIND(":",Sheet1!Q8)+1,100)</f>
        <v>-</v>
      </c>
      <c r="R9" s="178" t="str">
        <f>MID(Sheet1!R8,FIND(":",Sheet1!R8)+1,100)</f>
        <v>-</v>
      </c>
      <c r="S9" s="178" t="str">
        <f>MID(Sheet1!S8,FIND(":",Sheet1!S8)+1,100)</f>
        <v>42班</v>
      </c>
      <c r="T9" s="178" t="str">
        <f>MID(Sheet1!T8,FIND(":",Sheet1!T8)+1,100)</f>
        <v>-</v>
      </c>
      <c r="U9" s="178" t="str">
        <f>MID(Sheet1!U8,FIND(":",Sheet1!U8)+1,100)</f>
        <v>班</v>
      </c>
      <c r="V9" s="103" t="str">
        <f>MID(Sheet1!V8,FIND(":",Sheet1!V8)+1,10000)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0" spans="1:22" x14ac:dyDescent="0.2">
      <c r="A10" s="178" t="str">
        <f>MID(Sheet1!A9,FIND(":",Sheet1!A9)+1,100)</f>
        <v>小加九</v>
      </c>
      <c r="B10" s="178" t="str">
        <f>MID(Sheet1!B9,FIND(":",Sheet1!B9)+1,100)</f>
        <v>小加九</v>
      </c>
      <c r="C10" s="178" t="str">
        <f>MID(Sheet1!C9,FIND(":",Sheet1!C9)+1,100)</f>
        <v/>
      </c>
      <c r="D10" s="178" t="str">
        <f>MID(Sheet1!D9,FIND(":",Sheet1!D9)+1,100)</f>
        <v>T</v>
      </c>
      <c r="E10" s="178" t="str">
        <f>MID(Sheet1!E9,FIND(":",Sheet1!E9)+1,100)</f>
        <v>必配</v>
      </c>
      <c r="F10" s="178" t="str">
        <f>MID(Sheet1!F9,FIND(":",Sheet1!F9)+1,100)</f>
        <v>1</v>
      </c>
      <c r="G10" s="178" t="str">
        <f>MID(Sheet1!G9,FIND(":",Sheet1!G9)+1,100)</f>
        <v>街道级</v>
      </c>
      <c r="H10" s="178" t="str">
        <f>MID(Sheet1!H9,FIND(":",Sheet1!H9)+1,100)</f>
        <v>GF0206</v>
      </c>
      <c r="I10" s="178" t="str">
        <f>MID(Sheet1!I9,FIND(":",Sheet1!I9)+1,100)</f>
        <v>教育</v>
      </c>
      <c r="J10" s="178" t="str">
        <f>MID(Sheet1!J9,FIND(":",Sheet1!J9)+1,100)</f>
        <v>0804</v>
      </c>
      <c r="K10" s="178" t="str">
        <f>MID(Sheet1!K9,FIND(":",Sheet1!K9)+1,100)</f>
        <v>实位控制</v>
      </c>
      <c r="L10" s="178" t="str">
        <f>MID(Sheet1!L9,FIND(":",Sheet1!L9)+1,100)</f>
        <v>0</v>
      </c>
      <c r="M10" s="178" t="str">
        <f>MID(Sheet1!M9,FIND(":",Sheet1!M9)+1,100)</f>
        <v>0</v>
      </c>
      <c r="N10" s="178" t="str">
        <f>MID(Sheet1!N9,FIND(":",Sheet1!N9)+1,100)</f>
        <v>总居住户数规划/100*2*G规划地块教育百户指标/45+总居住户数现状/100*2*G现状地块教育百户指标/45</v>
      </c>
      <c r="O10" s="178" t="str">
        <f>MID(Sheet1!O9,FIND(":",Sheet1!O9)+1,100)</f>
        <v>0</v>
      </c>
      <c r="P10" s="178" t="str">
        <f>MID(Sheet1!P9,FIND(":",Sheet1!P9)+1,100)</f>
        <v>0</v>
      </c>
      <c r="Q10" s="178" t="str">
        <f>MID(Sheet1!Q9,FIND(":",Sheet1!Q9)+1,100)</f>
        <v>-</v>
      </c>
      <c r="R10" s="178" t="str">
        <f>MID(Sheet1!R9,FIND(":",Sheet1!R9)+1,100)</f>
        <v>-</v>
      </c>
      <c r="S10" s="178" t="str">
        <f>MID(Sheet1!S9,FIND(":",Sheet1!S9)+1,100)</f>
        <v>36班</v>
      </c>
      <c r="T10" s="178" t="str">
        <f>MID(Sheet1!T9,FIND(":",Sheet1!T9)+1,100)</f>
        <v>-</v>
      </c>
      <c r="U10" s="178" t="str">
        <f>MID(Sheet1!U9,FIND(":",Sheet1!U9)+1,100)</f>
        <v>班</v>
      </c>
      <c r="V10" s="103" t="str">
        <f>MID(Sheet1!V9,FIND(":",Sheet1!V9)+1,10000)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1" spans="1:22" x14ac:dyDescent="0.2">
      <c r="A11" s="178" t="str">
        <f>MID(Sheet1!A10,FIND(":",Sheet1!A10)+1,100)</f>
        <v>九年一贯制学校</v>
      </c>
      <c r="B11" s="178" t="str">
        <f>MID(Sheet1!B10,FIND(":",Sheet1!B10)+1,100)</f>
        <v>九年一贯制学校</v>
      </c>
      <c r="C11" s="178" t="str">
        <f>MID(Sheet1!C10,FIND(":",Sheet1!C10)+1,100)</f>
        <v/>
      </c>
      <c r="D11" s="178" t="str">
        <f>MID(Sheet1!D10,FIND(":",Sheet1!D10)+1,100)</f>
        <v>T</v>
      </c>
      <c r="E11" s="178" t="str">
        <f>MID(Sheet1!E10,FIND(":",Sheet1!E10)+1,100)</f>
        <v>选配</v>
      </c>
      <c r="F11" s="178" t="str">
        <f>MID(Sheet1!F10,FIND(":",Sheet1!F10)+1,100)</f>
        <v>1</v>
      </c>
      <c r="G11" s="178" t="str">
        <f>MID(Sheet1!G10,FIND(":",Sheet1!G10)+1,100)</f>
        <v>街道级</v>
      </c>
      <c r="H11" s="178" t="str">
        <f>MID(Sheet1!H10,FIND(":",Sheet1!H10)+1,100)</f>
        <v>GF0206</v>
      </c>
      <c r="I11" s="178" t="str">
        <f>MID(Sheet1!I10,FIND(":",Sheet1!I10)+1,100)</f>
        <v>教育</v>
      </c>
      <c r="J11" s="178" t="str">
        <f>MID(Sheet1!J10,FIND(":",Sheet1!J10)+1,100)</f>
        <v>0804</v>
      </c>
      <c r="K11" s="178" t="str">
        <f>MID(Sheet1!K10,FIND(":",Sheet1!K10)+1,100)</f>
        <v>实位控制</v>
      </c>
      <c r="L11" s="178" t="str">
        <f>MID(Sheet1!L10,FIND(":",Sheet1!L10)+1,100)</f>
        <v>0</v>
      </c>
      <c r="M11" s="178" t="str">
        <f>MID(Sheet1!M10,FIND(":",Sheet1!M10)+1,100)</f>
        <v>0</v>
      </c>
      <c r="N11" s="178" t="str">
        <f>MID(Sheet1!N10,FIND(":",Sheet1!N10)+1,100)</f>
        <v>总居住户数规划/100*3*G规划地块教育百户指标/45+总居住户数现状/100*3*G现状地块教育百户指标/45</v>
      </c>
      <c r="O11" s="178" t="str">
        <f>MID(Sheet1!O10,FIND(":",Sheet1!O10)+1,100)</f>
        <v>0</v>
      </c>
      <c r="P11" s="178" t="str">
        <f>MID(Sheet1!P10,FIND(":",Sheet1!P10)+1,100)</f>
        <v>0</v>
      </c>
      <c r="Q11" s="178" t="str">
        <f>MID(Sheet1!Q10,FIND(":",Sheet1!Q10)+1,100)</f>
        <v>-</v>
      </c>
      <c r="R11" s="178" t="str">
        <f>MID(Sheet1!R10,FIND(":",Sheet1!R10)+1,100)</f>
        <v>-</v>
      </c>
      <c r="S11" s="178" t="str">
        <f>MID(Sheet1!S10,FIND(":",Sheet1!S10)+1,100)</f>
        <v>36+18班</v>
      </c>
      <c r="T11" s="178" t="str">
        <f>MID(Sheet1!T10,FIND(":",Sheet1!T10)+1,100)</f>
        <v>-</v>
      </c>
      <c r="U11" s="178" t="str">
        <f>MID(Sheet1!U10,FIND(":",Sheet1!U10)+1,100)</f>
        <v>班</v>
      </c>
      <c r="V11" s="103" t="str">
        <f>MID(Sheet1!V10,FIND(":",Sheet1!V10)+1,10000)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2" spans="1:22" x14ac:dyDescent="0.2">
      <c r="A12" s="178" t="str">
        <f>MID(Sheet1!A11,FIND(":",Sheet1!A11)+1,100)</f>
        <v>幼初一贯制学校</v>
      </c>
      <c r="B12" s="178" t="str">
        <f>MID(Sheet1!B11,FIND(":",Sheet1!B11)+1,100)</f>
        <v>幼初一贯制学校</v>
      </c>
      <c r="C12" s="178" t="str">
        <f>MID(Sheet1!C11,FIND(":",Sheet1!C11)+1,100)</f>
        <v/>
      </c>
      <c r="D12" s="178" t="str">
        <f>MID(Sheet1!D11,FIND(":",Sheet1!D11)+1,100)</f>
        <v>T</v>
      </c>
      <c r="E12" s="178" t="str">
        <f>MID(Sheet1!E11,FIND(":",Sheet1!E11)+1,100)</f>
        <v>选配</v>
      </c>
      <c r="F12" s="178" t="str">
        <f>MID(Sheet1!F11,FIND(":",Sheet1!F11)+1,100)</f>
        <v>0</v>
      </c>
      <c r="G12" s="178" t="str">
        <f>MID(Sheet1!G11,FIND(":",Sheet1!G11)+1,100)</f>
        <v>街道级</v>
      </c>
      <c r="H12" s="178" t="str">
        <f>MID(Sheet1!H11,FIND(":",Sheet1!H11)+1,100)</f>
        <v>GF0210</v>
      </c>
      <c r="I12" s="178" t="str">
        <f>MID(Sheet1!I11,FIND(":",Sheet1!I11)+1,100)</f>
        <v>教育</v>
      </c>
      <c r="J12" s="178" t="str">
        <f>MID(Sheet1!J11,FIND(":",Sheet1!J11)+1,100)</f>
        <v>0804</v>
      </c>
      <c r="K12" s="178" t="str">
        <f>MID(Sheet1!K11,FIND(":",Sheet1!K11)+1,100)</f>
        <v>实位控制</v>
      </c>
      <c r="L12" s="178" t="str">
        <f>MID(Sheet1!L11,FIND(":",Sheet1!L11)+1,100)</f>
        <v>0</v>
      </c>
      <c r="M12" s="178" t="str">
        <f>MID(Sheet1!M11,FIND(":",Sheet1!M11)+1,100)</f>
        <v>0</v>
      </c>
      <c r="N12" s="178" t="str">
        <f>MID(Sheet1!N11,FIND(":",Sheet1!N11)+1,100)</f>
        <v>总居住户数规划/100*G规划地块教育百户指标/30+总居住户数规划/100*3*G规划地块教育百户指标/45+总居住户数现状/100*G现状地块教育百户指标/30+总居住户数现状/100*3*G现状</v>
      </c>
      <c r="O12" s="178" t="str">
        <f>MID(Sheet1!O11,FIND(":",Sheet1!O11)+1,100)</f>
        <v>0</v>
      </c>
      <c r="P12" s="178" t="str">
        <f>MID(Sheet1!P11,FIND(":",Sheet1!P11)+1,100)</f>
        <v>0</v>
      </c>
      <c r="Q12" s="178" t="str">
        <f>MID(Sheet1!Q11,FIND(":",Sheet1!Q11)+1,100)</f>
        <v>-</v>
      </c>
      <c r="R12" s="178" t="str">
        <f>MID(Sheet1!R11,FIND(":",Sheet1!R11)+1,100)</f>
        <v>-</v>
      </c>
      <c r="S12" s="178" t="str">
        <f>MID(Sheet1!S11,FIND(":",Sheet1!S11)+1,100)</f>
        <v>18+36+18班</v>
      </c>
      <c r="T12" s="178" t="str">
        <f>MID(Sheet1!T11,FIND(":",Sheet1!T11)+1,100)</f>
        <v>-</v>
      </c>
      <c r="U12" s="178" t="str">
        <f>MID(Sheet1!U11,FIND(":",Sheet1!U11)+1,100)</f>
        <v>班</v>
      </c>
      <c r="V12" s="103" t="str">
        <f>MID(Sheet1!V11,FIND(":",Sheet1!V11)+1,10000)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3" spans="1:22" x14ac:dyDescent="0.2">
      <c r="A13" s="178" t="str">
        <f>MID(Sheet1!A12,FIND(":",Sheet1!A12)+1,100)</f>
        <v>小高一贯制学校</v>
      </c>
      <c r="B13" s="178" t="str">
        <f>MID(Sheet1!B12,FIND(":",Sheet1!B12)+1,100)</f>
        <v>小高一贯制学校</v>
      </c>
      <c r="C13" s="178" t="str">
        <f>MID(Sheet1!C12,FIND(":",Sheet1!C12)+1,100)</f>
        <v/>
      </c>
      <c r="D13" s="178" t="str">
        <f>MID(Sheet1!D12,FIND(":",Sheet1!D12)+1,100)</f>
        <v>T</v>
      </c>
      <c r="E13" s="178" t="str">
        <f>MID(Sheet1!E12,FIND(":",Sheet1!E12)+1,100)</f>
        <v>选配</v>
      </c>
      <c r="F13" s="178" t="str">
        <f>MID(Sheet1!F12,FIND(":",Sheet1!F12)+1,100)</f>
        <v>0</v>
      </c>
      <c r="G13" s="178" t="str">
        <f>MID(Sheet1!G12,FIND(":",Sheet1!G12)+1,100)</f>
        <v>街道级</v>
      </c>
      <c r="H13" s="178" t="str">
        <f>MID(Sheet1!H12,FIND(":",Sheet1!H12)+1,100)</f>
        <v>GF0210</v>
      </c>
      <c r="I13" s="178" t="str">
        <f>MID(Sheet1!I12,FIND(":",Sheet1!I12)+1,100)</f>
        <v>教育</v>
      </c>
      <c r="J13" s="178" t="str">
        <f>MID(Sheet1!J12,FIND(":",Sheet1!J12)+1,100)</f>
        <v>0804</v>
      </c>
      <c r="K13" s="178" t="str">
        <f>MID(Sheet1!K12,FIND(":",Sheet1!K12)+1,100)</f>
        <v>实位控制</v>
      </c>
      <c r="L13" s="178" t="str">
        <f>MID(Sheet1!L12,FIND(":",Sheet1!L12)+1,100)</f>
        <v>0</v>
      </c>
      <c r="M13" s="178" t="str">
        <f>MID(Sheet1!M12,FIND(":",Sheet1!M12)+1,100)</f>
        <v>0</v>
      </c>
      <c r="N13" s="178" t="str">
        <f>MID(Sheet1!N12,FIND(":",Sheet1!N12)+1,100)</f>
        <v>总居住户数规划/100*3*G规划地块教育百户指标/45+总居住户数规划/100*G规划地块教育百户指标/50+总居住户数现状/100*3*G现状地块教育百户指标/45+总居住户数现状/100*G现状</v>
      </c>
      <c r="O13" s="178" t="str">
        <f>MID(Sheet1!O12,FIND(":",Sheet1!O12)+1,100)</f>
        <v>0</v>
      </c>
      <c r="P13" s="178" t="str">
        <f>MID(Sheet1!P12,FIND(":",Sheet1!P12)+1,100)</f>
        <v>0</v>
      </c>
      <c r="Q13" s="178" t="str">
        <f>MID(Sheet1!Q12,FIND(":",Sheet1!Q12)+1,100)</f>
        <v>-</v>
      </c>
      <c r="R13" s="178" t="str">
        <f>MID(Sheet1!R12,FIND(":",Sheet1!R12)+1,100)</f>
        <v>-</v>
      </c>
      <c r="S13" s="178" t="str">
        <f>MID(Sheet1!S12,FIND(":",Sheet1!S12)+1,100)</f>
        <v>36+18+18班</v>
      </c>
      <c r="T13" s="178" t="str">
        <f>MID(Sheet1!T12,FIND(":",Sheet1!T12)+1,100)</f>
        <v>-</v>
      </c>
      <c r="U13" s="178" t="str">
        <f>MID(Sheet1!U12,FIND(":",Sheet1!U12)+1,100)</f>
        <v>班</v>
      </c>
      <c r="V13" s="103" t="str">
        <f>MID(Sheet1!V12,FIND(":",Sheet1!V12)+1,10000)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4" spans="1:22" x14ac:dyDescent="0.2">
      <c r="A14" s="178" t="str">
        <f>MID(Sheet1!A13,FIND(":",Sheet1!A13)+1,100)</f>
        <v>幼高一贯制学校</v>
      </c>
      <c r="B14" s="178" t="str">
        <f>MID(Sheet1!B13,FIND(":",Sheet1!B13)+1,100)</f>
        <v>幼高一贯制学校</v>
      </c>
      <c r="C14" s="178" t="str">
        <f>MID(Sheet1!C13,FIND(":",Sheet1!C13)+1,100)</f>
        <v/>
      </c>
      <c r="D14" s="178" t="str">
        <f>MID(Sheet1!D13,FIND(":",Sheet1!D13)+1,100)</f>
        <v>T</v>
      </c>
      <c r="E14" s="178" t="str">
        <f>MID(Sheet1!E13,FIND(":",Sheet1!E13)+1,100)</f>
        <v>选配</v>
      </c>
      <c r="F14" s="178" t="str">
        <f>MID(Sheet1!F13,FIND(":",Sheet1!F13)+1,100)</f>
        <v>0</v>
      </c>
      <c r="G14" s="178" t="str">
        <f>MID(Sheet1!G13,FIND(":",Sheet1!G13)+1,100)</f>
        <v>街道级</v>
      </c>
      <c r="H14" s="178" t="str">
        <f>MID(Sheet1!H13,FIND(":",Sheet1!H13)+1,100)</f>
        <v>GF0210</v>
      </c>
      <c r="I14" s="178" t="str">
        <f>MID(Sheet1!I13,FIND(":",Sheet1!I13)+1,100)</f>
        <v>教育</v>
      </c>
      <c r="J14" s="178" t="str">
        <f>MID(Sheet1!J13,FIND(":",Sheet1!J13)+1,100)</f>
        <v>0804</v>
      </c>
      <c r="K14" s="178" t="str">
        <f>MID(Sheet1!K13,FIND(":",Sheet1!K13)+1,100)</f>
        <v>实位控制</v>
      </c>
      <c r="L14" s="178" t="str">
        <f>MID(Sheet1!L13,FIND(":",Sheet1!L13)+1,100)</f>
        <v>0</v>
      </c>
      <c r="M14" s="178" t="str">
        <f>MID(Sheet1!M13,FIND(":",Sheet1!M13)+1,100)</f>
        <v>0</v>
      </c>
      <c r="N14" s="178" t="str">
        <f>MID(Sheet1!N13,FIND(":",Sheet1!N13)+1,100)</f>
        <v>总居住户数规划/100*G规划地块教育百户指标/30+总居住户数规划/100*3*G规划地块教育百户指标/45+总居住户数规划/100*G规划地块教育百户指标/50+总居住户数现状/100*G现状地块</v>
      </c>
      <c r="O14" s="178" t="str">
        <f>MID(Sheet1!O13,FIND(":",Sheet1!O13)+1,100)</f>
        <v>0</v>
      </c>
      <c r="P14" s="178" t="str">
        <f>MID(Sheet1!P13,FIND(":",Sheet1!P13)+1,100)</f>
        <v>0</v>
      </c>
      <c r="Q14" s="178" t="str">
        <f>MID(Sheet1!Q13,FIND(":",Sheet1!Q13)+1,100)</f>
        <v>-</v>
      </c>
      <c r="R14" s="178" t="str">
        <f>MID(Sheet1!R13,FIND(":",Sheet1!R13)+1,100)</f>
        <v>-</v>
      </c>
      <c r="S14" s="178" t="str">
        <f>MID(Sheet1!S13,FIND(":",Sheet1!S13)+1,100)</f>
        <v>18+36+18+18班</v>
      </c>
      <c r="T14" s="178" t="str">
        <f>MID(Sheet1!T13,FIND(":",Sheet1!T13)+1,100)</f>
        <v>-</v>
      </c>
      <c r="U14" s="178" t="str">
        <f>MID(Sheet1!U13,FIND(":",Sheet1!U13)+1,100)</f>
        <v>班</v>
      </c>
      <c r="V14" s="103" t="str">
        <f>MID(Sheet1!V13,FIND(":",Sheet1!V13)+1,10000)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5" spans="1:22" x14ac:dyDescent="0.2">
      <c r="A15" s="178" t="str">
        <f>MID(Sheet1!A14,FIND(":",Sheet1!A14)+1,100)</f>
        <v>初中</v>
      </c>
      <c r="B15" s="178" t="str">
        <f>MID(Sheet1!B14,FIND(":",Sheet1!B14)+1,100)</f>
        <v>初中</v>
      </c>
      <c r="C15" s="178" t="str">
        <f>MID(Sheet1!C14,FIND(":",Sheet1!C14)+1,100)</f>
        <v>初级中学</v>
      </c>
      <c r="D15" s="178" t="str">
        <f>MID(Sheet1!D14,FIND(":",Sheet1!D14)+1,100)</f>
        <v>T</v>
      </c>
      <c r="E15" s="178" t="str">
        <f>MID(Sheet1!E14,FIND(":",Sheet1!E14)+1,100)</f>
        <v>选配</v>
      </c>
      <c r="F15" s="178" t="str">
        <f>MID(Sheet1!F14,FIND(":",Sheet1!F14)+1,100)</f>
        <v>1</v>
      </c>
      <c r="G15" s="178" t="str">
        <f>MID(Sheet1!G14,FIND(":",Sheet1!G14)+1,100)</f>
        <v>街道级</v>
      </c>
      <c r="H15" s="178" t="str">
        <f>MID(Sheet1!H14,FIND(":",Sheet1!H14)+1,100)</f>
        <v>GF0205</v>
      </c>
      <c r="I15" s="178" t="str">
        <f>MID(Sheet1!I14,FIND(":",Sheet1!I14)+1,100)</f>
        <v>教育</v>
      </c>
      <c r="J15" s="178" t="str">
        <f>MID(Sheet1!J14,FIND(":",Sheet1!J14)+1,100)</f>
        <v>0804</v>
      </c>
      <c r="K15" s="178" t="str">
        <f>MID(Sheet1!K14,FIND(":",Sheet1!K14)+1,100)</f>
        <v>实位控制</v>
      </c>
      <c r="L15" s="178" t="str">
        <f>MID(Sheet1!L14,FIND(":",Sheet1!L14)+1,100)</f>
        <v>0</v>
      </c>
      <c r="M15" s="178" t="str">
        <f>MID(Sheet1!M14,FIND(":",Sheet1!M14)+1,100)</f>
        <v>0</v>
      </c>
      <c r="N15" s="178" t="str">
        <f>MID(Sheet1!N14,FIND(":",Sheet1!N14)+1,100)</f>
        <v>总居住户数规划/100*G规划地块教育百户指标/50+总居住户数现状/100*G现状地块教育百户指标/50</v>
      </c>
      <c r="O15" s="178" t="str">
        <f>MID(Sheet1!O14,FIND(":",Sheet1!O14)+1,100)</f>
        <v>0</v>
      </c>
      <c r="P15" s="178" t="str">
        <f>MID(Sheet1!P14,FIND(":",Sheet1!P14)+1,100)</f>
        <v>0</v>
      </c>
      <c r="Q15" s="178" t="str">
        <f>MID(Sheet1!Q14,FIND(":",Sheet1!Q14)+1,100)</f>
        <v>-</v>
      </c>
      <c r="R15" s="178" t="str">
        <f>MID(Sheet1!R14,FIND(":",Sheet1!R14)+1,100)</f>
        <v>-</v>
      </c>
      <c r="S15" s="178" t="str">
        <f>MID(Sheet1!S14,FIND(":",Sheet1!S14)+1,100)</f>
        <v>42班</v>
      </c>
      <c r="T15" s="178" t="str">
        <f>MID(Sheet1!T14,FIND(":",Sheet1!T14)+1,100)</f>
        <v>-</v>
      </c>
      <c r="U15" s="178" t="str">
        <f>MID(Sheet1!U14,FIND(":",Sheet1!U14)+1,100)</f>
        <v>班</v>
      </c>
      <c r="V15" s="103" t="str">
        <f>MID(Sheet1!V14,FIND(":",Sheet1!V14)+1,10000)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6" spans="1:22" x14ac:dyDescent="0.2">
      <c r="A16" s="178" t="str">
        <f>MID(Sheet1!A15,FIND(":",Sheet1!A15)+1,100)</f>
        <v>小学</v>
      </c>
      <c r="B16" s="178" t="str">
        <f>MID(Sheet1!B15,FIND(":",Sheet1!B15)+1,100)</f>
        <v>小学</v>
      </c>
      <c r="C16" s="178" t="str">
        <f>MID(Sheet1!C15,FIND(":",Sheet1!C15)+1,100)</f>
        <v/>
      </c>
      <c r="D16" s="178" t="str">
        <f>MID(Sheet1!D15,FIND(":",Sheet1!D15)+1,100)</f>
        <v>T</v>
      </c>
      <c r="E16" s="178" t="str">
        <f>MID(Sheet1!E15,FIND(":",Sheet1!E15)+1,100)</f>
        <v>必配</v>
      </c>
      <c r="F16" s="178" t="str">
        <f>MID(Sheet1!F15,FIND(":",Sheet1!F15)+1,100)</f>
        <v>1</v>
      </c>
      <c r="G16" s="178" t="str">
        <f>MID(Sheet1!G15,FIND(":",Sheet1!G15)+1,100)</f>
        <v>街道级</v>
      </c>
      <c r="H16" s="178" t="str">
        <f>MID(Sheet1!H15,FIND(":",Sheet1!H15)+1,100)</f>
        <v>GF0207</v>
      </c>
      <c r="I16" s="178" t="str">
        <f>MID(Sheet1!I15,FIND(":",Sheet1!I15)+1,100)</f>
        <v>教育</v>
      </c>
      <c r="J16" s="178" t="str">
        <f>MID(Sheet1!J15,FIND(":",Sheet1!J15)+1,100)</f>
        <v>0804</v>
      </c>
      <c r="K16" s="178" t="str">
        <f>MID(Sheet1!K15,FIND(":",Sheet1!K15)+1,100)</f>
        <v>实位控制</v>
      </c>
      <c r="L16" s="178" t="str">
        <f>MID(Sheet1!L15,FIND(":",Sheet1!L15)+1,100)</f>
        <v>0</v>
      </c>
      <c r="M16" s="178" t="str">
        <f>MID(Sheet1!M15,FIND(":",Sheet1!M15)+1,100)</f>
        <v>0</v>
      </c>
      <c r="N16" s="178" t="str">
        <f>MID(Sheet1!N15,FIND(":",Sheet1!N15)+1,100)</f>
        <v>总居住户数规划/100*2*G规划地块教育百户指标/45+总居住户数现状/100*2*G现状地块教育百户指标/45</v>
      </c>
      <c r="O16" s="178" t="str">
        <f>MID(Sheet1!O15,FIND(":",Sheet1!O15)+1,100)</f>
        <v>0</v>
      </c>
      <c r="P16" s="178" t="str">
        <f>MID(Sheet1!P15,FIND(":",Sheet1!P15)+1,100)</f>
        <v>0</v>
      </c>
      <c r="Q16" s="178" t="str">
        <f>MID(Sheet1!Q15,FIND(":",Sheet1!Q15)+1,100)</f>
        <v>-</v>
      </c>
      <c r="R16" s="178" t="str">
        <f>MID(Sheet1!R15,FIND(":",Sheet1!R15)+1,100)</f>
        <v>-</v>
      </c>
      <c r="S16" s="178" t="str">
        <f>MID(Sheet1!S15,FIND(":",Sheet1!S15)+1,100)</f>
        <v>36班</v>
      </c>
      <c r="T16" s="178" t="str">
        <f>MID(Sheet1!T15,FIND(":",Sheet1!T15)+1,100)</f>
        <v>-</v>
      </c>
      <c r="U16" s="178" t="str">
        <f>MID(Sheet1!U15,FIND(":",Sheet1!U15)+1,100)</f>
        <v>班</v>
      </c>
      <c r="V16" s="103" t="str">
        <f>MID(Sheet1!V15,FIND(":",Sheet1!V15)+1,10000)</f>
        <v>(1)初中宜设24、30班或36班，班额50人，九年一贯制学校宜设36班，小学与初中班级规模比例为2：1，班额45人，小学宜设24、30班或36班，班额45人；(2)滨江区和钱塘区：新建、改建住宅应按照初中不少于15生/百户，小学不少于30生/百户的标准测算生源数：(3)城西科创大走廊：原则上新建、改建住宅应按照初中不少于15生/百户，小学不少于30生/百户的标准测算生源数：(4)上城区、拱墅区、西湖区、萧山区、余杭区、临平区、富阳区和临安区（不含城西科创大走廊区域)：新建、改建住宅应按照初中不少于12生/百户，小学不少于24生/百户的标准测算生源数。其中，萧山区、余杭区、临平区、富阳区及临安区在有条件建设区域宜按照初中不少于15生/百户，小学不少于30生/百户的标准测算生源数：(5)已建住宅应按照初中不少于11生/百户，小学不少于22生/百户的标准测算生源数：(6)初中与九年一贯制学校的服务半径不宜大于1000m,小学的服务半径不宜大于500m;(7)新区参照执行《浙江省九年制义务教育普通学校建设标准》Ⅱ类学校标准，有条件建设地段应达到省I类标准：(8)旧区不得低于《浙江省九年制义务教育普通学校建设标准》Ⅲ类学校标准：(9)确实有困难不能达到省Ⅱ类的项目以“一事一议”原则单独论证；(10)校舍建筑应满足规定的日照要求。参照浙江省工程建设标准《九年制义务教育普通学校建设标准(DB33/1018-2005)、“杭州市人民政府关于杭州市基础教育专项规划的批复”(杭政函〔2021)23号)</v>
      </c>
    </row>
    <row r="17" spans="1:22" x14ac:dyDescent="0.2">
      <c r="A17" s="178" t="str">
        <f>MID(Sheet1!A16,FIND(":",Sheet1!A16)+1,100)</f>
        <v>社区学校</v>
      </c>
      <c r="B17" s="178" t="str">
        <f>MID(Sheet1!B16,FIND(":",Sheet1!B16)+1,100)</f>
        <v>社区学校</v>
      </c>
      <c r="C17" s="178" t="str">
        <f>MID(Sheet1!C16,FIND(":",Sheet1!C16)+1,100)</f>
        <v/>
      </c>
      <c r="D17" s="178" t="str">
        <f>MID(Sheet1!D16,FIND(":",Sheet1!D16)+1,100)</f>
        <v>T</v>
      </c>
      <c r="E17" s="178" t="str">
        <f>MID(Sheet1!E16,FIND(":",Sheet1!E16)+1,100)</f>
        <v>选配</v>
      </c>
      <c r="F17" s="178" t="str">
        <f>MID(Sheet1!F16,FIND(":",Sheet1!F16)+1,100)</f>
        <v>0</v>
      </c>
      <c r="G17" s="178" t="str">
        <f>MID(Sheet1!G16,FIND(":",Sheet1!G16)+1,100)</f>
        <v>街道级</v>
      </c>
      <c r="H17" s="178" t="str">
        <f>MID(Sheet1!H16,FIND(":",Sheet1!H16)+1,100)</f>
        <v>GF0208</v>
      </c>
      <c r="I17" s="178" t="str">
        <f>MID(Sheet1!I16,FIND(":",Sheet1!I16)+1,100)</f>
        <v>教育</v>
      </c>
      <c r="J17" s="178" t="str">
        <f>MID(Sheet1!J16,FIND(":",Sheet1!J16)+1,100)</f>
        <v>0804</v>
      </c>
      <c r="K17" s="178" t="str">
        <f>MID(Sheet1!K16,FIND(":",Sheet1!K16)+1,100)</f>
        <v>实位控制</v>
      </c>
      <c r="L17" s="178" t="str">
        <f>MID(Sheet1!L16,FIND(":",Sheet1!L16)+1,100)</f>
        <v>0</v>
      </c>
      <c r="M17" s="178" t="str">
        <f>MID(Sheet1!M16,FIND(":",Sheet1!M16)+1,100)</f>
        <v>0</v>
      </c>
      <c r="N17" s="178" t="str">
        <f>MID(Sheet1!N16,FIND(":",Sheet1!N16)+1,100)</f>
        <v>总居住户数/100*5</v>
      </c>
      <c r="O17" s="178" t="str">
        <f>MID(Sheet1!O16,FIND(":",Sheet1!O16)+1,100)</f>
        <v>0</v>
      </c>
      <c r="P17" s="178" t="str">
        <f>MID(Sheet1!P16,FIND(":",Sheet1!P16)+1,100)</f>
        <v>0</v>
      </c>
      <c r="Q17" s="178" t="str">
        <f>MID(Sheet1!Q16,FIND(":",Sheet1!Q16)+1,100)</f>
        <v>1000㎡</v>
      </c>
      <c r="R17" s="178" t="str">
        <f>MID(Sheet1!R16,FIND(":",Sheet1!R16)+1,100)</f>
        <v>-</v>
      </c>
      <c r="S17" s="178" t="str">
        <f>MID(Sheet1!S16,FIND(":",Sheet1!S16)+1,100)</f>
        <v>-</v>
      </c>
      <c r="T17" s="178" t="str">
        <f>MID(Sheet1!T16,FIND(":",Sheet1!T16)+1,100)</f>
        <v>-</v>
      </c>
      <c r="U17" s="178" t="str">
        <f>MID(Sheet1!U16,FIND(":",Sheet1!U16)+1,100)</f>
        <v/>
      </c>
      <c r="V17" s="103" t="str">
        <f>MID(Sheet1!V16,FIND(":",Sheet1!V16)+1,10000)</f>
        <v>(1)可独立设置，也可结合闲置的中小学校校舍及其他文化养老设施等兼容设置：(2)社区学校应包含老年大学教学点，面积不小于100m2。借鉴《上海城市居住地区和居住区公共服务设施设置标准》</v>
      </c>
    </row>
    <row r="18" spans="1:22" x14ac:dyDescent="0.2">
      <c r="A18" s="178" t="str">
        <f>MID(Sheet1!A17,FIND(":",Sheet1!A17)+1,100)</f>
        <v>幼儿园</v>
      </c>
      <c r="B18" s="178" t="str">
        <f>MID(Sheet1!B17,FIND(":",Sheet1!B17)+1,100)</f>
        <v>幼儿园</v>
      </c>
      <c r="C18" s="178" t="str">
        <f>MID(Sheet1!C17,FIND(":",Sheet1!C17)+1,100)</f>
        <v/>
      </c>
      <c r="D18" s="178" t="str">
        <f>MID(Sheet1!D17,FIND(":",Sheet1!D17)+1,100)</f>
        <v>T</v>
      </c>
      <c r="E18" s="178" t="str">
        <f>MID(Sheet1!E17,FIND(":",Sheet1!E17)+1,100)</f>
        <v>必配</v>
      </c>
      <c r="F18" s="178" t="str">
        <f>MID(Sheet1!F17,FIND(":",Sheet1!F17)+1,100)</f>
        <v>1</v>
      </c>
      <c r="G18" s="178" t="str">
        <f>MID(Sheet1!G17,FIND(":",Sheet1!G17)+1,100)</f>
        <v>社区级</v>
      </c>
      <c r="H18" s="178" t="str">
        <f>MID(Sheet1!H17,FIND(":",Sheet1!H17)+1,100)</f>
        <v>GF0209</v>
      </c>
      <c r="I18" s="178" t="str">
        <f>MID(Sheet1!I17,FIND(":",Sheet1!I17)+1,100)</f>
        <v>教育</v>
      </c>
      <c r="J18" s="178" t="str">
        <f>MID(Sheet1!J17,FIND(":",Sheet1!J17)+1,100)</f>
        <v>0804</v>
      </c>
      <c r="K18" s="178" t="str">
        <f>MID(Sheet1!K17,FIND(":",Sheet1!K17)+1,100)</f>
        <v>实位控制</v>
      </c>
      <c r="L18" s="178" t="str">
        <f>MID(Sheet1!L17,FIND(":",Sheet1!L17)+1,100)</f>
        <v>0</v>
      </c>
      <c r="M18" s="178" t="str">
        <f>MID(Sheet1!M17,FIND(":",Sheet1!M17)+1,100)</f>
        <v>0</v>
      </c>
      <c r="N18" s="178" t="str">
        <f>MID(Sheet1!N17,FIND(":",Sheet1!N17)+1,100)</f>
        <v>总居住户数规划/100*G规划地块教育百户指标/30+总居住户数现状/100*G现状地块教育百户指标/30</v>
      </c>
      <c r="O18" s="178" t="str">
        <f>MID(Sheet1!O17,FIND(":",Sheet1!O17)+1,100)</f>
        <v>0</v>
      </c>
      <c r="P18" s="178" t="str">
        <f>MID(Sheet1!P17,FIND(":",Sheet1!P17)+1,100)</f>
        <v>0</v>
      </c>
      <c r="Q18" s="178" t="str">
        <f>MID(Sheet1!Q17,FIND(":",Sheet1!Q17)+1,100)</f>
        <v>-</v>
      </c>
      <c r="R18" s="178" t="str">
        <f>MID(Sheet1!R17,FIND(":",Sheet1!R17)+1,100)</f>
        <v>-</v>
      </c>
      <c r="S18" s="178" t="str">
        <f>MID(Sheet1!S17,FIND(":",Sheet1!S17)+1,100)</f>
        <v>12班</v>
      </c>
      <c r="T18" s="178" t="str">
        <f>MID(Sheet1!T17,FIND(":",Sheet1!T17)+1,100)</f>
        <v>-</v>
      </c>
      <c r="U18" s="178" t="str">
        <f>MID(Sheet1!U17,FIND(":",Sheet1!U17)+1,100)</f>
        <v>班</v>
      </c>
      <c r="V18" s="103" t="str">
        <f>MID(Sheet1!V17,FIND(":",Sheet1!V17)+1,10000)</f>
        <v>(1)幼儿园宜设9或12班，班额30人，6班幼儿园非特殊情况不建议设置：(2)滨江区和钱塘区的新建、改建住宅应按照幼儿园不少于15生/百户的标准测算生源数，城西科创大走廊区域原则上新建、改建住宅应按照幼儿园不少于15生/百户的标准测算生源数：(3)上城区、拱墅区、西湖区、萧山区、余杭区、临平区、富阳区、临安区（不含城西科创大走廊区域）的新建、改建住宅应按照幼儿园不少于12生/百户的标准测算生源数。其中，萧山区、余杭区、临平区、富阳区及临安区在有条件建设区域宜按照幼儿园不少于15生/百户的标准测算生源数：(4)已建住宅应按照不少于11生/百户的标准测算生源数；(5)服务半径不宜大于300m:(6)鼓励有条件的幼儿园开设托班，招收2-3岁的幼儿；(7)若某些地区考虑进一步推行托幼一体化，建议在原幼儿园百户生源指标基础上针对2-3岁幼儿增加2个生源，托育机构指标可相应进行调整；(8)新区参照执行浙江省建设厅文件（建设发[2007]293号)“关于发布浙江省工程建设标准《普通幼儿园建设标准》的通知”中的“规划指标”；(9)旧区不得低于《普通幼儿园建设标准》的通知”中的“基本指标”；(10)确实有困难不能达到“规划指标”的项目以“一事一议”原则单独论证；(11)建筑面积原则上按容积率上限1.0控制：(12)校舍建筑应满足规定的日照要求。参照浙江省建设厅文件“关于发布浙江省工程建设标准《普通幼儿园建设标准》的通知”（建设发[2007]293号)</v>
      </c>
    </row>
    <row r="19" spans="1:22" x14ac:dyDescent="0.2">
      <c r="A19" s="178" t="str">
        <f>MID(Sheet1!A18,FIND(":",Sheet1!A18)+1,100)</f>
        <v>家庭教育指导站</v>
      </c>
      <c r="B19" s="178" t="str">
        <f>MID(Sheet1!B18,FIND(":",Sheet1!B18)+1,100)</f>
        <v>家庭教育指导站</v>
      </c>
      <c r="C19" s="178" t="str">
        <f>MID(Sheet1!C18,FIND(":",Sheet1!C18)+1,100)</f>
        <v/>
      </c>
      <c r="D19" s="178" t="str">
        <f>MID(Sheet1!D18,FIND(":",Sheet1!D18)+1,100)</f>
        <v>T</v>
      </c>
      <c r="E19" s="178" t="str">
        <f>MID(Sheet1!E18,FIND(":",Sheet1!E18)+1,100)</f>
        <v>品质提升</v>
      </c>
      <c r="F19" s="178" t="str">
        <f>MID(Sheet1!F18,FIND(":",Sheet1!F18)+1,100)</f>
        <v>0</v>
      </c>
      <c r="G19" s="178" t="str">
        <f>MID(Sheet1!G18,FIND(":",Sheet1!G18)+1,100)</f>
        <v>社区级</v>
      </c>
      <c r="H19" s="178" t="str">
        <f>MID(Sheet1!H18,FIND(":",Sheet1!H18)+1,100)</f>
        <v>GF0210</v>
      </c>
      <c r="I19" s="178" t="str">
        <f>MID(Sheet1!I18,FIND(":",Sheet1!I18)+1,100)</f>
        <v>教育</v>
      </c>
      <c r="J19" s="178" t="str">
        <f>MID(Sheet1!J18,FIND(":",Sheet1!J18)+1,100)</f>
        <v>0804</v>
      </c>
      <c r="K19" s="178" t="str">
        <f>MID(Sheet1!K18,FIND(":",Sheet1!K18)+1,100)</f>
        <v>实位控制</v>
      </c>
      <c r="L19" s="178" t="str">
        <f>MID(Sheet1!L18,FIND(":",Sheet1!L18)+1,100)</f>
        <v>0</v>
      </c>
      <c r="M19" s="178" t="str">
        <f>MID(Sheet1!M18,FIND(":",Sheet1!M18)+1,100)</f>
        <v>0</v>
      </c>
      <c r="N19" s="178" t="str">
        <f>MID(Sheet1!N18,FIND(":",Sheet1!N18)+1,100)</f>
        <v>0</v>
      </c>
      <c r="O19" s="178" t="str">
        <f>MID(Sheet1!O18,FIND(":",Sheet1!O18)+1,100)</f>
        <v>0</v>
      </c>
      <c r="P19" s="178" t="str">
        <f>MID(Sheet1!P18,FIND(":",Sheet1!P18)+1,100)</f>
        <v>0</v>
      </c>
      <c r="Q19" s="178" t="str">
        <f>MID(Sheet1!Q18,FIND(":",Sheet1!Q18)+1,100)</f>
        <v>-</v>
      </c>
      <c r="R19" s="178" t="str">
        <f>MID(Sheet1!R18,FIND(":",Sheet1!R18)+1,100)</f>
        <v>-</v>
      </c>
      <c r="S19" s="178" t="str">
        <f>MID(Sheet1!S18,FIND(":",Sheet1!S18)+1,100)</f>
        <v>-</v>
      </c>
      <c r="T19" s="178" t="str">
        <f>MID(Sheet1!T18,FIND(":",Sheet1!T18)+1,100)</f>
        <v>-</v>
      </c>
      <c r="U19" s="178" t="str">
        <f>MID(Sheet1!U18,FIND(":",Sheet1!U18)+1,100)</f>
        <v/>
      </c>
      <c r="V19" s="103" t="str">
        <f>MID(Sheet1!V18,FIND(":",Sheet1!V18)+1,10000)</f>
        <v>-</v>
      </c>
    </row>
    <row r="20" spans="1:22" x14ac:dyDescent="0.2">
      <c r="A20" s="178" t="str">
        <f>MID(Sheet1!A19,FIND(":",Sheet1!A19)+1,100)</f>
        <v>儿童寒暑假兴趣培训班</v>
      </c>
      <c r="B20" s="178" t="str">
        <f>MID(Sheet1!B19,FIND(":",Sheet1!B19)+1,100)</f>
        <v>儿童寒暑假兴趣培训班</v>
      </c>
      <c r="C20" s="178" t="str">
        <f>MID(Sheet1!C19,FIND(":",Sheet1!C19)+1,100)</f>
        <v/>
      </c>
      <c r="D20" s="178" t="str">
        <f>MID(Sheet1!D19,FIND(":",Sheet1!D19)+1,100)</f>
        <v>T</v>
      </c>
      <c r="E20" s="178" t="str">
        <f>MID(Sheet1!E19,FIND(":",Sheet1!E19)+1,100)</f>
        <v>品质提升</v>
      </c>
      <c r="F20" s="178" t="str">
        <f>MID(Sheet1!F19,FIND(":",Sheet1!F19)+1,100)</f>
        <v>0</v>
      </c>
      <c r="G20" s="178" t="str">
        <f>MID(Sheet1!G19,FIND(":",Sheet1!G19)+1,100)</f>
        <v>社区级</v>
      </c>
      <c r="H20" s="178" t="str">
        <f>MID(Sheet1!H19,FIND(":",Sheet1!H19)+1,100)</f>
        <v>GF0210</v>
      </c>
      <c r="I20" s="178" t="str">
        <f>MID(Sheet1!I19,FIND(":",Sheet1!I19)+1,100)</f>
        <v>教育</v>
      </c>
      <c r="J20" s="178" t="str">
        <f>MID(Sheet1!J19,FIND(":",Sheet1!J19)+1,100)</f>
        <v>0804</v>
      </c>
      <c r="K20" s="178" t="str">
        <f>MID(Sheet1!K19,FIND(":",Sheet1!K19)+1,100)</f>
        <v>实位控制</v>
      </c>
      <c r="L20" s="178" t="str">
        <f>MID(Sheet1!L19,FIND(":",Sheet1!L19)+1,100)</f>
        <v>0</v>
      </c>
      <c r="M20" s="178" t="str">
        <f>MID(Sheet1!M19,FIND(":",Sheet1!M19)+1,100)</f>
        <v>0</v>
      </c>
      <c r="N20" s="178" t="str">
        <f>MID(Sheet1!N19,FIND(":",Sheet1!N19)+1,100)</f>
        <v>0</v>
      </c>
      <c r="O20" s="178" t="str">
        <f>MID(Sheet1!O19,FIND(":",Sheet1!O19)+1,100)</f>
        <v>0</v>
      </c>
      <c r="P20" s="178" t="str">
        <f>MID(Sheet1!P19,FIND(":",Sheet1!P19)+1,100)</f>
        <v>0</v>
      </c>
      <c r="Q20" s="178" t="str">
        <f>MID(Sheet1!Q19,FIND(":",Sheet1!Q19)+1,100)</f>
        <v>-</v>
      </c>
      <c r="R20" s="178" t="str">
        <f>MID(Sheet1!R19,FIND(":",Sheet1!R19)+1,100)</f>
        <v>-</v>
      </c>
      <c r="S20" s="178" t="str">
        <f>MID(Sheet1!S19,FIND(":",Sheet1!S19)+1,100)</f>
        <v>-</v>
      </c>
      <c r="T20" s="178" t="str">
        <f>MID(Sheet1!T19,FIND(":",Sheet1!T19)+1,100)</f>
        <v>-</v>
      </c>
      <c r="U20" s="178" t="str">
        <f>MID(Sheet1!U19,FIND(":",Sheet1!U19)+1,100)</f>
        <v/>
      </c>
      <c r="V20" s="103" t="str">
        <f>MID(Sheet1!V19,FIND(":",Sheet1!V19)+1,10000)</f>
        <v>-</v>
      </c>
    </row>
    <row r="21" spans="1:22" x14ac:dyDescent="0.2">
      <c r="A21" s="178" t="str">
        <f>MID(Sheet1!A20,FIND(":",Sheet1!A20)+1,100)</f>
        <v>小学（乡镇）</v>
      </c>
      <c r="B21" s="178" t="str">
        <f>MID(Sheet1!B20,FIND(":",Sheet1!B20)+1,100)</f>
        <v>小学（乡镇）</v>
      </c>
      <c r="C21" s="178" t="str">
        <f>MID(Sheet1!C20,FIND(":",Sheet1!C20)+1,100)</f>
        <v/>
      </c>
      <c r="D21" s="178" t="str">
        <f>MID(Sheet1!D20,FIND(":",Sheet1!D20)+1,100)</f>
        <v>T</v>
      </c>
      <c r="E21" s="178" t="str">
        <f>MID(Sheet1!E20,FIND(":",Sheet1!E20)+1,100)</f>
        <v>必配</v>
      </c>
      <c r="F21" s="178" t="str">
        <f>MID(Sheet1!F20,FIND(":",Sheet1!F20)+1,100)</f>
        <v>0</v>
      </c>
      <c r="G21" s="178" t="str">
        <f>MID(Sheet1!G20,FIND(":",Sheet1!G20)+1,100)</f>
        <v>乡镇级</v>
      </c>
      <c r="H21" s="178" t="str">
        <f>MID(Sheet1!H20,FIND(":",Sheet1!H20)+1,100)</f>
        <v>GF0207</v>
      </c>
      <c r="I21" s="178" t="str">
        <f>MID(Sheet1!I20,FIND(":",Sheet1!I20)+1,100)</f>
        <v>教育</v>
      </c>
      <c r="J21" s="178" t="str">
        <f>MID(Sheet1!J20,FIND(":",Sheet1!J20)+1,100)</f>
        <v>0804</v>
      </c>
      <c r="K21" s="178" t="str">
        <f>MID(Sheet1!K20,FIND(":",Sheet1!K20)+1,100)</f>
        <v>实位控制</v>
      </c>
      <c r="L21" s="178" t="str">
        <f>MID(Sheet1!L20,FIND(":",Sheet1!L20)+1,100)</f>
        <v>0</v>
      </c>
      <c r="M21" s="178" t="str">
        <f>MID(Sheet1!M20,FIND(":",Sheet1!M20)+1,100)</f>
        <v>0</v>
      </c>
      <c r="N21" s="178" t="str">
        <f>MID(Sheet1!N20,FIND(":",Sheet1!N20)+1,100)</f>
        <v>0</v>
      </c>
      <c r="O21" s="178" t="str">
        <f>MID(Sheet1!O20,FIND(":",Sheet1!O20)+1,100)</f>
        <v>0</v>
      </c>
      <c r="P21" s="178" t="str">
        <f>MID(Sheet1!P20,FIND(":",Sheet1!P20)+1,100)</f>
        <v>0</v>
      </c>
      <c r="Q21" s="178" t="str">
        <f>MID(Sheet1!Q20,FIND(":",Sheet1!Q20)+1,100)</f>
        <v>-</v>
      </c>
      <c r="R21" s="178" t="str">
        <f>MID(Sheet1!R20,FIND(":",Sheet1!R20)+1,100)</f>
        <v>-</v>
      </c>
      <c r="S21" s="178" t="str">
        <f>MID(Sheet1!S20,FIND(":",Sheet1!S20)+1,100)</f>
        <v>-</v>
      </c>
      <c r="T21" s="178" t="str">
        <f>MID(Sheet1!T20,FIND(":",Sheet1!T20)+1,100)</f>
        <v>-</v>
      </c>
      <c r="U21" s="178" t="str">
        <f>MID(Sheet1!U20,FIND(":",Sheet1!U20)+1,100)</f>
        <v/>
      </c>
      <c r="V21" s="103" t="str">
        <f>MID(Sheet1!V20,FIND(":",Sheet1!V20)+1,10000)</f>
        <v>(1)各乡镇原则上至少配置1处：(2)一般1.2万常住人口配置1处，结合乡镇人口结构明确数量和规模；(3)若生源确实较少，可设置教学点。参照“杭州市人民政府关于杭州市基础教育专项规划的批复”(杭政函〔2021)23号)</v>
      </c>
    </row>
    <row r="22" spans="1:22" x14ac:dyDescent="0.2">
      <c r="A22" s="178" t="str">
        <f>MID(Sheet1!A21,FIND(":",Sheet1!A21)+1,100)</f>
        <v>初中（乡镇）</v>
      </c>
      <c r="B22" s="178" t="str">
        <f>MID(Sheet1!B21,FIND(":",Sheet1!B21)+1,100)</f>
        <v>初中（乡镇）</v>
      </c>
      <c r="C22" s="178" t="str">
        <f>MID(Sheet1!C21,FIND(":",Sheet1!C21)+1,100)</f>
        <v/>
      </c>
      <c r="D22" s="178" t="str">
        <f>MID(Sheet1!D21,FIND(":",Sheet1!D21)+1,100)</f>
        <v>T</v>
      </c>
      <c r="E22" s="178" t="str">
        <f>MID(Sheet1!E21,FIND(":",Sheet1!E21)+1,100)</f>
        <v>必配</v>
      </c>
      <c r="F22" s="178" t="str">
        <f>MID(Sheet1!F21,FIND(":",Sheet1!F21)+1,100)</f>
        <v>0</v>
      </c>
      <c r="G22" s="178" t="str">
        <f>MID(Sheet1!G21,FIND(":",Sheet1!G21)+1,100)</f>
        <v>乡镇级</v>
      </c>
      <c r="H22" s="178" t="str">
        <f>MID(Sheet1!H21,FIND(":",Sheet1!H21)+1,100)</f>
        <v>GF0205</v>
      </c>
      <c r="I22" s="178" t="str">
        <f>MID(Sheet1!I21,FIND(":",Sheet1!I21)+1,100)</f>
        <v>教育</v>
      </c>
      <c r="J22" s="178" t="str">
        <f>MID(Sheet1!J21,FIND(":",Sheet1!J21)+1,100)</f>
        <v>0804</v>
      </c>
      <c r="K22" s="178" t="str">
        <f>MID(Sheet1!K21,FIND(":",Sheet1!K21)+1,100)</f>
        <v>实位控制</v>
      </c>
      <c r="L22" s="178" t="str">
        <f>MID(Sheet1!L21,FIND(":",Sheet1!L21)+1,100)</f>
        <v>0</v>
      </c>
      <c r="M22" s="178" t="str">
        <f>MID(Sheet1!M21,FIND(":",Sheet1!M21)+1,100)</f>
        <v>0</v>
      </c>
      <c r="N22" s="178" t="str">
        <f>MID(Sheet1!N21,FIND(":",Sheet1!N21)+1,100)</f>
        <v>0</v>
      </c>
      <c r="O22" s="178" t="str">
        <f>MID(Sheet1!O21,FIND(":",Sheet1!O21)+1,100)</f>
        <v>0</v>
      </c>
      <c r="P22" s="178" t="str">
        <f>MID(Sheet1!P21,FIND(":",Sheet1!P21)+1,100)</f>
        <v>0</v>
      </c>
      <c r="Q22" s="178" t="str">
        <f>MID(Sheet1!Q21,FIND(":",Sheet1!Q21)+1,100)</f>
        <v>-</v>
      </c>
      <c r="R22" s="178" t="str">
        <f>MID(Sheet1!R21,FIND(":",Sheet1!R21)+1,100)</f>
        <v>-</v>
      </c>
      <c r="S22" s="178" t="str">
        <f>MID(Sheet1!S21,FIND(":",Sheet1!S21)+1,100)</f>
        <v>-</v>
      </c>
      <c r="T22" s="178" t="str">
        <f>MID(Sheet1!T21,FIND(":",Sheet1!T21)+1,100)</f>
        <v>-</v>
      </c>
      <c r="U22" s="178" t="str">
        <f>MID(Sheet1!U21,FIND(":",Sheet1!U21)+1,100)</f>
        <v/>
      </c>
      <c r="V22" s="103" t="str">
        <f>MID(Sheet1!V21,FIND(":",Sheet1!V21)+1,10000)</f>
        <v>(1)中心镇必配；(2)一般每2.5万常住人口配置1处，结合乡镇人口结构明确数量和规模。参照“杭州市人民政府关于杭州市基础教育专项规划的批复”(杭政函〔2021)23号)。一般镇选配。</v>
      </c>
    </row>
    <row r="23" spans="1:22" x14ac:dyDescent="0.2">
      <c r="A23" s="178" t="str">
        <f>MID(Sheet1!A22,FIND(":",Sheet1!A22)+1,100)</f>
        <v>九年一贯制学校（乡镇）</v>
      </c>
      <c r="B23" s="178" t="str">
        <f>MID(Sheet1!B22,FIND(":",Sheet1!B22)+1,100)</f>
        <v>九年一贯制学校（乡镇）</v>
      </c>
      <c r="C23" s="178" t="str">
        <f>MID(Sheet1!C22,FIND(":",Sheet1!C22)+1,100)</f>
        <v/>
      </c>
      <c r="D23" s="178" t="str">
        <f>MID(Sheet1!D22,FIND(":",Sheet1!D22)+1,100)</f>
        <v>T</v>
      </c>
      <c r="E23" s="178" t="str">
        <f>MID(Sheet1!E22,FIND(":",Sheet1!E22)+1,100)</f>
        <v>选配</v>
      </c>
      <c r="F23" s="178" t="str">
        <f>MID(Sheet1!F22,FIND(":",Sheet1!F22)+1,100)</f>
        <v>0</v>
      </c>
      <c r="G23" s="178" t="str">
        <f>MID(Sheet1!G22,FIND(":",Sheet1!G22)+1,100)</f>
        <v>乡镇级</v>
      </c>
      <c r="H23" s="178" t="str">
        <f>MID(Sheet1!H22,FIND(":",Sheet1!H22)+1,100)</f>
        <v>GF0206</v>
      </c>
      <c r="I23" s="178" t="str">
        <f>MID(Sheet1!I22,FIND(":",Sheet1!I22)+1,100)</f>
        <v>教育</v>
      </c>
      <c r="J23" s="178" t="str">
        <f>MID(Sheet1!J22,FIND(":",Sheet1!J22)+1,100)</f>
        <v>0804</v>
      </c>
      <c r="K23" s="178" t="str">
        <f>MID(Sheet1!K22,FIND(":",Sheet1!K22)+1,100)</f>
        <v>实位控制</v>
      </c>
      <c r="L23" s="178" t="str">
        <f>MID(Sheet1!L22,FIND(":",Sheet1!L22)+1,100)</f>
        <v>0</v>
      </c>
      <c r="M23" s="178" t="str">
        <f>MID(Sheet1!M22,FIND(":",Sheet1!M22)+1,100)</f>
        <v>0</v>
      </c>
      <c r="N23" s="178" t="str">
        <f>MID(Sheet1!N22,FIND(":",Sheet1!N22)+1,100)</f>
        <v>0</v>
      </c>
      <c r="O23" s="178" t="str">
        <f>MID(Sheet1!O22,FIND(":",Sheet1!O22)+1,100)</f>
        <v>0</v>
      </c>
      <c r="P23" s="178" t="str">
        <f>MID(Sheet1!P22,FIND(":",Sheet1!P22)+1,100)</f>
        <v>0</v>
      </c>
      <c r="Q23" s="178" t="str">
        <f>MID(Sheet1!Q22,FIND(":",Sheet1!Q22)+1,100)</f>
        <v>-</v>
      </c>
      <c r="R23" s="178" t="str">
        <f>MID(Sheet1!R22,FIND(":",Sheet1!R22)+1,100)</f>
        <v>-</v>
      </c>
      <c r="S23" s="178" t="str">
        <f>MID(Sheet1!S22,FIND(":",Sheet1!S22)+1,100)</f>
        <v>-</v>
      </c>
      <c r="T23" s="178" t="str">
        <f>MID(Sheet1!T22,FIND(":",Sheet1!T22)+1,100)</f>
        <v>-</v>
      </c>
      <c r="U23" s="178" t="str">
        <f>MID(Sheet1!U22,FIND(":",Sheet1!U22)+1,100)</f>
        <v/>
      </c>
      <c r="V23" s="103" t="str">
        <f>MID(Sheet1!V22,FIND(":",Sheet1!V22)+1,10000)</f>
        <v>结合地区常住人口结构明确数量和规模。参照“杭州市人民政府关于杭州市基础教育专项规划的批复”(杭政函〔2021)23号)</v>
      </c>
    </row>
    <row r="24" spans="1:22" x14ac:dyDescent="0.2">
      <c r="A24" s="178" t="str">
        <f>MID(Sheet1!A23,FIND(":",Sheet1!A23)+1,100)</f>
        <v>社区学校（乡镇）</v>
      </c>
      <c r="B24" s="178" t="str">
        <f>MID(Sheet1!B23,FIND(":",Sheet1!B23)+1,100)</f>
        <v>社区学校（乡镇）</v>
      </c>
      <c r="C24" s="178" t="str">
        <f>MID(Sheet1!C23,FIND(":",Sheet1!C23)+1,100)</f>
        <v/>
      </c>
      <c r="D24" s="178" t="str">
        <f>MID(Sheet1!D23,FIND(":",Sheet1!D23)+1,100)</f>
        <v>T</v>
      </c>
      <c r="E24" s="178" t="str">
        <f>MID(Sheet1!E23,FIND(":",Sheet1!E23)+1,100)</f>
        <v>选配</v>
      </c>
      <c r="F24" s="178" t="str">
        <f>MID(Sheet1!F23,FIND(":",Sheet1!F23)+1,100)</f>
        <v>0</v>
      </c>
      <c r="G24" s="178" t="str">
        <f>MID(Sheet1!G23,FIND(":",Sheet1!G23)+1,100)</f>
        <v>乡镇级</v>
      </c>
      <c r="H24" s="178" t="str">
        <f>MID(Sheet1!H23,FIND(":",Sheet1!H23)+1,100)</f>
        <v>GF0208</v>
      </c>
      <c r="I24" s="178" t="str">
        <f>MID(Sheet1!I23,FIND(":",Sheet1!I23)+1,100)</f>
        <v>教育</v>
      </c>
      <c r="J24" s="178" t="str">
        <f>MID(Sheet1!J23,FIND(":",Sheet1!J23)+1,100)</f>
        <v>0804</v>
      </c>
      <c r="K24" s="178" t="str">
        <f>MID(Sheet1!K23,FIND(":",Sheet1!K23)+1,100)</f>
        <v>实位控制</v>
      </c>
      <c r="L24" s="178" t="str">
        <f>MID(Sheet1!L23,FIND(":",Sheet1!L23)+1,100)</f>
        <v>0</v>
      </c>
      <c r="M24" s="178" t="str">
        <f>MID(Sheet1!M23,FIND(":",Sheet1!M23)+1,100)</f>
        <v>0</v>
      </c>
      <c r="N24" s="178" t="str">
        <f>MID(Sheet1!N23,FIND(":",Sheet1!N23)+1,100)</f>
        <v>0</v>
      </c>
      <c r="O24" s="178" t="str">
        <f>MID(Sheet1!O23,FIND(":",Sheet1!O23)+1,100)</f>
        <v>0</v>
      </c>
      <c r="P24" s="178" t="str">
        <f>MID(Sheet1!P23,FIND(":",Sheet1!P23)+1,100)</f>
        <v>0</v>
      </c>
      <c r="Q24" s="178" t="str">
        <f>MID(Sheet1!Q23,FIND(":",Sheet1!Q23)+1,100)</f>
        <v>1000㎡</v>
      </c>
      <c r="R24" s="178" t="str">
        <f>MID(Sheet1!R23,FIND(":",Sheet1!R23)+1,100)</f>
        <v>-</v>
      </c>
      <c r="S24" s="178" t="str">
        <f>MID(Sheet1!S23,FIND(":",Sheet1!S23)+1,100)</f>
        <v>-</v>
      </c>
      <c r="T24" s="178" t="str">
        <f>MID(Sheet1!T23,FIND(":",Sheet1!T23)+1,100)</f>
        <v>-</v>
      </c>
      <c r="U24" s="178" t="str">
        <f>MID(Sheet1!U23,FIND(":",Sheet1!U23)+1,100)</f>
        <v/>
      </c>
      <c r="V24" s="103" t="str">
        <f>MID(Sheet1!V23,FIND(":",Sheet1!V23)+1,10000)</f>
        <v>中心镇鼓励配置。借鉴《上海城市居住地区和居住区公共服务设施设置标准》</v>
      </c>
    </row>
    <row r="25" spans="1:22" x14ac:dyDescent="0.2">
      <c r="A25" s="178" t="str">
        <f>MID(Sheet1!A24,FIND(":",Sheet1!A24)+1,100)</f>
        <v>幼儿园（乡镇）</v>
      </c>
      <c r="B25" s="178" t="str">
        <f>MID(Sheet1!B24,FIND(":",Sheet1!B24)+1,100)</f>
        <v>幼儿园（乡镇）</v>
      </c>
      <c r="C25" s="178" t="str">
        <f>MID(Sheet1!C24,FIND(":",Sheet1!C24)+1,100)</f>
        <v/>
      </c>
      <c r="D25" s="178" t="str">
        <f>MID(Sheet1!D24,FIND(":",Sheet1!D24)+1,100)</f>
        <v>T</v>
      </c>
      <c r="E25" s="178" t="str">
        <f>MID(Sheet1!E24,FIND(":",Sheet1!E24)+1,100)</f>
        <v>必配</v>
      </c>
      <c r="F25" s="178" t="str">
        <f>MID(Sheet1!F24,FIND(":",Sheet1!F24)+1,100)</f>
        <v>0</v>
      </c>
      <c r="G25" s="178" t="str">
        <f>MID(Sheet1!G24,FIND(":",Sheet1!G24)+1,100)</f>
        <v>乡镇级</v>
      </c>
      <c r="H25" s="178" t="str">
        <f>MID(Sheet1!H24,FIND(":",Sheet1!H24)+1,100)</f>
        <v>GF0209</v>
      </c>
      <c r="I25" s="178" t="str">
        <f>MID(Sheet1!I24,FIND(":",Sheet1!I24)+1,100)</f>
        <v>教育</v>
      </c>
      <c r="J25" s="178" t="str">
        <f>MID(Sheet1!J24,FIND(":",Sheet1!J24)+1,100)</f>
        <v>0804</v>
      </c>
      <c r="K25" s="178" t="str">
        <f>MID(Sheet1!K24,FIND(":",Sheet1!K24)+1,100)</f>
        <v>实位控制</v>
      </c>
      <c r="L25" s="178" t="str">
        <f>MID(Sheet1!L24,FIND(":",Sheet1!L24)+1,100)</f>
        <v>0</v>
      </c>
      <c r="M25" s="178" t="str">
        <f>MID(Sheet1!M24,FIND(":",Sheet1!M24)+1,100)</f>
        <v>0</v>
      </c>
      <c r="N25" s="178" t="str">
        <f>MID(Sheet1!N24,FIND(":",Sheet1!N24)+1,100)</f>
        <v>0</v>
      </c>
      <c r="O25" s="178" t="str">
        <f>MID(Sheet1!O24,FIND(":",Sheet1!O24)+1,100)</f>
        <v>0</v>
      </c>
      <c r="P25" s="178" t="str">
        <f>MID(Sheet1!P24,FIND(":",Sheet1!P24)+1,100)</f>
        <v>0</v>
      </c>
      <c r="Q25" s="178" t="str">
        <f>MID(Sheet1!Q24,FIND(":",Sheet1!Q24)+1,100)</f>
        <v>-</v>
      </c>
      <c r="R25" s="178" t="str">
        <f>MID(Sheet1!R24,FIND(":",Sheet1!R24)+1,100)</f>
        <v>-</v>
      </c>
      <c r="S25" s="178" t="str">
        <f>MID(Sheet1!S24,FIND(":",Sheet1!S24)+1,100)</f>
        <v>12班</v>
      </c>
      <c r="T25" s="178" t="str">
        <f>MID(Sheet1!T24,FIND(":",Sheet1!T24)+1,100)</f>
        <v>-</v>
      </c>
      <c r="U25" s="178" t="str">
        <f>MID(Sheet1!U24,FIND(":",Sheet1!U24)+1,100)</f>
        <v>班</v>
      </c>
      <c r="V25" s="103" t="str">
        <f>MID(Sheet1!V24,FIND(":",Sheet1!V24)+1,10000)</f>
        <v>(1)各乡镇至少配置1处：(2)一般乡镇驻地每0.5万常住人口配置1处，结合乡镇人口结构明确数量和规模：(3)根据乡镇需求设置托班。参照“关于发布浙江省工程建设标准《普通幼儿园建设标准》的通知”（建设发[2007]293号)</v>
      </c>
    </row>
    <row r="26" spans="1:22" x14ac:dyDescent="0.2">
      <c r="A26" s="178" t="str">
        <f>MID(Sheet1!A25,FIND(":",Sheet1!A25)+1,100)</f>
        <v>幼儿园（村）</v>
      </c>
      <c r="B26" s="178" t="str">
        <f>MID(Sheet1!B25,FIND(":",Sheet1!B25)+1,100)</f>
        <v>幼儿园（村）</v>
      </c>
      <c r="C26" s="178" t="str">
        <f>MID(Sheet1!C25,FIND(":",Sheet1!C25)+1,100)</f>
        <v/>
      </c>
      <c r="D26" s="178" t="str">
        <f>MID(Sheet1!D25,FIND(":",Sheet1!D25)+1,100)</f>
        <v>T</v>
      </c>
      <c r="E26" s="178" t="str">
        <f>MID(Sheet1!E25,FIND(":",Sheet1!E25)+1,100)</f>
        <v>选配</v>
      </c>
      <c r="F26" s="178" t="str">
        <f>MID(Sheet1!F25,FIND(":",Sheet1!F25)+1,100)</f>
        <v>0</v>
      </c>
      <c r="G26" s="178" t="str">
        <f>MID(Sheet1!G25,FIND(":",Sheet1!G25)+1,100)</f>
        <v>村级</v>
      </c>
      <c r="H26" s="178" t="str">
        <f>MID(Sheet1!H25,FIND(":",Sheet1!H25)+1,100)</f>
        <v>GF0209</v>
      </c>
      <c r="I26" s="178" t="str">
        <f>MID(Sheet1!I25,FIND(":",Sheet1!I25)+1,100)</f>
        <v>教育</v>
      </c>
      <c r="J26" s="178" t="str">
        <f>MID(Sheet1!J25,FIND(":",Sheet1!J25)+1,100)</f>
        <v>0804</v>
      </c>
      <c r="K26" s="178" t="str">
        <f>MID(Sheet1!K25,FIND(":",Sheet1!K25)+1,100)</f>
        <v>实位控制</v>
      </c>
      <c r="L26" s="178" t="str">
        <f>MID(Sheet1!L25,FIND(":",Sheet1!L25)+1,100)</f>
        <v>0</v>
      </c>
      <c r="M26" s="178" t="str">
        <f>MID(Sheet1!M25,FIND(":",Sheet1!M25)+1,100)</f>
        <v>0</v>
      </c>
      <c r="N26" s="178" t="str">
        <f>MID(Sheet1!N25,FIND(":",Sheet1!N25)+1,100)</f>
        <v>0</v>
      </c>
      <c r="O26" s="178" t="str">
        <f>MID(Sheet1!O25,FIND(":",Sheet1!O25)+1,100)</f>
        <v>0</v>
      </c>
      <c r="P26" s="178" t="str">
        <f>MID(Sheet1!P25,FIND(":",Sheet1!P25)+1,100)</f>
        <v>0</v>
      </c>
      <c r="Q26" s="178" t="str">
        <f>MID(Sheet1!Q25,FIND(":",Sheet1!Q25)+1,100)</f>
        <v>-</v>
      </c>
      <c r="R26" s="178" t="str">
        <f>MID(Sheet1!R25,FIND(":",Sheet1!R25)+1,100)</f>
        <v>-</v>
      </c>
      <c r="S26" s="178" t="str">
        <f>MID(Sheet1!S25,FIND(":",Sheet1!S25)+1,100)</f>
        <v>12班</v>
      </c>
      <c r="T26" s="178" t="str">
        <f>MID(Sheet1!T25,FIND(":",Sheet1!T25)+1,100)</f>
        <v>-</v>
      </c>
      <c r="U26" s="178" t="str">
        <f>MID(Sheet1!U25,FIND(":",Sheet1!U25)+1,100)</f>
        <v>班</v>
      </c>
      <c r="V26" s="103" t="str">
        <f>MID(Sheet1!V25,FIND(":",Sheet1!V25)+1,10000)</f>
        <v>应考虑多个邻近村庄共同设置、共享使用，通过加强镇村联系的公交系统服务，实现农村地区基础教育的服务覆盖</v>
      </c>
    </row>
    <row r="27" spans="1:22" x14ac:dyDescent="0.2">
      <c r="A27" s="178" t="str">
        <f>MID(Sheet1!A26,FIND(":",Sheet1!A26)+1,100)</f>
        <v>综合医院（市）</v>
      </c>
      <c r="B27" s="178" t="str">
        <f>MID(Sheet1!B26,FIND(":",Sheet1!B26)+1,100)</f>
        <v>综合医院（市）</v>
      </c>
      <c r="C27" s="178" t="str">
        <f>MID(Sheet1!C26,FIND(":",Sheet1!C26)+1,100)</f>
        <v/>
      </c>
      <c r="D27" s="178" t="str">
        <f>MID(Sheet1!D26,FIND(":",Sheet1!D26)+1,100)</f>
        <v>T</v>
      </c>
      <c r="E27" s="178" t="str">
        <f>MID(Sheet1!E26,FIND(":",Sheet1!E26)+1,100)</f>
        <v>必配</v>
      </c>
      <c r="F27" s="178" t="str">
        <f>MID(Sheet1!F26,FIND(":",Sheet1!F26)+1,100)</f>
        <v>0</v>
      </c>
      <c r="G27" s="178" t="str">
        <f>MID(Sheet1!G26,FIND(":",Sheet1!G26)+1,100)</f>
        <v>城市级</v>
      </c>
      <c r="H27" s="178" t="str">
        <f>MID(Sheet1!H26,FIND(":",Sheet1!H26)+1,100)</f>
        <v>GF0301</v>
      </c>
      <c r="I27" s="178" t="str">
        <f>MID(Sheet1!I26,FIND(":",Sheet1!I26)+1,100)</f>
        <v>医疗</v>
      </c>
      <c r="J27" s="178" t="str">
        <f>MID(Sheet1!J26,FIND(":",Sheet1!J26)+1,100)</f>
        <v>0806</v>
      </c>
      <c r="K27" s="178" t="str">
        <f>MID(Sheet1!K26,FIND(":",Sheet1!K26)+1,100)</f>
        <v>实位控制</v>
      </c>
      <c r="L27" s="178" t="str">
        <f>MID(Sheet1!L26,FIND(":",Sheet1!L26)+1,100)</f>
        <v>0</v>
      </c>
      <c r="M27" s="178" t="str">
        <f>MID(Sheet1!M26,FIND(":",Sheet1!M26)+1,100)</f>
        <v>0</v>
      </c>
      <c r="N27" s="178" t="str">
        <f>MID(Sheet1!N26,FIND(":",Sheet1!N26)+1,100)</f>
        <v>0</v>
      </c>
      <c r="O27" s="178" t="str">
        <f>MID(Sheet1!O26,FIND(":",Sheet1!O26)+1,100)</f>
        <v>0</v>
      </c>
      <c r="P27" s="178" t="str">
        <f>MID(Sheet1!P26,FIND(":",Sheet1!P26)+1,100)</f>
        <v>0</v>
      </c>
      <c r="Q27" s="178" t="str">
        <f>MID(Sheet1!Q26,FIND(":",Sheet1!Q26)+1,100)</f>
        <v>-</v>
      </c>
      <c r="R27" s="178" t="str">
        <f>MID(Sheet1!R26,FIND(":",Sheet1!R26)+1,100)</f>
        <v>-</v>
      </c>
      <c r="S27" s="178" t="str">
        <f>MID(Sheet1!S26,FIND(":",Sheet1!S26)+1,100)</f>
        <v>1500床</v>
      </c>
      <c r="T27" s="178" t="str">
        <f>MID(Sheet1!T26,FIND(":",Sheet1!T26)+1,100)</f>
        <v>-</v>
      </c>
      <c r="U27" s="178" t="str">
        <f>MID(Sheet1!U26,FIND(":",Sheet1!U26)+1,100)</f>
        <v>床</v>
      </c>
      <c r="V27" s="103" t="str">
        <f>MID(Sheet1!V26,FIND(":",Sheet1!V26)+1,10000)</f>
        <v>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row>
    <row r="28" spans="1:22" x14ac:dyDescent="0.2">
      <c r="A28" s="178" t="str">
        <f>MID(Sheet1!A27,FIND(":",Sheet1!A27)+1,100)</f>
        <v>综合医院（区）</v>
      </c>
      <c r="B28" s="178" t="str">
        <f>MID(Sheet1!B27,FIND(":",Sheet1!B27)+1,100)</f>
        <v>综合医院（区）</v>
      </c>
      <c r="C28" s="178" t="str">
        <f>MID(Sheet1!C27,FIND(":",Sheet1!C27)+1,100)</f>
        <v/>
      </c>
      <c r="D28" s="178" t="str">
        <f>MID(Sheet1!D27,FIND(":",Sheet1!D27)+1,100)</f>
        <v>T</v>
      </c>
      <c r="E28" s="178" t="str">
        <f>MID(Sheet1!E27,FIND(":",Sheet1!E27)+1,100)</f>
        <v>选配</v>
      </c>
      <c r="F28" s="178" t="str">
        <f>MID(Sheet1!F27,FIND(":",Sheet1!F27)+1,100)</f>
        <v>0</v>
      </c>
      <c r="G28" s="178" t="str">
        <f>MID(Sheet1!G27,FIND(":",Sheet1!G27)+1,100)</f>
        <v>城市级</v>
      </c>
      <c r="H28" s="178" t="str">
        <f>MID(Sheet1!H27,FIND(":",Sheet1!H27)+1,100)</f>
        <v>GF0301</v>
      </c>
      <c r="I28" s="178" t="str">
        <f>MID(Sheet1!I27,FIND(":",Sheet1!I27)+1,100)</f>
        <v>医疗</v>
      </c>
      <c r="J28" s="178" t="str">
        <f>MID(Sheet1!J27,FIND(":",Sheet1!J27)+1,100)</f>
        <v>0806</v>
      </c>
      <c r="K28" s="178" t="str">
        <f>MID(Sheet1!K27,FIND(":",Sheet1!K27)+1,100)</f>
        <v>实位控制</v>
      </c>
      <c r="L28" s="178" t="str">
        <f>MID(Sheet1!L27,FIND(":",Sheet1!L27)+1,100)</f>
        <v>0</v>
      </c>
      <c r="M28" s="178" t="str">
        <f>MID(Sheet1!M27,FIND(":",Sheet1!M27)+1,100)</f>
        <v>0</v>
      </c>
      <c r="N28" s="178" t="str">
        <f>MID(Sheet1!N27,FIND(":",Sheet1!N27)+1,100)</f>
        <v>0</v>
      </c>
      <c r="O28" s="178" t="str">
        <f>MID(Sheet1!O27,FIND(":",Sheet1!O27)+1,100)</f>
        <v>0</v>
      </c>
      <c r="P28" s="178" t="str">
        <f>MID(Sheet1!P27,FIND(":",Sheet1!P27)+1,100)</f>
        <v>0</v>
      </c>
      <c r="Q28" s="178" t="str">
        <f>MID(Sheet1!Q27,FIND(":",Sheet1!Q27)+1,100)</f>
        <v>-</v>
      </c>
      <c r="R28" s="178" t="str">
        <f>MID(Sheet1!R27,FIND(":",Sheet1!R27)+1,100)</f>
        <v>-</v>
      </c>
      <c r="S28" s="178" t="str">
        <f>MID(Sheet1!S27,FIND(":",Sheet1!S27)+1,100)</f>
        <v>1500床</v>
      </c>
      <c r="T28" s="178" t="str">
        <f>MID(Sheet1!T27,FIND(":",Sheet1!T27)+1,100)</f>
        <v>-</v>
      </c>
      <c r="U28" s="178" t="str">
        <f>MID(Sheet1!U27,FIND(":",Sheet1!U27)+1,100)</f>
        <v>床</v>
      </c>
      <c r="V28" s="103" t="str">
        <f>MID(Sheet1!V27,FIND(":",Sheet1!V27)+1,10000)</f>
        <v>每千人6.6床？（1）20-30万人地区宜配置 1 所，建设规模应根据区域卫生规划、服务人口数量、发病率和区域经济发展水平等在专项规划中确定，单个院区总规模一般不宜超过 400000 ㎡；（2）床均用地面积按 109-117 ㎡ 床计， 床均建筑面积按 110-116 ㎡ 床计。（3）当有特色业务或功能需求时，按照相规定增加相应的建设规模（4）新建综合医院建筑密度不宜超过35%，容积率不宜超过2.0，改建、扩建项目容积率可根据实地情况和当地规划要求调整。参照《综合医院建设标准》（建标 110-2021）{200-499床:22600㎡,500-799床:58000㎡,800-1199床:91200㎡,1200-1500床:134400㎡}{200-499床:23000㎡,500-799床:56500㎡,800-1199床:88800㎡,1200-1500床:130800㎡}</v>
      </c>
    </row>
    <row r="29" spans="1:22" x14ac:dyDescent="0.2">
      <c r="A29" s="178" t="str">
        <f>MID(Sheet1!A28,FIND(":",Sheet1!A28)+1,100)</f>
        <v>中医医院（市）</v>
      </c>
      <c r="B29" s="178" t="str">
        <f>MID(Sheet1!B28,FIND(":",Sheet1!B28)+1,100)</f>
        <v>中医医院（市）</v>
      </c>
      <c r="C29" s="178" t="str">
        <f>MID(Sheet1!C28,FIND(":",Sheet1!C28)+1,100)</f>
        <v/>
      </c>
      <c r="D29" s="178" t="str">
        <f>MID(Sheet1!D28,FIND(":",Sheet1!D28)+1,100)</f>
        <v>T</v>
      </c>
      <c r="E29" s="178" t="str">
        <f>MID(Sheet1!E28,FIND(":",Sheet1!E28)+1,100)</f>
        <v>必配</v>
      </c>
      <c r="F29" s="178" t="str">
        <f>MID(Sheet1!F28,FIND(":",Sheet1!F28)+1,100)</f>
        <v>0</v>
      </c>
      <c r="G29" s="178" t="str">
        <f>MID(Sheet1!G28,FIND(":",Sheet1!G28)+1,100)</f>
        <v>城市级</v>
      </c>
      <c r="H29" s="178" t="str">
        <f>MID(Sheet1!H28,FIND(":",Sheet1!H28)+1,100)</f>
        <v>GF0302</v>
      </c>
      <c r="I29" s="178" t="str">
        <f>MID(Sheet1!I28,FIND(":",Sheet1!I28)+1,100)</f>
        <v>医疗</v>
      </c>
      <c r="J29" s="178" t="str">
        <f>MID(Sheet1!J28,FIND(":",Sheet1!J28)+1,100)</f>
        <v>0806</v>
      </c>
      <c r="K29" s="178" t="str">
        <f>MID(Sheet1!K28,FIND(":",Sheet1!K28)+1,100)</f>
        <v>实位控制</v>
      </c>
      <c r="L29" s="178" t="str">
        <f>MID(Sheet1!L28,FIND(":",Sheet1!L28)+1,100)</f>
        <v>0</v>
      </c>
      <c r="M29" s="178" t="str">
        <f>MID(Sheet1!M28,FIND(":",Sheet1!M28)+1,100)</f>
        <v>0</v>
      </c>
      <c r="N29" s="178" t="str">
        <f>MID(Sheet1!N28,FIND(":",Sheet1!N28)+1,100)</f>
        <v>0</v>
      </c>
      <c r="O29" s="178" t="str">
        <f>MID(Sheet1!O28,FIND(":",Sheet1!O28)+1,100)</f>
        <v>0</v>
      </c>
      <c r="P29" s="178" t="str">
        <f>MID(Sheet1!P28,FIND(":",Sheet1!P28)+1,100)</f>
        <v>0</v>
      </c>
      <c r="Q29" s="178" t="str">
        <f>MID(Sheet1!Q28,FIND(":",Sheet1!Q28)+1,100)</f>
        <v>-</v>
      </c>
      <c r="R29" s="178" t="str">
        <f>MID(Sheet1!R28,FIND(":",Sheet1!R28)+1,100)</f>
        <v>-</v>
      </c>
      <c r="S29" s="178" t="str">
        <f>MID(Sheet1!S28,FIND(":",Sheet1!S28)+1,100)</f>
        <v>1000床</v>
      </c>
      <c r="T29" s="178" t="str">
        <f>MID(Sheet1!T28,FIND(":",Sheet1!T28)+1,100)</f>
        <v>-</v>
      </c>
      <c r="U29" s="178" t="str">
        <f>MID(Sheet1!U28,FIND(":",Sheet1!U28)+1,100)</f>
        <v>床</v>
      </c>
      <c r="V29" s="103" t="str">
        <f>MID(Sheet1!V28,FIND(":",Sheet1!V28)+1,10000)</f>
        <v>（1）每千服务人口床位数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row>
    <row r="30" spans="1:22" x14ac:dyDescent="0.2">
      <c r="A30" s="178" t="str">
        <f>MID(Sheet1!A29,FIND(":",Sheet1!A29)+1,100)</f>
        <v>中医医院（区）</v>
      </c>
      <c r="B30" s="178" t="str">
        <f>MID(Sheet1!B29,FIND(":",Sheet1!B29)+1,100)</f>
        <v>中医医院（区）</v>
      </c>
      <c r="C30" s="178" t="str">
        <f>MID(Sheet1!C29,FIND(":",Sheet1!C29)+1,100)</f>
        <v/>
      </c>
      <c r="D30" s="178" t="str">
        <f>MID(Sheet1!D29,FIND(":",Sheet1!D29)+1,100)</f>
        <v>T</v>
      </c>
      <c r="E30" s="178" t="str">
        <f>MID(Sheet1!E29,FIND(":",Sheet1!E29)+1,100)</f>
        <v>区级</v>
      </c>
      <c r="F30" s="178" t="str">
        <f>MID(Sheet1!F29,FIND(":",Sheet1!F29)+1,100)</f>
        <v>0</v>
      </c>
      <c r="G30" s="178" t="str">
        <f>MID(Sheet1!G29,FIND(":",Sheet1!G29)+1,100)</f>
        <v>城市级</v>
      </c>
      <c r="H30" s="178" t="str">
        <f>MID(Sheet1!H29,FIND(":",Sheet1!H29)+1,100)</f>
        <v>GF0302</v>
      </c>
      <c r="I30" s="178" t="str">
        <f>MID(Sheet1!I29,FIND(":",Sheet1!I29)+1,100)</f>
        <v>医疗</v>
      </c>
      <c r="J30" s="178" t="str">
        <f>MID(Sheet1!J29,FIND(":",Sheet1!J29)+1,100)</f>
        <v>0806</v>
      </c>
      <c r="K30" s="178" t="str">
        <f>MID(Sheet1!K29,FIND(":",Sheet1!K29)+1,100)</f>
        <v>实位控制</v>
      </c>
      <c r="L30" s="178" t="str">
        <f>MID(Sheet1!L29,FIND(":",Sheet1!L29)+1,100)</f>
        <v>0</v>
      </c>
      <c r="M30" s="178" t="str">
        <f>MID(Sheet1!M29,FIND(":",Sheet1!M29)+1,100)</f>
        <v>0</v>
      </c>
      <c r="N30" s="178" t="str">
        <f>MID(Sheet1!N29,FIND(":",Sheet1!N29)+1,100)</f>
        <v>0</v>
      </c>
      <c r="O30" s="178" t="str">
        <f>MID(Sheet1!O29,FIND(":",Sheet1!O29)+1,100)</f>
        <v>0</v>
      </c>
      <c r="P30" s="178" t="str">
        <f>MID(Sheet1!P29,FIND(":",Sheet1!P29)+1,100)</f>
        <v>0</v>
      </c>
      <c r="Q30" s="178" t="str">
        <f>MID(Sheet1!Q29,FIND(":",Sheet1!Q29)+1,100)</f>
        <v>-</v>
      </c>
      <c r="R30" s="178" t="str">
        <f>MID(Sheet1!R29,FIND(":",Sheet1!R29)+1,100)</f>
        <v>-</v>
      </c>
      <c r="S30" s="178" t="str">
        <f>MID(Sheet1!S29,FIND(":",Sheet1!S29)+1,100)</f>
        <v>1000床</v>
      </c>
      <c r="T30" s="178" t="str">
        <f>MID(Sheet1!T29,FIND(":",Sheet1!T29)+1,100)</f>
        <v>-</v>
      </c>
      <c r="U30" s="178" t="str">
        <f>MID(Sheet1!U29,FIND(":",Sheet1!U29)+1,100)</f>
        <v>床</v>
      </c>
      <c r="V30" s="103" t="str">
        <f>MID(Sheet1!V29,FIND(":",Sheet1!V29)+1,10000)</f>
        <v>（1）每千服务人口床位数 0.55 张-0.83 张；（2）床均建筑面积按 100-110m2 床计；（3）新建公立中医院绿地率不宜低于 35%；改建、扩建中医医院绿地率不宜低于 30%。（4）新建中医医院建筑密度不宜超过 35%，容积率不宜超过 2，改建、扩建项目容积率可根据实际情况确定。参照《中医医院建设标准》（建标 106-2021）{0-99床:6000㎡,100-299床:10500㎡,300-499床:32400㎡,500-799床:55000㎡,800-1000床:86400㎡,1000床以上:105000㎡}{0-99床:3000㎡,100-299床:5250㎡,300-499床:16200㎡,500-799床:27500㎡,800-1000床:43200㎡,1000床以上:52500㎡}</v>
      </c>
    </row>
    <row r="31" spans="1:22" x14ac:dyDescent="0.2">
      <c r="A31" s="178" t="str">
        <f>MID(Sheet1!A30,FIND(":",Sheet1!A30)+1,100)</f>
        <v>专科医院（精神专科医院）（市）</v>
      </c>
      <c r="B31" s="178" t="str">
        <f>MID(Sheet1!B30,FIND(":",Sheet1!B30)+1,100)</f>
        <v>专科医院（精神专科医院）（市）</v>
      </c>
      <c r="C31" s="178" t="str">
        <f>MID(Sheet1!C30,FIND(":",Sheet1!C30)+1,100)</f>
        <v/>
      </c>
      <c r="D31" s="178" t="str">
        <f>MID(Sheet1!D30,FIND(":",Sheet1!D30)+1,100)</f>
        <v>T</v>
      </c>
      <c r="E31" s="178" t="str">
        <f>MID(Sheet1!E30,FIND(":",Sheet1!E30)+1,100)</f>
        <v>必配</v>
      </c>
      <c r="F31" s="178" t="str">
        <f>MID(Sheet1!F30,FIND(":",Sheet1!F30)+1,100)</f>
        <v>0</v>
      </c>
      <c r="G31" s="178" t="str">
        <f>MID(Sheet1!G30,FIND(":",Sheet1!G30)+1,100)</f>
        <v>城市级</v>
      </c>
      <c r="H31" s="178" t="str">
        <f>MID(Sheet1!H30,FIND(":",Sheet1!H30)+1,100)</f>
        <v>GF0303</v>
      </c>
      <c r="I31" s="178" t="str">
        <f>MID(Sheet1!I30,FIND(":",Sheet1!I30)+1,100)</f>
        <v>医疗</v>
      </c>
      <c r="J31" s="178" t="str">
        <f>MID(Sheet1!J30,FIND(":",Sheet1!J30)+1,100)</f>
        <v>0806</v>
      </c>
      <c r="K31" s="178" t="str">
        <f>MID(Sheet1!K30,FIND(":",Sheet1!K30)+1,100)</f>
        <v>实位控制</v>
      </c>
      <c r="L31" s="178" t="str">
        <f>MID(Sheet1!L30,FIND(":",Sheet1!L30)+1,100)</f>
        <v>0</v>
      </c>
      <c r="M31" s="178" t="str">
        <f>MID(Sheet1!M30,FIND(":",Sheet1!M30)+1,100)</f>
        <v>0</v>
      </c>
      <c r="N31" s="178" t="str">
        <f>MID(Sheet1!N30,FIND(":",Sheet1!N30)+1,100)</f>
        <v>0</v>
      </c>
      <c r="O31" s="178" t="str">
        <f>MID(Sheet1!O30,FIND(":",Sheet1!O30)+1,100)</f>
        <v>0</v>
      </c>
      <c r="P31" s="178" t="str">
        <f>MID(Sheet1!P30,FIND(":",Sheet1!P30)+1,100)</f>
        <v>0</v>
      </c>
      <c r="Q31" s="178" t="str">
        <f>MID(Sheet1!Q30,FIND(":",Sheet1!Q30)+1,100)</f>
        <v>-</v>
      </c>
      <c r="R31" s="178" t="str">
        <f>MID(Sheet1!R30,FIND(":",Sheet1!R30)+1,100)</f>
        <v>-</v>
      </c>
      <c r="S31" s="178" t="str">
        <f>MID(Sheet1!S30,FIND(":",Sheet1!S30)+1,100)</f>
        <v>500床</v>
      </c>
      <c r="T31" s="178" t="str">
        <f>MID(Sheet1!T30,FIND(":",Sheet1!T30)+1,100)</f>
        <v>-</v>
      </c>
      <c r="U31" s="178" t="str">
        <f>MID(Sheet1!U30,FIND(":",Sheet1!U30)+1,100)</f>
        <v>床</v>
      </c>
      <c r="V31" s="103" t="str">
        <f>MID(Sheet1!V30,FIND(":",Sheet1!V30)+1,10000)</f>
        <v>(1)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row>
    <row r="32" spans="1:22" x14ac:dyDescent="0.2">
      <c r="A32" s="178" t="str">
        <f>MID(Sheet1!A31,FIND(":",Sheet1!A31)+1,100)</f>
        <v>专科医院（精神专科医院）（区）</v>
      </c>
      <c r="B32" s="178" t="str">
        <f>MID(Sheet1!B31,FIND(":",Sheet1!B31)+1,100)</f>
        <v>专科医院（精神专科医院）（区）</v>
      </c>
      <c r="C32" s="178" t="str">
        <f>MID(Sheet1!C31,FIND(":",Sheet1!C31)+1,100)</f>
        <v/>
      </c>
      <c r="D32" s="178" t="str">
        <f>MID(Sheet1!D31,FIND(":",Sheet1!D31)+1,100)</f>
        <v>T</v>
      </c>
      <c r="E32" s="178" t="str">
        <f>MID(Sheet1!E31,FIND(":",Sheet1!E31)+1,100)</f>
        <v>选配</v>
      </c>
      <c r="F32" s="178" t="str">
        <f>MID(Sheet1!F31,FIND(":",Sheet1!F31)+1,100)</f>
        <v>0</v>
      </c>
      <c r="G32" s="178" t="str">
        <f>MID(Sheet1!G31,FIND(":",Sheet1!G31)+1,100)</f>
        <v>城市级</v>
      </c>
      <c r="H32" s="178" t="str">
        <f>MID(Sheet1!H31,FIND(":",Sheet1!H31)+1,100)</f>
        <v>GF0303</v>
      </c>
      <c r="I32" s="178" t="str">
        <f>MID(Sheet1!I31,FIND(":",Sheet1!I31)+1,100)</f>
        <v>医疗</v>
      </c>
      <c r="J32" s="178" t="str">
        <f>MID(Sheet1!J31,FIND(":",Sheet1!J31)+1,100)</f>
        <v>0806</v>
      </c>
      <c r="K32" s="178" t="str">
        <f>MID(Sheet1!K31,FIND(":",Sheet1!K31)+1,100)</f>
        <v>实位控制</v>
      </c>
      <c r="L32" s="178" t="str">
        <f>MID(Sheet1!L31,FIND(":",Sheet1!L31)+1,100)</f>
        <v>0</v>
      </c>
      <c r="M32" s="178" t="str">
        <f>MID(Sheet1!M31,FIND(":",Sheet1!M31)+1,100)</f>
        <v>0</v>
      </c>
      <c r="N32" s="178" t="str">
        <f>MID(Sheet1!N31,FIND(":",Sheet1!N31)+1,100)</f>
        <v>0</v>
      </c>
      <c r="O32" s="178" t="str">
        <f>MID(Sheet1!O31,FIND(":",Sheet1!O31)+1,100)</f>
        <v>0</v>
      </c>
      <c r="P32" s="178" t="str">
        <f>MID(Sheet1!P31,FIND(":",Sheet1!P31)+1,100)</f>
        <v>0</v>
      </c>
      <c r="Q32" s="178" t="str">
        <f>MID(Sheet1!Q31,FIND(":",Sheet1!Q31)+1,100)</f>
        <v>-</v>
      </c>
      <c r="R32" s="178" t="str">
        <f>MID(Sheet1!R31,FIND(":",Sheet1!R31)+1,100)</f>
        <v>-</v>
      </c>
      <c r="S32" s="178" t="str">
        <f>MID(Sheet1!S31,FIND(":",Sheet1!S31)+1,100)</f>
        <v>500床</v>
      </c>
      <c r="T32" s="178" t="str">
        <f>MID(Sheet1!T31,FIND(":",Sheet1!T31)+1,100)</f>
        <v>-</v>
      </c>
      <c r="U32" s="178" t="str">
        <f>MID(Sheet1!U31,FIND(":",Sheet1!U31)+1,100)</f>
        <v>床</v>
      </c>
      <c r="V32" s="103" t="str">
        <f>MID(Sheet1!V31,FIND(":",Sheet1!V31)+1,10000)</f>
        <v>(1)精神专科医院应根据国土空间总体规划、区域卫生规划等在专项规划确定建设规模：(2)建筑面积应满足按58-62㎡/床：(3)容积率宜为0.5-0.8：(4)精神专科医院预防保健用房的建筑面积，应按编制内每位预防保健工作人员20㎡增加：(5)在区、县级及以上综合医院、中医院均设立精神科。每个区至少培育1所具有精神障碍诊治能力的医疗卫生机构。参照《精神专科医院建设标准》 （建标 176-2016）{70-199床:4060㎡,200-499床:12000㎡,500床以上:31000㎡}{70-199床:5075㎡,200-499床:15000㎡,500床以上:38750㎡}</v>
      </c>
    </row>
    <row r="33" spans="1:22" x14ac:dyDescent="0.2">
      <c r="A33" s="178" t="str">
        <f>MID(Sheet1!A32,FIND(":",Sheet1!A32)+1,100)</f>
        <v>专科医院（传染病医院）（市）</v>
      </c>
      <c r="B33" s="178" t="str">
        <f>MID(Sheet1!B32,FIND(":",Sheet1!B32)+1,100)</f>
        <v>专科医院（传染病医院）（市）</v>
      </c>
      <c r="C33" s="178" t="str">
        <f>MID(Sheet1!C32,FIND(":",Sheet1!C32)+1,100)</f>
        <v/>
      </c>
      <c r="D33" s="178" t="str">
        <f>MID(Sheet1!D32,FIND(":",Sheet1!D32)+1,100)</f>
        <v>T</v>
      </c>
      <c r="E33" s="178" t="str">
        <f>MID(Sheet1!E32,FIND(":",Sheet1!E32)+1,100)</f>
        <v>必配</v>
      </c>
      <c r="F33" s="178" t="str">
        <f>MID(Sheet1!F32,FIND(":",Sheet1!F32)+1,100)</f>
        <v>0</v>
      </c>
      <c r="G33" s="178" t="str">
        <f>MID(Sheet1!G32,FIND(":",Sheet1!G32)+1,100)</f>
        <v>城市级</v>
      </c>
      <c r="H33" s="178" t="str">
        <f>MID(Sheet1!H32,FIND(":",Sheet1!H32)+1,100)</f>
        <v>GF0303</v>
      </c>
      <c r="I33" s="178" t="str">
        <f>MID(Sheet1!I32,FIND(":",Sheet1!I32)+1,100)</f>
        <v>医疗</v>
      </c>
      <c r="J33" s="178" t="str">
        <f>MID(Sheet1!J32,FIND(":",Sheet1!J32)+1,100)</f>
        <v>0806</v>
      </c>
      <c r="K33" s="178" t="str">
        <f>MID(Sheet1!K32,FIND(":",Sheet1!K32)+1,100)</f>
        <v>实位控制</v>
      </c>
      <c r="L33" s="178" t="str">
        <f>MID(Sheet1!L32,FIND(":",Sheet1!L32)+1,100)</f>
        <v>0</v>
      </c>
      <c r="M33" s="178" t="str">
        <f>MID(Sheet1!M32,FIND(":",Sheet1!M32)+1,100)</f>
        <v>0</v>
      </c>
      <c r="N33" s="178" t="str">
        <f>MID(Sheet1!N32,FIND(":",Sheet1!N32)+1,100)</f>
        <v>0</v>
      </c>
      <c r="O33" s="178" t="str">
        <f>MID(Sheet1!O32,FIND(":",Sheet1!O32)+1,100)</f>
        <v>0</v>
      </c>
      <c r="P33" s="178" t="str">
        <f>MID(Sheet1!P32,FIND(":",Sheet1!P32)+1,100)</f>
        <v>0</v>
      </c>
      <c r="Q33" s="178" t="str">
        <f>MID(Sheet1!Q32,FIND(":",Sheet1!Q32)+1,100)</f>
        <v>-</v>
      </c>
      <c r="R33" s="178" t="str">
        <f>MID(Sheet1!R32,FIND(":",Sheet1!R32)+1,100)</f>
        <v>-</v>
      </c>
      <c r="S33" s="178" t="str">
        <f>MID(Sheet1!S32,FIND(":",Sheet1!S32)+1,100)</f>
        <v>400床</v>
      </c>
      <c r="T33" s="178" t="str">
        <f>MID(Sheet1!T32,FIND(":",Sheet1!T32)+1,100)</f>
        <v>-</v>
      </c>
      <c r="U33" s="178" t="str">
        <f>MID(Sheet1!U32,FIND(":",Sheet1!U32)+1,100)</f>
        <v>床</v>
      </c>
      <c r="V33" s="103" t="str">
        <f>MID(Sheet1!V32,FIND(":",Sheet1!V32)+1,10000)</f>
        <v>(1)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row>
    <row r="34" spans="1:22" x14ac:dyDescent="0.2">
      <c r="A34" s="178" t="str">
        <f>MID(Sheet1!A33,FIND(":",Sheet1!A33)+1,100)</f>
        <v>专科医院（传染病医院）（区）</v>
      </c>
      <c r="B34" s="178" t="str">
        <f>MID(Sheet1!B33,FIND(":",Sheet1!B33)+1,100)</f>
        <v>专科医院（传染病医院）（区）</v>
      </c>
      <c r="C34" s="178" t="str">
        <f>MID(Sheet1!C33,FIND(":",Sheet1!C33)+1,100)</f>
        <v/>
      </c>
      <c r="D34" s="178" t="str">
        <f>MID(Sheet1!D33,FIND(":",Sheet1!D33)+1,100)</f>
        <v>T</v>
      </c>
      <c r="E34" s="178" t="str">
        <f>MID(Sheet1!E33,FIND(":",Sheet1!E33)+1,100)</f>
        <v>选配</v>
      </c>
      <c r="F34" s="178" t="str">
        <f>MID(Sheet1!F33,FIND(":",Sheet1!F33)+1,100)</f>
        <v>0</v>
      </c>
      <c r="G34" s="178" t="str">
        <f>MID(Sheet1!G33,FIND(":",Sheet1!G33)+1,100)</f>
        <v>城市级</v>
      </c>
      <c r="H34" s="178" t="str">
        <f>MID(Sheet1!H33,FIND(":",Sheet1!H33)+1,100)</f>
        <v>GF0303</v>
      </c>
      <c r="I34" s="178" t="str">
        <f>MID(Sheet1!I33,FIND(":",Sheet1!I33)+1,100)</f>
        <v>医疗</v>
      </c>
      <c r="J34" s="178" t="str">
        <f>MID(Sheet1!J33,FIND(":",Sheet1!J33)+1,100)</f>
        <v>0806</v>
      </c>
      <c r="K34" s="178" t="str">
        <f>MID(Sheet1!K33,FIND(":",Sheet1!K33)+1,100)</f>
        <v>实位控制</v>
      </c>
      <c r="L34" s="178" t="str">
        <f>MID(Sheet1!L33,FIND(":",Sheet1!L33)+1,100)</f>
        <v>0</v>
      </c>
      <c r="M34" s="178" t="str">
        <f>MID(Sheet1!M33,FIND(":",Sheet1!M33)+1,100)</f>
        <v>0</v>
      </c>
      <c r="N34" s="178" t="str">
        <f>MID(Sheet1!N33,FIND(":",Sheet1!N33)+1,100)</f>
        <v>0</v>
      </c>
      <c r="O34" s="178" t="str">
        <f>MID(Sheet1!O33,FIND(":",Sheet1!O33)+1,100)</f>
        <v>0</v>
      </c>
      <c r="P34" s="178" t="str">
        <f>MID(Sheet1!P33,FIND(":",Sheet1!P33)+1,100)</f>
        <v>0</v>
      </c>
      <c r="Q34" s="178" t="str">
        <f>MID(Sheet1!Q33,FIND(":",Sheet1!Q33)+1,100)</f>
        <v>-</v>
      </c>
      <c r="R34" s="178" t="str">
        <f>MID(Sheet1!R33,FIND(":",Sheet1!R33)+1,100)</f>
        <v>-</v>
      </c>
      <c r="S34" s="178" t="str">
        <f>MID(Sheet1!S33,FIND(":",Sheet1!S33)+1,100)</f>
        <v>400床</v>
      </c>
      <c r="T34" s="178" t="str">
        <f>MID(Sheet1!T33,FIND(":",Sheet1!T33)+1,100)</f>
        <v>-</v>
      </c>
      <c r="U34" s="178" t="str">
        <f>MID(Sheet1!U33,FIND(":",Sheet1!U33)+1,100)</f>
        <v>床</v>
      </c>
      <c r="V34" s="103" t="str">
        <f>MID(Sheet1!V33,FIND(":",Sheet1!V33)+1,10000)</f>
        <v>(1)传染病医院应根据国土空间总体规划、区域卫生规划等在专项规划确定建设规模：(2)传染病专科料医院进筑面积应满足78-82方/床：(3)传染病医院单独新建时，建筑密度不宜超过35%,建设用地容积率宜为1~2：(4)新建传染病医院绿地率不宜低于35%，改建、扩建传染病医院绿地率不宜低干30%。参照《传染病医院建设标准》 （建标 173-2016）:{150-249床:12300㎡,250-399床:20000㎡,400床以上:31200㎡}{150-249床:6150㎡,250-399床:10000㎡,400床以上:15600㎡}</v>
      </c>
    </row>
    <row r="35" spans="1:22" x14ac:dyDescent="0.2">
      <c r="A35" s="178" t="str">
        <f>MID(Sheet1!A34,FIND(":",Sheet1!A34)+1,100)</f>
        <v>专科医院（儿童医院）（市）</v>
      </c>
      <c r="B35" s="178" t="str">
        <f>MID(Sheet1!B34,FIND(":",Sheet1!B34)+1,100)</f>
        <v>专科医院（儿童医院）（市）</v>
      </c>
      <c r="C35" s="178" t="str">
        <f>MID(Sheet1!C34,FIND(":",Sheet1!C34)+1,100)</f>
        <v/>
      </c>
      <c r="D35" s="178" t="str">
        <f>MID(Sheet1!D34,FIND(":",Sheet1!D34)+1,100)</f>
        <v>T</v>
      </c>
      <c r="E35" s="178" t="str">
        <f>MID(Sheet1!E34,FIND(":",Sheet1!E34)+1,100)</f>
        <v>必配</v>
      </c>
      <c r="F35" s="178" t="str">
        <f>MID(Sheet1!F34,FIND(":",Sheet1!F34)+1,100)</f>
        <v>0</v>
      </c>
      <c r="G35" s="178" t="str">
        <f>MID(Sheet1!G34,FIND(":",Sheet1!G34)+1,100)</f>
        <v>城市级</v>
      </c>
      <c r="H35" s="178" t="str">
        <f>MID(Sheet1!H34,FIND(":",Sheet1!H34)+1,100)</f>
        <v>GF0303</v>
      </c>
      <c r="I35" s="178" t="str">
        <f>MID(Sheet1!I34,FIND(":",Sheet1!I34)+1,100)</f>
        <v>医疗</v>
      </c>
      <c r="J35" s="178" t="str">
        <f>MID(Sheet1!J34,FIND(":",Sheet1!J34)+1,100)</f>
        <v>0806</v>
      </c>
      <c r="K35" s="178" t="str">
        <f>MID(Sheet1!K34,FIND(":",Sheet1!K34)+1,100)</f>
        <v>实位控制</v>
      </c>
      <c r="L35" s="178" t="str">
        <f>MID(Sheet1!L34,FIND(":",Sheet1!L34)+1,100)</f>
        <v>0</v>
      </c>
      <c r="M35" s="178" t="str">
        <f>MID(Sheet1!M34,FIND(":",Sheet1!M34)+1,100)</f>
        <v>0</v>
      </c>
      <c r="N35" s="178" t="str">
        <f>MID(Sheet1!N34,FIND(":",Sheet1!N34)+1,100)</f>
        <v>0</v>
      </c>
      <c r="O35" s="178" t="str">
        <f>MID(Sheet1!O34,FIND(":",Sheet1!O34)+1,100)</f>
        <v>0</v>
      </c>
      <c r="P35" s="178" t="str">
        <f>MID(Sheet1!P34,FIND(":",Sheet1!P34)+1,100)</f>
        <v>0</v>
      </c>
      <c r="Q35" s="178" t="str">
        <f>MID(Sheet1!Q34,FIND(":",Sheet1!Q34)+1,100)</f>
        <v>-</v>
      </c>
      <c r="R35" s="178" t="str">
        <f>MID(Sheet1!R34,FIND(":",Sheet1!R34)+1,100)</f>
        <v>-</v>
      </c>
      <c r="S35" s="178" t="str">
        <f>MID(Sheet1!S34,FIND(":",Sheet1!S34)+1,100)</f>
        <v>800床</v>
      </c>
      <c r="T35" s="178" t="str">
        <f>MID(Sheet1!T34,FIND(":",Sheet1!T34)+1,100)</f>
        <v>-</v>
      </c>
      <c r="U35" s="178" t="str">
        <f>MID(Sheet1!U34,FIND(":",Sheet1!U34)+1,100)</f>
        <v>床</v>
      </c>
      <c r="V35" s="103" t="str">
        <f>MID(Sheet1!V34,FIND(":",Sheet1!V34)+1,10000)</f>
        <v>(1)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row>
    <row r="36" spans="1:22" x14ac:dyDescent="0.2">
      <c r="A36" s="178" t="str">
        <f>MID(Sheet1!A35,FIND(":",Sheet1!A35)+1,100)</f>
        <v>专科医院（儿童医院）（区）</v>
      </c>
      <c r="B36" s="178" t="str">
        <f>MID(Sheet1!B35,FIND(":",Sheet1!B35)+1,100)</f>
        <v>专科医院（儿童医院）（区）</v>
      </c>
      <c r="C36" s="178" t="str">
        <f>MID(Sheet1!C35,FIND(":",Sheet1!C35)+1,100)</f>
        <v/>
      </c>
      <c r="D36" s="178" t="str">
        <f>MID(Sheet1!D35,FIND(":",Sheet1!D35)+1,100)</f>
        <v>T</v>
      </c>
      <c r="E36" s="178" t="str">
        <f>MID(Sheet1!E35,FIND(":",Sheet1!E35)+1,100)</f>
        <v>选配</v>
      </c>
      <c r="F36" s="178" t="str">
        <f>MID(Sheet1!F35,FIND(":",Sheet1!F35)+1,100)</f>
        <v>0</v>
      </c>
      <c r="G36" s="178" t="str">
        <f>MID(Sheet1!G35,FIND(":",Sheet1!G35)+1,100)</f>
        <v>城市级</v>
      </c>
      <c r="H36" s="178" t="str">
        <f>MID(Sheet1!H35,FIND(":",Sheet1!H35)+1,100)</f>
        <v>GF0303</v>
      </c>
      <c r="I36" s="178" t="str">
        <f>MID(Sheet1!I35,FIND(":",Sheet1!I35)+1,100)</f>
        <v>医疗</v>
      </c>
      <c r="J36" s="178" t="str">
        <f>MID(Sheet1!J35,FIND(":",Sheet1!J35)+1,100)</f>
        <v>0806</v>
      </c>
      <c r="K36" s="178" t="str">
        <f>MID(Sheet1!K35,FIND(":",Sheet1!K35)+1,100)</f>
        <v>实位控制</v>
      </c>
      <c r="L36" s="178" t="str">
        <f>MID(Sheet1!L35,FIND(":",Sheet1!L35)+1,100)</f>
        <v>0</v>
      </c>
      <c r="M36" s="178" t="str">
        <f>MID(Sheet1!M35,FIND(":",Sheet1!M35)+1,100)</f>
        <v>0</v>
      </c>
      <c r="N36" s="178" t="str">
        <f>MID(Sheet1!N35,FIND(":",Sheet1!N35)+1,100)</f>
        <v>0</v>
      </c>
      <c r="O36" s="178" t="str">
        <f>MID(Sheet1!O35,FIND(":",Sheet1!O35)+1,100)</f>
        <v>0</v>
      </c>
      <c r="P36" s="178" t="str">
        <f>MID(Sheet1!P35,FIND(":",Sheet1!P35)+1,100)</f>
        <v>0</v>
      </c>
      <c r="Q36" s="178" t="str">
        <f>MID(Sheet1!Q35,FIND(":",Sheet1!Q35)+1,100)</f>
        <v>-</v>
      </c>
      <c r="R36" s="178" t="str">
        <f>MID(Sheet1!R35,FIND(":",Sheet1!R35)+1,100)</f>
        <v>-</v>
      </c>
      <c r="S36" s="178" t="str">
        <f>MID(Sheet1!S35,FIND(":",Sheet1!S35)+1,100)</f>
        <v>800床</v>
      </c>
      <c r="T36" s="178" t="str">
        <f>MID(Sheet1!T35,FIND(":",Sheet1!T35)+1,100)</f>
        <v>-</v>
      </c>
      <c r="U36" s="178" t="str">
        <f>MID(Sheet1!U35,FIND(":",Sheet1!U35)+1,100)</f>
        <v>床</v>
      </c>
      <c r="V36" s="103" t="str">
        <f>MID(Sheet1!V35,FIND(":",Sheet1!V35)+1,10000)</f>
        <v>(1)儿童医院应根据国土空间总体规划、区域卫生规划等在专项规划确定建设规模：(2)儿童医院建筑面积应满足88-102方/床：(3)新建儿童医院的绿地率不宜低于35%，改建、扩建的儿童医院绿地率不宜低于30%。(4)新建儿童医院的建设容积率宜控制在0.8~1.5之间。参照《儿童医院建设标准》（建标 174-2016）{0-199床:㎡,200-399床:18600㎡,400-599床:38800㎡,600-799床:60000㎡,800床以上:81600㎡}{0-199床:㎡,200-399床:12400㎡,400-599床:25866㎡,600-799床:40000㎡,800床以上:54400㎡}</v>
      </c>
    </row>
    <row r="37" spans="1:22" x14ac:dyDescent="0.2">
      <c r="A37" s="178" t="str">
        <f>MID(Sheet1!A36,FIND(":",Sheet1!A36)+1,100)</f>
        <v>专科医院（市）</v>
      </c>
      <c r="B37" s="178" t="str">
        <f>MID(Sheet1!B36,FIND(":",Sheet1!B36)+1,100)</f>
        <v>专科医院（市）</v>
      </c>
      <c r="C37" s="178" t="str">
        <f>MID(Sheet1!C36,FIND(":",Sheet1!C36)+1,100)</f>
        <v/>
      </c>
      <c r="D37" s="178" t="str">
        <f>MID(Sheet1!D36,FIND(":",Sheet1!D36)+1,100)</f>
        <v>T</v>
      </c>
      <c r="E37" s="178" t="str">
        <f>MID(Sheet1!E36,FIND(":",Sheet1!E36)+1,100)</f>
        <v>选配</v>
      </c>
      <c r="F37" s="178" t="str">
        <f>MID(Sheet1!F36,FIND(":",Sheet1!F36)+1,100)</f>
        <v>0</v>
      </c>
      <c r="G37" s="178" t="str">
        <f>MID(Sheet1!G36,FIND(":",Sheet1!G36)+1,100)</f>
        <v>城市级</v>
      </c>
      <c r="H37" s="178" t="str">
        <f>MID(Sheet1!H36,FIND(":",Sheet1!H36)+1,100)</f>
        <v>GF0303</v>
      </c>
      <c r="I37" s="178" t="str">
        <f>MID(Sheet1!I36,FIND(":",Sheet1!I36)+1,100)</f>
        <v>医疗</v>
      </c>
      <c r="J37" s="178" t="str">
        <f>MID(Sheet1!J36,FIND(":",Sheet1!J36)+1,100)</f>
        <v>0806</v>
      </c>
      <c r="K37" s="178" t="str">
        <f>MID(Sheet1!K36,FIND(":",Sheet1!K36)+1,100)</f>
        <v>实位控制</v>
      </c>
      <c r="L37" s="178" t="str">
        <f>MID(Sheet1!L36,FIND(":",Sheet1!L36)+1,100)</f>
        <v>0</v>
      </c>
      <c r="M37" s="178" t="str">
        <f>MID(Sheet1!M36,FIND(":",Sheet1!M36)+1,100)</f>
        <v>0</v>
      </c>
      <c r="N37" s="178" t="str">
        <f>MID(Sheet1!N36,FIND(":",Sheet1!N36)+1,100)</f>
        <v>0</v>
      </c>
      <c r="O37" s="178" t="str">
        <f>MID(Sheet1!O36,FIND(":",Sheet1!O36)+1,100)</f>
        <v>0</v>
      </c>
      <c r="P37" s="178" t="str">
        <f>MID(Sheet1!P36,FIND(":",Sheet1!P36)+1,100)</f>
        <v>0</v>
      </c>
      <c r="Q37" s="178" t="str">
        <f>MID(Sheet1!Q36,FIND(":",Sheet1!Q36)+1,100)</f>
        <v>-</v>
      </c>
      <c r="R37" s="178" t="str">
        <f>MID(Sheet1!R36,FIND(":",Sheet1!R36)+1,100)</f>
        <v>-</v>
      </c>
      <c r="S37" s="178" t="str">
        <f>MID(Sheet1!S36,FIND(":",Sheet1!S36)+1,100)</f>
        <v>200床</v>
      </c>
      <c r="T37" s="178" t="str">
        <f>MID(Sheet1!T36,FIND(":",Sheet1!T36)+1,100)</f>
        <v>-</v>
      </c>
      <c r="U37" s="178" t="str">
        <f>MID(Sheet1!U36,FIND(":",Sheet1!U36)+1,100)</f>
        <v>床</v>
      </c>
      <c r="V37" s="103" t="str">
        <f>MID(Sheet1!V36,FIND(":",Sheet1!V36)+1,10000)</f>
        <v/>
      </c>
    </row>
    <row r="38" spans="1:22" x14ac:dyDescent="0.2">
      <c r="A38" s="178" t="str">
        <f>MID(Sheet1!A37,FIND(":",Sheet1!A37)+1,100)</f>
        <v>急救中心（市）</v>
      </c>
      <c r="B38" s="178" t="str">
        <f>MID(Sheet1!B37,FIND(":",Sheet1!B37)+1,100)</f>
        <v>急救中心（市）</v>
      </c>
      <c r="C38" s="178" t="str">
        <f>MID(Sheet1!C37,FIND(":",Sheet1!C37)+1,100)</f>
        <v/>
      </c>
      <c r="D38" s="178" t="str">
        <f>MID(Sheet1!D37,FIND(":",Sheet1!D37)+1,100)</f>
        <v>T</v>
      </c>
      <c r="E38" s="178" t="str">
        <f>MID(Sheet1!E37,FIND(":",Sheet1!E37)+1,100)</f>
        <v>必配</v>
      </c>
      <c r="F38" s="178" t="str">
        <f>MID(Sheet1!F37,FIND(":",Sheet1!F37)+1,100)</f>
        <v>0</v>
      </c>
      <c r="G38" s="178" t="str">
        <f>MID(Sheet1!G37,FIND(":",Sheet1!G37)+1,100)</f>
        <v>城市级</v>
      </c>
      <c r="H38" s="178" t="str">
        <f>MID(Sheet1!H37,FIND(":",Sheet1!H37)+1,100)</f>
        <v>GF0304</v>
      </c>
      <c r="I38" s="178" t="str">
        <f>MID(Sheet1!I37,FIND(":",Sheet1!I37)+1,100)</f>
        <v>医疗</v>
      </c>
      <c r="J38" s="178" t="str">
        <f>MID(Sheet1!J37,FIND(":",Sheet1!J37)+1,100)</f>
        <v>0806</v>
      </c>
      <c r="K38" s="178" t="str">
        <f>MID(Sheet1!K37,FIND(":",Sheet1!K37)+1,100)</f>
        <v>实位控制</v>
      </c>
      <c r="L38" s="178" t="str">
        <f>MID(Sheet1!L37,FIND(":",Sheet1!L37)+1,100)</f>
        <v>0</v>
      </c>
      <c r="M38" s="178" t="str">
        <f>MID(Sheet1!M37,FIND(":",Sheet1!M37)+1,100)</f>
        <v>0</v>
      </c>
      <c r="N38" s="178" t="str">
        <f>MID(Sheet1!N37,FIND(":",Sheet1!N37)+1,100)</f>
        <v>0</v>
      </c>
      <c r="O38" s="178" t="str">
        <f>MID(Sheet1!O37,FIND(":",Sheet1!O37)+1,100)</f>
        <v>0</v>
      </c>
      <c r="P38" s="178" t="str">
        <f>MID(Sheet1!P37,FIND(":",Sheet1!P37)+1,100)</f>
        <v>0</v>
      </c>
      <c r="Q38" s="178" t="str">
        <f>MID(Sheet1!Q37,FIND(":",Sheet1!Q37)+1,100)</f>
        <v>5000㎡</v>
      </c>
      <c r="R38" s="178" t="str">
        <f>MID(Sheet1!R37,FIND(":",Sheet1!R37)+1,100)</f>
        <v>-</v>
      </c>
      <c r="S38" s="178" t="str">
        <f>MID(Sheet1!S37,FIND(":",Sheet1!S37)+1,100)</f>
        <v>-</v>
      </c>
      <c r="T38" s="178" t="str">
        <f>MID(Sheet1!T37,FIND(":",Sheet1!T37)+1,100)</f>
        <v>-</v>
      </c>
      <c r="U38" s="178" t="str">
        <f>MID(Sheet1!U37,FIND(":",Sheet1!U37)+1,100)</f>
        <v/>
      </c>
      <c r="V38" s="103" t="str">
        <f>MID(Sheet1!V37,FIND(":",Sheet1!V37)+1,10000)</f>
        <v>(1)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row>
    <row r="39" spans="1:22" x14ac:dyDescent="0.2">
      <c r="A39" s="178" t="str">
        <f>MID(Sheet1!A38,FIND(":",Sheet1!A38)+1,100)</f>
        <v>急救中心（区）</v>
      </c>
      <c r="B39" s="178" t="str">
        <f>MID(Sheet1!B38,FIND(":",Sheet1!B38)+1,100)</f>
        <v>急救中心（区）</v>
      </c>
      <c r="C39" s="178" t="str">
        <f>MID(Sheet1!C38,FIND(":",Sheet1!C38)+1,100)</f>
        <v/>
      </c>
      <c r="D39" s="178" t="str">
        <f>MID(Sheet1!D38,FIND(":",Sheet1!D38)+1,100)</f>
        <v>T</v>
      </c>
      <c r="E39" s="178" t="str">
        <f>MID(Sheet1!E38,FIND(":",Sheet1!E38)+1,100)</f>
        <v>选配</v>
      </c>
      <c r="F39" s="178" t="str">
        <f>MID(Sheet1!F38,FIND(":",Sheet1!F38)+1,100)</f>
        <v>0</v>
      </c>
      <c r="G39" s="178" t="str">
        <f>MID(Sheet1!G38,FIND(":",Sheet1!G38)+1,100)</f>
        <v>城市级</v>
      </c>
      <c r="H39" s="178" t="str">
        <f>MID(Sheet1!H38,FIND(":",Sheet1!H38)+1,100)</f>
        <v>GF0304</v>
      </c>
      <c r="I39" s="178" t="str">
        <f>MID(Sheet1!I38,FIND(":",Sheet1!I38)+1,100)</f>
        <v>医疗</v>
      </c>
      <c r="J39" s="178" t="str">
        <f>MID(Sheet1!J38,FIND(":",Sheet1!J38)+1,100)</f>
        <v>0806</v>
      </c>
      <c r="K39" s="178" t="str">
        <f>MID(Sheet1!K38,FIND(":",Sheet1!K38)+1,100)</f>
        <v>实位控制</v>
      </c>
      <c r="L39" s="178" t="str">
        <f>MID(Sheet1!L38,FIND(":",Sheet1!L38)+1,100)</f>
        <v>0</v>
      </c>
      <c r="M39" s="178" t="str">
        <f>MID(Sheet1!M38,FIND(":",Sheet1!M38)+1,100)</f>
        <v>0</v>
      </c>
      <c r="N39" s="178" t="str">
        <f>MID(Sheet1!N38,FIND(":",Sheet1!N38)+1,100)</f>
        <v>0</v>
      </c>
      <c r="O39" s="178" t="str">
        <f>MID(Sheet1!O38,FIND(":",Sheet1!O38)+1,100)</f>
        <v>0</v>
      </c>
      <c r="P39" s="178" t="str">
        <f>MID(Sheet1!P38,FIND(":",Sheet1!P38)+1,100)</f>
        <v>0</v>
      </c>
      <c r="Q39" s="178" t="str">
        <f>MID(Sheet1!Q38,FIND(":",Sheet1!Q38)+1,100)</f>
        <v>1600㎡</v>
      </c>
      <c r="R39" s="178" t="str">
        <f>MID(Sheet1!R38,FIND(":",Sheet1!R38)+1,100)</f>
        <v>-</v>
      </c>
      <c r="S39" s="178" t="str">
        <f>MID(Sheet1!S38,FIND(":",Sheet1!S38)+1,100)</f>
        <v>-</v>
      </c>
      <c r="T39" s="178" t="str">
        <f>MID(Sheet1!T38,FIND(":",Sheet1!T38)+1,100)</f>
        <v>-</v>
      </c>
      <c r="U39" s="178" t="str">
        <f>MID(Sheet1!U38,FIND(":",Sheet1!U38)+1,100)</f>
        <v/>
      </c>
      <c r="V39" s="103" t="str">
        <f>MID(Sheet1!V38,FIND(":",Sheet1!V38)+1,10000)</f>
        <v>(1)急救中心建筑面积不小于5000方:规模按城市应配备救护车的总数来确定，每5万人1辆配置，市急救中心配置救护运转车50辆以上：(2)区级按需配置急救分中心，建筑面积不小于1600方；(3)60辆以上规模的急救中心建筑面积按每增加10辆增加750方计算：(4)急数中心的建设用地，容积率宜为0.8-1.5，建筑密度宜为40%。沿用《杭州市城市规划公共服务设施基本配套规定（修订）》 、参照《急救中心建设标准》（ 建标 177-2016）</v>
      </c>
    </row>
    <row r="40" spans="1:22" x14ac:dyDescent="0.2">
      <c r="A40" s="178" t="str">
        <f>MID(Sheet1!A39,FIND(":",Sheet1!A39)+1,100)</f>
        <v>血液中心</v>
      </c>
      <c r="B40" s="178" t="str">
        <f>MID(Sheet1!B39,FIND(":",Sheet1!B39)+1,100)</f>
        <v>血液中心</v>
      </c>
      <c r="C40" s="178" t="str">
        <f>MID(Sheet1!C39,FIND(":",Sheet1!C39)+1,100)</f>
        <v/>
      </c>
      <c r="D40" s="178" t="str">
        <f>MID(Sheet1!D39,FIND(":",Sheet1!D39)+1,100)</f>
        <v>T</v>
      </c>
      <c r="E40" s="178" t="str">
        <f>MID(Sheet1!E39,FIND(":",Sheet1!E39)+1,100)</f>
        <v>必配</v>
      </c>
      <c r="F40" s="178" t="str">
        <f>MID(Sheet1!F39,FIND(":",Sheet1!F39)+1,100)</f>
        <v>0</v>
      </c>
      <c r="G40" s="178" t="str">
        <f>MID(Sheet1!G39,FIND(":",Sheet1!G39)+1,100)</f>
        <v>城市级</v>
      </c>
      <c r="H40" s="178" t="str">
        <f>MID(Sheet1!H39,FIND(":",Sheet1!H39)+1,100)</f>
        <v>GF0306</v>
      </c>
      <c r="I40" s="178" t="str">
        <f>MID(Sheet1!I39,FIND(":",Sheet1!I39)+1,100)</f>
        <v>医疗</v>
      </c>
      <c r="J40" s="178" t="str">
        <f>MID(Sheet1!J39,FIND(":",Sheet1!J39)+1,100)</f>
        <v>0806</v>
      </c>
      <c r="K40" s="178" t="str">
        <f>MID(Sheet1!K39,FIND(":",Sheet1!K39)+1,100)</f>
        <v>实位控制</v>
      </c>
      <c r="L40" s="178" t="str">
        <f>MID(Sheet1!L39,FIND(":",Sheet1!L39)+1,100)</f>
        <v>0</v>
      </c>
      <c r="M40" s="178" t="str">
        <f>MID(Sheet1!M39,FIND(":",Sheet1!M39)+1,100)</f>
        <v>0</v>
      </c>
      <c r="N40" s="178" t="str">
        <f>MID(Sheet1!N39,FIND(":",Sheet1!N39)+1,100)</f>
        <v>0</v>
      </c>
      <c r="O40" s="178" t="str">
        <f>MID(Sheet1!O39,FIND(":",Sheet1!O39)+1,100)</f>
        <v>0</v>
      </c>
      <c r="P40" s="178" t="str">
        <f>MID(Sheet1!P39,FIND(":",Sheet1!P39)+1,100)</f>
        <v>0</v>
      </c>
      <c r="Q40" s="178" t="str">
        <f>MID(Sheet1!Q39,FIND(":",Sheet1!Q39)+1,100)</f>
        <v>1000㎡</v>
      </c>
      <c r="R40" s="178" t="str">
        <f>MID(Sheet1!R39,FIND(":",Sheet1!R39)+1,100)</f>
        <v>-</v>
      </c>
      <c r="S40" s="178" t="str">
        <f>MID(Sheet1!S39,FIND(":",Sheet1!S39)+1,100)</f>
        <v>-</v>
      </c>
      <c r="T40" s="178" t="str">
        <f>MID(Sheet1!T39,FIND(":",Sheet1!T39)+1,100)</f>
        <v>-</v>
      </c>
      <c r="U40" s="178" t="str">
        <f>MID(Sheet1!U39,FIND(":",Sheet1!U39)+1,100)</f>
        <v/>
      </c>
      <c r="V40" s="103" t="str">
        <f>MID(Sheet1!V39,FIND(":",Sheet1!V39)+1,10000)</f>
        <v>(1)参照有关标准，根据年采血量确定建筑面积：(2)新建血站建筑密度不宜超过35%，容积率不宜高于1.5，绿地率不宜低于35%：(3)改扩建血站建筑密度不宜超过40%，绿地率不宜低于40%，容积率不宜高于2.0。参照《血站建设标准（征求意见稿）》。仅有市级，没区级。</v>
      </c>
    </row>
    <row r="41" spans="1:22" x14ac:dyDescent="0.2">
      <c r="A41" s="178" t="str">
        <f>MID(Sheet1!A40,FIND(":",Sheet1!A40)+1,100)</f>
        <v>妇幼保健院（市）</v>
      </c>
      <c r="B41" s="178" t="str">
        <f>MID(Sheet1!B40,FIND(":",Sheet1!B40)+1,100)</f>
        <v>妇幼保健院（市）</v>
      </c>
      <c r="C41" s="178" t="str">
        <f>MID(Sheet1!C40,FIND(":",Sheet1!C40)+1,100)</f>
        <v/>
      </c>
      <c r="D41" s="178" t="str">
        <f>MID(Sheet1!D40,FIND(":",Sheet1!D40)+1,100)</f>
        <v>T</v>
      </c>
      <c r="E41" s="178" t="str">
        <f>MID(Sheet1!E40,FIND(":",Sheet1!E40)+1,100)</f>
        <v>必配</v>
      </c>
      <c r="F41" s="178" t="str">
        <f>MID(Sheet1!F40,FIND(":",Sheet1!F40)+1,100)</f>
        <v>0</v>
      </c>
      <c r="G41" s="178" t="str">
        <f>MID(Sheet1!G40,FIND(":",Sheet1!G40)+1,100)</f>
        <v>城市级</v>
      </c>
      <c r="H41" s="178" t="str">
        <f>MID(Sheet1!H40,FIND(":",Sheet1!H40)+1,100)</f>
        <v>GF0305</v>
      </c>
      <c r="I41" s="178" t="str">
        <f>MID(Sheet1!I40,FIND(":",Sheet1!I40)+1,100)</f>
        <v>医疗</v>
      </c>
      <c r="J41" s="178" t="str">
        <f>MID(Sheet1!J40,FIND(":",Sheet1!J40)+1,100)</f>
        <v>0806</v>
      </c>
      <c r="K41" s="178" t="str">
        <f>MID(Sheet1!K40,FIND(":",Sheet1!K40)+1,100)</f>
        <v>实位控制</v>
      </c>
      <c r="L41" s="178" t="str">
        <f>MID(Sheet1!L40,FIND(":",Sheet1!L40)+1,100)</f>
        <v>0</v>
      </c>
      <c r="M41" s="178" t="str">
        <f>MID(Sheet1!M40,FIND(":",Sheet1!M40)+1,100)</f>
        <v>0</v>
      </c>
      <c r="N41" s="178" t="str">
        <f>MID(Sheet1!N40,FIND(":",Sheet1!N40)+1,100)</f>
        <v>0</v>
      </c>
      <c r="O41" s="178" t="str">
        <f>MID(Sheet1!O40,FIND(":",Sheet1!O40)+1,100)</f>
        <v>0</v>
      </c>
      <c r="P41" s="178" t="str">
        <f>MID(Sheet1!P40,FIND(":",Sheet1!P40)+1,100)</f>
        <v>0</v>
      </c>
      <c r="Q41" s="178" t="str">
        <f>MID(Sheet1!Q40,FIND(":",Sheet1!Q40)+1,100)</f>
        <v>6300㎡</v>
      </c>
      <c r="R41" s="178" t="str">
        <f>MID(Sheet1!R40,FIND(":",Sheet1!R40)+1,100)</f>
        <v>-</v>
      </c>
      <c r="S41" s="178" t="str">
        <f>MID(Sheet1!S40,FIND(":",Sheet1!S40)+1,100)</f>
        <v>-</v>
      </c>
      <c r="T41" s="178" t="str">
        <f>MID(Sheet1!T40,FIND(":",Sheet1!T40)+1,100)</f>
        <v>-</v>
      </c>
      <c r="U41" s="178" t="str">
        <f>MID(Sheet1!U40,FIND(":",Sheet1!U40)+1,100)</f>
        <v/>
      </c>
      <c r="V41" s="103" t="str">
        <f>MID(Sheet1!V40,FIND(":",Sheet1!V40)+1,10000)</f>
        <v>(1)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row>
    <row r="42" spans="1:22" x14ac:dyDescent="0.2">
      <c r="A42" s="178" t="str">
        <f>MID(Sheet1!A41,FIND(":",Sheet1!A41)+1,100)</f>
        <v>妇幼保健院（区）</v>
      </c>
      <c r="B42" s="178" t="str">
        <f>MID(Sheet1!B41,FIND(":",Sheet1!B41)+1,100)</f>
        <v>妇幼保健院（区）</v>
      </c>
      <c r="C42" s="178" t="str">
        <f>MID(Sheet1!C41,FIND(":",Sheet1!C41)+1,100)</f>
        <v/>
      </c>
      <c r="D42" s="178" t="str">
        <f>MID(Sheet1!D41,FIND(":",Sheet1!D41)+1,100)</f>
        <v>T</v>
      </c>
      <c r="E42" s="178" t="str">
        <f>MID(Sheet1!E41,FIND(":",Sheet1!E41)+1,100)</f>
        <v>必配</v>
      </c>
      <c r="F42" s="178" t="str">
        <f>MID(Sheet1!F41,FIND(":",Sheet1!F41)+1,100)</f>
        <v>0</v>
      </c>
      <c r="G42" s="178" t="str">
        <f>MID(Sheet1!G41,FIND(":",Sheet1!G41)+1,100)</f>
        <v>城市级</v>
      </c>
      <c r="H42" s="178" t="str">
        <f>MID(Sheet1!H41,FIND(":",Sheet1!H41)+1,100)</f>
        <v>GF0305</v>
      </c>
      <c r="I42" s="178" t="str">
        <f>MID(Sheet1!I41,FIND(":",Sheet1!I41)+1,100)</f>
        <v>医疗</v>
      </c>
      <c r="J42" s="178" t="str">
        <f>MID(Sheet1!J41,FIND(":",Sheet1!J41)+1,100)</f>
        <v>0806</v>
      </c>
      <c r="K42" s="178" t="str">
        <f>MID(Sheet1!K41,FIND(":",Sheet1!K41)+1,100)</f>
        <v>实位控制</v>
      </c>
      <c r="L42" s="178" t="str">
        <f>MID(Sheet1!L41,FIND(":",Sheet1!L41)+1,100)</f>
        <v>0</v>
      </c>
      <c r="M42" s="178" t="str">
        <f>MID(Sheet1!M41,FIND(":",Sheet1!M41)+1,100)</f>
        <v>0</v>
      </c>
      <c r="N42" s="178" t="str">
        <f>MID(Sheet1!N41,FIND(":",Sheet1!N41)+1,100)</f>
        <v>0</v>
      </c>
      <c r="O42" s="178" t="str">
        <f>MID(Sheet1!O41,FIND(":",Sheet1!O41)+1,100)</f>
        <v>0</v>
      </c>
      <c r="P42" s="178" t="str">
        <f>MID(Sheet1!P41,FIND(":",Sheet1!P41)+1,100)</f>
        <v>0</v>
      </c>
      <c r="Q42" s="178" t="str">
        <f>MID(Sheet1!Q41,FIND(":",Sheet1!Q41)+1,100)</f>
        <v>4875㎡</v>
      </c>
      <c r="R42" s="178" t="str">
        <f>MID(Sheet1!R41,FIND(":",Sheet1!R41)+1,100)</f>
        <v>-</v>
      </c>
      <c r="S42" s="178" t="str">
        <f>MID(Sheet1!S41,FIND(":",Sheet1!S41)+1,100)</f>
        <v>-</v>
      </c>
      <c r="T42" s="178" t="str">
        <f>MID(Sheet1!T41,FIND(":",Sheet1!T41)+1,100)</f>
        <v>-</v>
      </c>
      <c r="U42" s="178" t="str">
        <f>MID(Sheet1!U41,FIND(":",Sheet1!U41)+1,100)</f>
        <v/>
      </c>
      <c r="V42" s="103" t="str">
        <f>MID(Sheet1!V41,FIND(":",Sheet1!V41)+1,10000)</f>
        <v>(1)具体规模参照《妇幼健康服务机构建设标准(建标189-2017)》，根据区域卫生规划确定的保健人员编制人数和床位数确定：(2)提供住院服务的妇幼保健院，承担医学科研任务的市级保健院，或承担教学任务的保健院，应分别按照标准，增加相应的医疗用房、科研用房或教学用房面积：(3)新建妇幼保健院建筑密度不宜超过35%：建设用地容积率宜为0.8-1.3，当改建、扩建用地紧张时，其建筑容积率可适当提高，但不宜超过2.5：(4)各区、县（市）设置一所妇幼保健院。沿用《杭州市城市规划公共服务设施基本配套规定（修订)》、参照《妇幼健康服务机构建设标准》（建标189-2017)</v>
      </c>
    </row>
    <row r="43" spans="1:22" x14ac:dyDescent="0.2">
      <c r="A43" s="178" t="str">
        <f>MID(Sheet1!A42,FIND(":",Sheet1!A42)+1,100)</f>
        <v>卫生监督机构（市）</v>
      </c>
      <c r="B43" s="178" t="str">
        <f>MID(Sheet1!B42,FIND(":",Sheet1!B42)+1,100)</f>
        <v>卫生监督机构（市）</v>
      </c>
      <c r="C43" s="178" t="str">
        <f>MID(Sheet1!C42,FIND(":",Sheet1!C42)+1,100)</f>
        <v/>
      </c>
      <c r="D43" s="178" t="str">
        <f>MID(Sheet1!D42,FIND(":",Sheet1!D42)+1,100)</f>
        <v>T</v>
      </c>
      <c r="E43" s="178" t="str">
        <f>MID(Sheet1!E42,FIND(":",Sheet1!E42)+1,100)</f>
        <v>必配</v>
      </c>
      <c r="F43" s="178" t="str">
        <f>MID(Sheet1!F42,FIND(":",Sheet1!F42)+1,100)</f>
        <v>0</v>
      </c>
      <c r="G43" s="178" t="str">
        <f>MID(Sheet1!G42,FIND(":",Sheet1!G42)+1,100)</f>
        <v>城市级</v>
      </c>
      <c r="H43" s="178" t="str">
        <f>MID(Sheet1!H42,FIND(":",Sheet1!H42)+1,100)</f>
        <v>GF0313</v>
      </c>
      <c r="I43" s="178" t="str">
        <f>MID(Sheet1!I42,FIND(":",Sheet1!I42)+1,100)</f>
        <v>医疗</v>
      </c>
      <c r="J43" s="178" t="str">
        <f>MID(Sheet1!J42,FIND(":",Sheet1!J42)+1,100)</f>
        <v>0806</v>
      </c>
      <c r="K43" s="178" t="str">
        <f>MID(Sheet1!K42,FIND(":",Sheet1!K42)+1,100)</f>
        <v>实位控制</v>
      </c>
      <c r="L43" s="178" t="str">
        <f>MID(Sheet1!L42,FIND(":",Sheet1!L42)+1,100)</f>
        <v>0</v>
      </c>
      <c r="M43" s="178" t="str">
        <f>MID(Sheet1!M42,FIND(":",Sheet1!M42)+1,100)</f>
        <v>0</v>
      </c>
      <c r="N43" s="178" t="str">
        <f>MID(Sheet1!N42,FIND(":",Sheet1!N42)+1,100)</f>
        <v>0</v>
      </c>
      <c r="O43" s="178" t="str">
        <f>MID(Sheet1!O42,FIND(":",Sheet1!O42)+1,100)</f>
        <v>0</v>
      </c>
      <c r="P43" s="178" t="str">
        <f>MID(Sheet1!P42,FIND(":",Sheet1!P42)+1,100)</f>
        <v>0</v>
      </c>
      <c r="Q43" s="178" t="str">
        <f>MID(Sheet1!Q42,FIND(":",Sheet1!Q42)+1,100)</f>
        <v>2400㎡</v>
      </c>
      <c r="R43" s="178" t="str">
        <f>MID(Sheet1!R42,FIND(":",Sheet1!R42)+1,100)</f>
        <v>-</v>
      </c>
      <c r="S43" s="178" t="str">
        <f>MID(Sheet1!S42,FIND(":",Sheet1!S42)+1,100)</f>
        <v>-</v>
      </c>
      <c r="T43" s="178" t="str">
        <f>MID(Sheet1!T42,FIND(":",Sheet1!T42)+1,100)</f>
        <v>-</v>
      </c>
      <c r="U43" s="178" t="str">
        <f>MID(Sheet1!U42,FIND(":",Sheet1!U42)+1,100)</f>
        <v/>
      </c>
      <c r="V43" s="103" t="str">
        <f>MID(Sheet1!V42,FIND(":",Sheet1!V42)+1,10000)</f>
        <v>(1)具体规模根据人员编制确定，人均建筑面积应在40m以上；(2)各区、县（市）设置一所卫生监督所：(3)可与疾病预防控制中心、急救中心等合设。参照卫生部“关于印发《卫生监督机构建设指导意见》的通知”(卫监督发[2005]76号)</v>
      </c>
    </row>
    <row r="44" spans="1:22" x14ac:dyDescent="0.2">
      <c r="A44" s="178" t="str">
        <f>MID(Sheet1!A43,FIND(":",Sheet1!A43)+1,100)</f>
        <v>卫生监督机构（区）</v>
      </c>
      <c r="B44" s="178" t="str">
        <f>MID(Sheet1!B43,FIND(":",Sheet1!B43)+1,100)</f>
        <v>卫生监督机构（区）</v>
      </c>
      <c r="C44" s="178" t="str">
        <f>MID(Sheet1!C43,FIND(":",Sheet1!C43)+1,100)</f>
        <v/>
      </c>
      <c r="D44" s="178" t="str">
        <f>MID(Sheet1!D43,FIND(":",Sheet1!D43)+1,100)</f>
        <v>T</v>
      </c>
      <c r="E44" s="178" t="str">
        <f>MID(Sheet1!E43,FIND(":",Sheet1!E43)+1,100)</f>
        <v>必配</v>
      </c>
      <c r="F44" s="178" t="str">
        <f>MID(Sheet1!F43,FIND(":",Sheet1!F43)+1,100)</f>
        <v>0</v>
      </c>
      <c r="G44" s="178" t="str">
        <f>MID(Sheet1!G43,FIND(":",Sheet1!G43)+1,100)</f>
        <v>城市级</v>
      </c>
      <c r="H44" s="178" t="str">
        <f>MID(Sheet1!H43,FIND(":",Sheet1!H43)+1,100)</f>
        <v>GF0313</v>
      </c>
      <c r="I44" s="178" t="str">
        <f>MID(Sheet1!I43,FIND(":",Sheet1!I43)+1,100)</f>
        <v>医疗</v>
      </c>
      <c r="J44" s="178" t="str">
        <f>MID(Sheet1!J43,FIND(":",Sheet1!J43)+1,100)</f>
        <v>0806</v>
      </c>
      <c r="K44" s="178" t="str">
        <f>MID(Sheet1!K43,FIND(":",Sheet1!K43)+1,100)</f>
        <v>实位控制</v>
      </c>
      <c r="L44" s="178" t="str">
        <f>MID(Sheet1!L43,FIND(":",Sheet1!L43)+1,100)</f>
        <v>0</v>
      </c>
      <c r="M44" s="178" t="str">
        <f>MID(Sheet1!M43,FIND(":",Sheet1!M43)+1,100)</f>
        <v>0</v>
      </c>
      <c r="N44" s="178" t="str">
        <f>MID(Sheet1!N43,FIND(":",Sheet1!N43)+1,100)</f>
        <v>0</v>
      </c>
      <c r="O44" s="178" t="str">
        <f>MID(Sheet1!O43,FIND(":",Sheet1!O43)+1,100)</f>
        <v>0</v>
      </c>
      <c r="P44" s="178" t="str">
        <f>MID(Sheet1!P43,FIND(":",Sheet1!P43)+1,100)</f>
        <v>0</v>
      </c>
      <c r="Q44" s="178" t="str">
        <f>MID(Sheet1!Q43,FIND(":",Sheet1!Q43)+1,100)</f>
        <v>1200㎡</v>
      </c>
      <c r="R44" s="178" t="str">
        <f>MID(Sheet1!R43,FIND(":",Sheet1!R43)+1,100)</f>
        <v>-</v>
      </c>
      <c r="S44" s="178" t="str">
        <f>MID(Sheet1!S43,FIND(":",Sheet1!S43)+1,100)</f>
        <v>-</v>
      </c>
      <c r="T44" s="178" t="str">
        <f>MID(Sheet1!T43,FIND(":",Sheet1!T43)+1,100)</f>
        <v>-</v>
      </c>
      <c r="U44" s="178" t="str">
        <f>MID(Sheet1!U43,FIND(":",Sheet1!U43)+1,100)</f>
        <v/>
      </c>
      <c r="V44" s="103" t="str">
        <f>MID(Sheet1!V43,FIND(":",Sheet1!V43)+1,10000)</f>
        <v>(1)具体规模根据人员编制确定，人均建筑面积应在40m以上；(2)各区、县（市）设置一所卫生监督所：(3)可与疾病预防控制中心、急救中心等合设。参照卫生部“关于印发《卫生监督机构建设指导意见》的通知”(卫监督发[2005]76号)</v>
      </c>
    </row>
    <row r="45" spans="1:22" x14ac:dyDescent="0.2">
      <c r="A45" s="178" t="str">
        <f>MID(Sheet1!A44,FIND(":",Sheet1!A44)+1,100)</f>
        <v>疾病预防控制中心（市）</v>
      </c>
      <c r="B45" s="178" t="str">
        <f>MID(Sheet1!B44,FIND(":",Sheet1!B44)+1,100)</f>
        <v>疾病预防控制中心（市）</v>
      </c>
      <c r="C45" s="178" t="str">
        <f>MID(Sheet1!C44,FIND(":",Sheet1!C44)+1,100)</f>
        <v/>
      </c>
      <c r="D45" s="178" t="str">
        <f>MID(Sheet1!D44,FIND(":",Sheet1!D44)+1,100)</f>
        <v>T</v>
      </c>
      <c r="E45" s="178" t="str">
        <f>MID(Sheet1!E44,FIND(":",Sheet1!E44)+1,100)</f>
        <v>必配</v>
      </c>
      <c r="F45" s="178" t="str">
        <f>MID(Sheet1!F44,FIND(":",Sheet1!F44)+1,100)</f>
        <v>0</v>
      </c>
      <c r="G45" s="178" t="str">
        <f>MID(Sheet1!G44,FIND(":",Sheet1!G44)+1,100)</f>
        <v>城市级</v>
      </c>
      <c r="H45" s="178" t="str">
        <f>MID(Sheet1!H44,FIND(":",Sheet1!H44)+1,100)</f>
        <v>GF0307</v>
      </c>
      <c r="I45" s="178" t="str">
        <f>MID(Sheet1!I44,FIND(":",Sheet1!I44)+1,100)</f>
        <v>医疗</v>
      </c>
      <c r="J45" s="178" t="str">
        <f>MID(Sheet1!J44,FIND(":",Sheet1!J44)+1,100)</f>
        <v>0806</v>
      </c>
      <c r="K45" s="178" t="str">
        <f>MID(Sheet1!K44,FIND(":",Sheet1!K44)+1,100)</f>
        <v>实位控制</v>
      </c>
      <c r="L45" s="178" t="str">
        <f>MID(Sheet1!L44,FIND(":",Sheet1!L44)+1,100)</f>
        <v>0</v>
      </c>
      <c r="M45" s="178" t="str">
        <f>MID(Sheet1!M44,FIND(":",Sheet1!M44)+1,100)</f>
        <v>0</v>
      </c>
      <c r="N45" s="178" t="str">
        <f>MID(Sheet1!N44,FIND(":",Sheet1!N44)+1,100)</f>
        <v>0</v>
      </c>
      <c r="O45" s="178" t="str">
        <f>MID(Sheet1!O44,FIND(":",Sheet1!O44)+1,100)</f>
        <v>0</v>
      </c>
      <c r="P45" s="178" t="str">
        <f>MID(Sheet1!P44,FIND(":",Sheet1!P44)+1,100)</f>
        <v>0</v>
      </c>
      <c r="Q45" s="178" t="str">
        <f>MID(Sheet1!Q44,FIND(":",Sheet1!Q44)+1,100)</f>
        <v>5800㎡</v>
      </c>
      <c r="R45" s="178" t="str">
        <f>MID(Sheet1!R44,FIND(":",Sheet1!R44)+1,100)</f>
        <v>-</v>
      </c>
      <c r="S45" s="178" t="str">
        <f>MID(Sheet1!S44,FIND(":",Sheet1!S44)+1,100)</f>
        <v>-</v>
      </c>
      <c r="T45" s="178" t="str">
        <f>MID(Sheet1!T44,FIND(":",Sheet1!T44)+1,100)</f>
        <v>-</v>
      </c>
      <c r="U45" s="178" t="str">
        <f>MID(Sheet1!U44,FIND(":",Sheet1!U44)+1,100)</f>
        <v/>
      </c>
      <c r="V45" s="103" t="str">
        <f>MID(Sheet1!V44,FIND(":",Sheet1!V44)+1,10000)</f>
        <v>各区、县（市）配置一处疾病预防控制中心 。参照《疾病预防控制中心建设标准》(建标127-2009)</v>
      </c>
    </row>
    <row r="46" spans="1:22" x14ac:dyDescent="0.2">
      <c r="A46" s="178" t="str">
        <f>MID(Sheet1!A45,FIND(":",Sheet1!A45)+1,100)</f>
        <v>疾病预防控制中心（区）</v>
      </c>
      <c r="B46" s="178" t="str">
        <f>MID(Sheet1!B45,FIND(":",Sheet1!B45)+1,100)</f>
        <v>疾病预防控制中心（区）</v>
      </c>
      <c r="C46" s="178" t="str">
        <f>MID(Sheet1!C45,FIND(":",Sheet1!C45)+1,100)</f>
        <v/>
      </c>
      <c r="D46" s="178" t="str">
        <f>MID(Sheet1!D45,FIND(":",Sheet1!D45)+1,100)</f>
        <v>T</v>
      </c>
      <c r="E46" s="178" t="str">
        <f>MID(Sheet1!E45,FIND(":",Sheet1!E45)+1,100)</f>
        <v>必配</v>
      </c>
      <c r="F46" s="178" t="str">
        <f>MID(Sheet1!F45,FIND(":",Sheet1!F45)+1,100)</f>
        <v>0</v>
      </c>
      <c r="G46" s="178" t="str">
        <f>MID(Sheet1!G45,FIND(":",Sheet1!G45)+1,100)</f>
        <v>城市级</v>
      </c>
      <c r="H46" s="178" t="str">
        <f>MID(Sheet1!H45,FIND(":",Sheet1!H45)+1,100)</f>
        <v>GF0307</v>
      </c>
      <c r="I46" s="178" t="str">
        <f>MID(Sheet1!I45,FIND(":",Sheet1!I45)+1,100)</f>
        <v>医疗</v>
      </c>
      <c r="J46" s="178" t="str">
        <f>MID(Sheet1!J45,FIND(":",Sheet1!J45)+1,100)</f>
        <v>0806</v>
      </c>
      <c r="K46" s="178" t="str">
        <f>MID(Sheet1!K45,FIND(":",Sheet1!K45)+1,100)</f>
        <v>实位控制</v>
      </c>
      <c r="L46" s="178" t="str">
        <f>MID(Sheet1!L45,FIND(":",Sheet1!L45)+1,100)</f>
        <v>0</v>
      </c>
      <c r="M46" s="178" t="str">
        <f>MID(Sheet1!M45,FIND(":",Sheet1!M45)+1,100)</f>
        <v>0</v>
      </c>
      <c r="N46" s="178" t="str">
        <f>MID(Sheet1!N45,FIND(":",Sheet1!N45)+1,100)</f>
        <v>0</v>
      </c>
      <c r="O46" s="178" t="str">
        <f>MID(Sheet1!O45,FIND(":",Sheet1!O45)+1,100)</f>
        <v>0</v>
      </c>
      <c r="P46" s="178" t="str">
        <f>MID(Sheet1!P45,FIND(":",Sheet1!P45)+1,100)</f>
        <v>0</v>
      </c>
      <c r="Q46" s="178" t="str">
        <f>MID(Sheet1!Q45,FIND(":",Sheet1!Q45)+1,100)</f>
        <v>2450㎡</v>
      </c>
      <c r="R46" s="178" t="str">
        <f>MID(Sheet1!R45,FIND(":",Sheet1!R45)+1,100)</f>
        <v>-</v>
      </c>
      <c r="S46" s="178" t="str">
        <f>MID(Sheet1!S45,FIND(":",Sheet1!S45)+1,100)</f>
        <v>-</v>
      </c>
      <c r="T46" s="178" t="str">
        <f>MID(Sheet1!T45,FIND(":",Sheet1!T45)+1,100)</f>
        <v>-</v>
      </c>
      <c r="U46" s="178" t="str">
        <f>MID(Sheet1!U45,FIND(":",Sheet1!U45)+1,100)</f>
        <v/>
      </c>
      <c r="V46" s="103" t="str">
        <f>MID(Sheet1!V45,FIND(":",Sheet1!V45)+1,10000)</f>
        <v>各区、县（市）配置一处疾病预防控制中心 。参照《疾病预防控制中心建设标准》(建标127-2009)</v>
      </c>
    </row>
    <row r="47" spans="1:22" x14ac:dyDescent="0.2">
      <c r="A47" s="178" t="str">
        <f>MID(Sheet1!A46,FIND(":",Sheet1!A46)+1,100)</f>
        <v>社区卫生服务中心&amp;人数5k-</v>
      </c>
      <c r="B47" s="178" t="str">
        <f>MID(Sheet1!B46,FIND(":",Sheet1!B46)+1,100)</f>
        <v>社区卫生服务中心</v>
      </c>
      <c r="C47" s="178" t="str">
        <f>MID(Sheet1!C46,FIND(":",Sheet1!C46)+1,100)</f>
        <v/>
      </c>
      <c r="D47" s="178" t="str">
        <f>MID(Sheet1!D46,FIND(":",Sheet1!D46)+1,100)</f>
        <v>(&lt; 总居住人数 5000)</v>
      </c>
      <c r="E47" s="178" t="str">
        <f>MID(Sheet1!E46,FIND(":",Sheet1!E46)+1,100)</f>
        <v>必配</v>
      </c>
      <c r="F47" s="178" t="str">
        <f>MID(Sheet1!F46,FIND(":",Sheet1!F46)+1,100)</f>
        <v>1</v>
      </c>
      <c r="G47" s="178" t="str">
        <f>MID(Sheet1!G46,FIND(":",Sheet1!G46)+1,100)</f>
        <v>街道级</v>
      </c>
      <c r="H47" s="178" t="str">
        <f>MID(Sheet1!H46,FIND(":",Sheet1!H46)+1,100)</f>
        <v>GF0308</v>
      </c>
      <c r="I47" s="178" t="str">
        <f>MID(Sheet1!I46,FIND(":",Sheet1!I46)+1,100)</f>
        <v>医疗</v>
      </c>
      <c r="J47" s="178" t="str">
        <f>MID(Sheet1!J46,FIND(":",Sheet1!J46)+1,100)</f>
        <v>0806</v>
      </c>
      <c r="K47" s="178" t="str">
        <f>MID(Sheet1!K46,FIND(":",Sheet1!K46)+1,100)</f>
        <v>实位控制</v>
      </c>
      <c r="L47" s="178" t="str">
        <f>MID(Sheet1!L46,FIND(":",Sheet1!L46)+1,100)</f>
        <v>500+100</v>
      </c>
      <c r="M47" s="178" t="str">
        <f>MID(Sheet1!M46,FIND(":",Sheet1!M46)+1,100)</f>
        <v>0</v>
      </c>
      <c r="N47" s="178" t="str">
        <f>MID(Sheet1!N46,FIND(":",Sheet1!N46)+1,100)</f>
        <v>0</v>
      </c>
      <c r="O47" s="178" t="str">
        <f>MID(Sheet1!O46,FIND(":",Sheet1!O46)+1,100)</f>
        <v>0</v>
      </c>
      <c r="P47" s="178" t="str">
        <f>MID(Sheet1!P46,FIND(":",Sheet1!P46)+1,100)</f>
        <v>0</v>
      </c>
      <c r="Q47" s="178" t="str">
        <f>MID(Sheet1!Q46,FIND(":",Sheet1!Q46)+1,100)</f>
        <v>-</v>
      </c>
      <c r="R47" s="178" t="str">
        <f>MID(Sheet1!R46,FIND(":",Sheet1!R46)+1,100)</f>
        <v>-</v>
      </c>
      <c r="S47" s="178" t="str">
        <f>MID(Sheet1!S46,FIND(":",Sheet1!S46)+1,100)</f>
        <v>-</v>
      </c>
      <c r="T47" s="178" t="str">
        <f>MID(Sheet1!T46,FIND(":",Sheet1!T46)+1,100)</f>
        <v>-</v>
      </c>
      <c r="U47" s="178" t="str">
        <f>MID(Sheet1!U46,FIND(":",Sheet1!U46)+1,100)</f>
        <v/>
      </c>
      <c r="V47" s="103" t="str">
        <f>MID(Sheet1!V46,FIND(":",Sheet1!V46)+1,10000)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48" spans="1:22" x14ac:dyDescent="0.2">
      <c r="A48" s="178" t="str">
        <f>MID(Sheet1!A47,FIND(":",Sheet1!A47)+1,100)</f>
        <v>社区卫生服务中心&amp;人数5-10k</v>
      </c>
      <c r="B48" s="178" t="str">
        <f>MID(Sheet1!B47,FIND(":",Sheet1!B47)+1,100)</f>
        <v>社区卫生服务中心</v>
      </c>
      <c r="C48" s="178" t="str">
        <f>MID(Sheet1!C47,FIND(":",Sheet1!C47)+1,100)</f>
        <v/>
      </c>
      <c r="D48" s="178" t="str">
        <f>MID(Sheet1!D47,FIND(":",Sheet1!D47)+1,100)</f>
        <v>(and(&lt;= 5000 总居住人数)(&lt; 总居住人数 10000))</v>
      </c>
      <c r="E48" s="178" t="str">
        <f>MID(Sheet1!E47,FIND(":",Sheet1!E47)+1,100)</f>
        <v>必配</v>
      </c>
      <c r="F48" s="178" t="str">
        <f>MID(Sheet1!F47,FIND(":",Sheet1!F47)+1,100)</f>
        <v>1</v>
      </c>
      <c r="G48" s="178" t="str">
        <f>MID(Sheet1!G47,FIND(":",Sheet1!G47)+1,100)</f>
        <v>街道级</v>
      </c>
      <c r="H48" s="178" t="str">
        <f>MID(Sheet1!H47,FIND(":",Sheet1!H47)+1,100)</f>
        <v>GF0308</v>
      </c>
      <c r="I48" s="178" t="str">
        <f>MID(Sheet1!I47,FIND(":",Sheet1!I47)+1,100)</f>
        <v>医疗</v>
      </c>
      <c r="J48" s="178" t="str">
        <f>MID(Sheet1!J47,FIND(":",Sheet1!J47)+1,100)</f>
        <v>0806</v>
      </c>
      <c r="K48" s="178" t="str">
        <f>MID(Sheet1!K47,FIND(":",Sheet1!K47)+1,100)</f>
        <v>实位控制</v>
      </c>
      <c r="L48" s="178" t="str">
        <f>MID(Sheet1!L47,FIND(":",Sheet1!L47)+1,100)</f>
        <v>700+100</v>
      </c>
      <c r="M48" s="178" t="str">
        <f>MID(Sheet1!M47,FIND(":",Sheet1!M47)+1,100)</f>
        <v>0</v>
      </c>
      <c r="N48" s="178" t="str">
        <f>MID(Sheet1!N47,FIND(":",Sheet1!N47)+1,100)</f>
        <v>0</v>
      </c>
      <c r="O48" s="178" t="str">
        <f>MID(Sheet1!O47,FIND(":",Sheet1!O47)+1,100)</f>
        <v>0</v>
      </c>
      <c r="P48" s="178" t="str">
        <f>MID(Sheet1!P47,FIND(":",Sheet1!P47)+1,100)</f>
        <v>0</v>
      </c>
      <c r="Q48" s="178" t="str">
        <f>MID(Sheet1!Q47,FIND(":",Sheet1!Q47)+1,100)</f>
        <v>-</v>
      </c>
      <c r="R48" s="178" t="str">
        <f>MID(Sheet1!R47,FIND(":",Sheet1!R47)+1,100)</f>
        <v>-</v>
      </c>
      <c r="S48" s="178" t="str">
        <f>MID(Sheet1!S47,FIND(":",Sheet1!S47)+1,100)</f>
        <v>-</v>
      </c>
      <c r="T48" s="178" t="str">
        <f>MID(Sheet1!T47,FIND(":",Sheet1!T47)+1,100)</f>
        <v>-</v>
      </c>
      <c r="U48" s="178" t="str">
        <f>MID(Sheet1!U47,FIND(":",Sheet1!U47)+1,100)</f>
        <v/>
      </c>
      <c r="V48" s="103" t="str">
        <f>MID(Sheet1!V47,FIND(":",Sheet1!V47)+1,10000)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49" spans="1:22" x14ac:dyDescent="0.2">
      <c r="A49" s="178" t="str">
        <f>MID(Sheet1!A48,FIND(":",Sheet1!A48)+1,100)</f>
        <v>社区卫生服务中心&amp;人数10-15k</v>
      </c>
      <c r="B49" s="178" t="str">
        <f>MID(Sheet1!B48,FIND(":",Sheet1!B48)+1,100)</f>
        <v>社区卫生服务中心</v>
      </c>
      <c r="C49" s="178" t="str">
        <f>MID(Sheet1!C48,FIND(":",Sheet1!C48)+1,100)</f>
        <v/>
      </c>
      <c r="D49" s="178" t="str">
        <f>MID(Sheet1!D48,FIND(":",Sheet1!D48)+1,100)</f>
        <v>(and(&lt;= 10000 总居住人数)(&lt; 总居住人数 15000))</v>
      </c>
      <c r="E49" s="178" t="str">
        <f>MID(Sheet1!E48,FIND(":",Sheet1!E48)+1,100)</f>
        <v>必配</v>
      </c>
      <c r="F49" s="178" t="str">
        <f>MID(Sheet1!F48,FIND(":",Sheet1!F48)+1,100)</f>
        <v>1</v>
      </c>
      <c r="G49" s="178" t="str">
        <f>MID(Sheet1!G48,FIND(":",Sheet1!G48)+1,100)</f>
        <v>街道级</v>
      </c>
      <c r="H49" s="178" t="str">
        <f>MID(Sheet1!H48,FIND(":",Sheet1!H48)+1,100)</f>
        <v>GF0308</v>
      </c>
      <c r="I49" s="178" t="str">
        <f>MID(Sheet1!I48,FIND(":",Sheet1!I48)+1,100)</f>
        <v>医疗</v>
      </c>
      <c r="J49" s="178" t="str">
        <f>MID(Sheet1!J48,FIND(":",Sheet1!J48)+1,100)</f>
        <v>0806</v>
      </c>
      <c r="K49" s="178" t="str">
        <f>MID(Sheet1!K48,FIND(":",Sheet1!K48)+1,100)</f>
        <v>实位控制</v>
      </c>
      <c r="L49" s="178" t="str">
        <f>MID(Sheet1!L48,FIND(":",Sheet1!L48)+1,100)</f>
        <v>总居住人数/1000*0.98*55+900+100</v>
      </c>
      <c r="M49" s="178" t="str">
        <f>MID(Sheet1!M48,FIND(":",Sheet1!M48)+1,100)</f>
        <v>0</v>
      </c>
      <c r="N49" s="178" t="str">
        <f>MID(Sheet1!N48,FIND(":",Sheet1!N48)+1,100)</f>
        <v>0</v>
      </c>
      <c r="O49" s="178" t="str">
        <f>MID(Sheet1!O48,FIND(":",Sheet1!O48)+1,100)</f>
        <v>0</v>
      </c>
      <c r="P49" s="178" t="str">
        <f>MID(Sheet1!P48,FIND(":",Sheet1!P48)+1,100)</f>
        <v>0</v>
      </c>
      <c r="Q49" s="178" t="str">
        <f>MID(Sheet1!Q48,FIND(":",Sheet1!Q48)+1,100)</f>
        <v>-</v>
      </c>
      <c r="R49" s="178" t="str">
        <f>MID(Sheet1!R48,FIND(":",Sheet1!R48)+1,100)</f>
        <v>-</v>
      </c>
      <c r="S49" s="178" t="str">
        <f>MID(Sheet1!S48,FIND(":",Sheet1!S48)+1,100)</f>
        <v>-</v>
      </c>
      <c r="T49" s="178" t="str">
        <f>MID(Sheet1!T48,FIND(":",Sheet1!T48)+1,100)</f>
        <v>-</v>
      </c>
      <c r="U49" s="178" t="str">
        <f>MID(Sheet1!U48,FIND(":",Sheet1!U48)+1,100)</f>
        <v/>
      </c>
      <c r="V49" s="103" t="str">
        <f>MID(Sheet1!V48,FIND(":",Sheet1!V48)+1,10000)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0" spans="1:22" x14ac:dyDescent="0.2">
      <c r="A50" s="178" t="str">
        <f>MID(Sheet1!A49,FIND(":",Sheet1!A49)+1,100)</f>
        <v>社区卫生服务中心&amp;人数15-25k</v>
      </c>
      <c r="B50" s="178" t="str">
        <f>MID(Sheet1!B49,FIND(":",Sheet1!B49)+1,100)</f>
        <v>社区卫生服务中心</v>
      </c>
      <c r="C50" s="178" t="str">
        <f>MID(Sheet1!C49,FIND(":",Sheet1!C49)+1,100)</f>
        <v/>
      </c>
      <c r="D50" s="178" t="str">
        <f>MID(Sheet1!D49,FIND(":",Sheet1!D49)+1,100)</f>
        <v>(and(&lt;= 15000 总居住人数)(&lt; 总居住人数 25000))</v>
      </c>
      <c r="E50" s="178" t="str">
        <f>MID(Sheet1!E49,FIND(":",Sheet1!E49)+1,100)</f>
        <v>必配</v>
      </c>
      <c r="F50" s="178" t="str">
        <f>MID(Sheet1!F49,FIND(":",Sheet1!F49)+1,100)</f>
        <v>1</v>
      </c>
      <c r="G50" s="178" t="str">
        <f>MID(Sheet1!G49,FIND(":",Sheet1!G49)+1,100)</f>
        <v>街道级</v>
      </c>
      <c r="H50" s="178" t="str">
        <f>MID(Sheet1!H49,FIND(":",Sheet1!H49)+1,100)</f>
        <v>GF0308</v>
      </c>
      <c r="I50" s="178" t="str">
        <f>MID(Sheet1!I49,FIND(":",Sheet1!I49)+1,100)</f>
        <v>医疗</v>
      </c>
      <c r="J50" s="178" t="str">
        <f>MID(Sheet1!J49,FIND(":",Sheet1!J49)+1,100)</f>
        <v>0806</v>
      </c>
      <c r="K50" s="178" t="str">
        <f>MID(Sheet1!K49,FIND(":",Sheet1!K49)+1,100)</f>
        <v>实位控制</v>
      </c>
      <c r="L50" s="178" t="str">
        <f>MID(Sheet1!L49,FIND(":",Sheet1!L49)+1,100)</f>
        <v>总居住人数/1000*0.98*55+1200+100</v>
      </c>
      <c r="M50" s="178" t="str">
        <f>MID(Sheet1!M49,FIND(":",Sheet1!M49)+1,100)</f>
        <v>0</v>
      </c>
      <c r="N50" s="178" t="str">
        <f>MID(Sheet1!N49,FIND(":",Sheet1!N49)+1,100)</f>
        <v>0</v>
      </c>
      <c r="O50" s="178" t="str">
        <f>MID(Sheet1!O49,FIND(":",Sheet1!O49)+1,100)</f>
        <v>0</v>
      </c>
      <c r="P50" s="178" t="str">
        <f>MID(Sheet1!P49,FIND(":",Sheet1!P49)+1,100)</f>
        <v>0</v>
      </c>
      <c r="Q50" s="178" t="str">
        <f>MID(Sheet1!Q49,FIND(":",Sheet1!Q49)+1,100)</f>
        <v>-</v>
      </c>
      <c r="R50" s="178" t="str">
        <f>MID(Sheet1!R49,FIND(":",Sheet1!R49)+1,100)</f>
        <v>-</v>
      </c>
      <c r="S50" s="178" t="str">
        <f>MID(Sheet1!S49,FIND(":",Sheet1!S49)+1,100)</f>
        <v>-</v>
      </c>
      <c r="T50" s="178" t="str">
        <f>MID(Sheet1!T49,FIND(":",Sheet1!T49)+1,100)</f>
        <v>-</v>
      </c>
      <c r="U50" s="178" t="str">
        <f>MID(Sheet1!U49,FIND(":",Sheet1!U49)+1,100)</f>
        <v/>
      </c>
      <c r="V50" s="103" t="str">
        <f>MID(Sheet1!V49,FIND(":",Sheet1!V49)+1,10000)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1" spans="1:22" x14ac:dyDescent="0.2">
      <c r="A51" s="178" t="str">
        <f>MID(Sheet1!A50,FIND(":",Sheet1!A50)+1,100)</f>
        <v>社区卫生服务中心&amp;人数25-35k</v>
      </c>
      <c r="B51" s="178" t="str">
        <f>MID(Sheet1!B50,FIND(":",Sheet1!B50)+1,100)</f>
        <v>社区卫生服务中心</v>
      </c>
      <c r="C51" s="178" t="str">
        <f>MID(Sheet1!C50,FIND(":",Sheet1!C50)+1,100)</f>
        <v/>
      </c>
      <c r="D51" s="178" t="str">
        <f>MID(Sheet1!D50,FIND(":",Sheet1!D50)+1,100)</f>
        <v>(and(&lt;= 25000 总居住人数)(&lt; 总居住人数 35000))</v>
      </c>
      <c r="E51" s="178" t="str">
        <f>MID(Sheet1!E50,FIND(":",Sheet1!E50)+1,100)</f>
        <v>必配</v>
      </c>
      <c r="F51" s="178" t="str">
        <f>MID(Sheet1!F50,FIND(":",Sheet1!F50)+1,100)</f>
        <v>1</v>
      </c>
      <c r="G51" s="178" t="str">
        <f>MID(Sheet1!G50,FIND(":",Sheet1!G50)+1,100)</f>
        <v>街道级</v>
      </c>
      <c r="H51" s="178" t="str">
        <f>MID(Sheet1!H50,FIND(":",Sheet1!H50)+1,100)</f>
        <v>GF0308</v>
      </c>
      <c r="I51" s="178" t="str">
        <f>MID(Sheet1!I50,FIND(":",Sheet1!I50)+1,100)</f>
        <v>医疗</v>
      </c>
      <c r="J51" s="178" t="str">
        <f>MID(Sheet1!J50,FIND(":",Sheet1!J50)+1,100)</f>
        <v>0806</v>
      </c>
      <c r="K51" s="178" t="str">
        <f>MID(Sheet1!K50,FIND(":",Sheet1!K50)+1,100)</f>
        <v>实位控制</v>
      </c>
      <c r="L51" s="178" t="str">
        <f>MID(Sheet1!L50,FIND(":",Sheet1!L50)+1,100)</f>
        <v>总居住人数/1000*0.98*55+1500+100</v>
      </c>
      <c r="M51" s="178" t="str">
        <f>MID(Sheet1!M50,FIND(":",Sheet1!M50)+1,100)</f>
        <v>0</v>
      </c>
      <c r="N51" s="178" t="str">
        <f>MID(Sheet1!N50,FIND(":",Sheet1!N50)+1,100)</f>
        <v>0</v>
      </c>
      <c r="O51" s="178" t="str">
        <f>MID(Sheet1!O50,FIND(":",Sheet1!O50)+1,100)</f>
        <v>0</v>
      </c>
      <c r="P51" s="178" t="str">
        <f>MID(Sheet1!P50,FIND(":",Sheet1!P50)+1,100)</f>
        <v>0</v>
      </c>
      <c r="Q51" s="178" t="str">
        <f>MID(Sheet1!Q50,FIND(":",Sheet1!Q50)+1,100)</f>
        <v>-</v>
      </c>
      <c r="R51" s="178" t="str">
        <f>MID(Sheet1!R50,FIND(":",Sheet1!R50)+1,100)</f>
        <v>-</v>
      </c>
      <c r="S51" s="178" t="str">
        <f>MID(Sheet1!S50,FIND(":",Sheet1!S50)+1,100)</f>
        <v>-</v>
      </c>
      <c r="T51" s="178" t="str">
        <f>MID(Sheet1!T50,FIND(":",Sheet1!T50)+1,100)</f>
        <v>-</v>
      </c>
      <c r="U51" s="178" t="str">
        <f>MID(Sheet1!U50,FIND(":",Sheet1!U50)+1,100)</f>
        <v/>
      </c>
      <c r="V51" s="103" t="str">
        <f>MID(Sheet1!V50,FIND(":",Sheet1!V50)+1,10000)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2" spans="1:22" x14ac:dyDescent="0.2">
      <c r="A52" s="178" t="str">
        <f>MID(Sheet1!A51,FIND(":",Sheet1!A51)+1,100)</f>
        <v>社区卫生服务中心&amp;人数35-50k</v>
      </c>
      <c r="B52" s="178" t="str">
        <f>MID(Sheet1!B51,FIND(":",Sheet1!B51)+1,100)</f>
        <v>社区卫生服务中心</v>
      </c>
      <c r="C52" s="178" t="str">
        <f>MID(Sheet1!C51,FIND(":",Sheet1!C51)+1,100)</f>
        <v/>
      </c>
      <c r="D52" s="178" t="str">
        <f>MID(Sheet1!D51,FIND(":",Sheet1!D51)+1,100)</f>
        <v>(and(&lt;= 35000 总居住人数)(&lt; 总居住人数 50000))</v>
      </c>
      <c r="E52" s="178" t="str">
        <f>MID(Sheet1!E51,FIND(":",Sheet1!E51)+1,100)</f>
        <v>必配</v>
      </c>
      <c r="F52" s="178" t="str">
        <f>MID(Sheet1!F51,FIND(":",Sheet1!F51)+1,100)</f>
        <v>1</v>
      </c>
      <c r="G52" s="178" t="str">
        <f>MID(Sheet1!G51,FIND(":",Sheet1!G51)+1,100)</f>
        <v>街道级</v>
      </c>
      <c r="H52" s="178" t="str">
        <f>MID(Sheet1!H51,FIND(":",Sheet1!H51)+1,100)</f>
        <v>GF0308</v>
      </c>
      <c r="I52" s="178" t="str">
        <f>MID(Sheet1!I51,FIND(":",Sheet1!I51)+1,100)</f>
        <v>医疗</v>
      </c>
      <c r="J52" s="178" t="str">
        <f>MID(Sheet1!J51,FIND(":",Sheet1!J51)+1,100)</f>
        <v>0806</v>
      </c>
      <c r="K52" s="178" t="str">
        <f>MID(Sheet1!K51,FIND(":",Sheet1!K51)+1,100)</f>
        <v>实位控制</v>
      </c>
      <c r="L52" s="178" t="str">
        <f>MID(Sheet1!L51,FIND(":",Sheet1!L51)+1,100)</f>
        <v>总居住人数/1000*0.98*55+2000+100</v>
      </c>
      <c r="M52" s="178" t="str">
        <f>MID(Sheet1!M51,FIND(":",Sheet1!M51)+1,100)</f>
        <v>0</v>
      </c>
      <c r="N52" s="178" t="str">
        <f>MID(Sheet1!N51,FIND(":",Sheet1!N51)+1,100)</f>
        <v>0</v>
      </c>
      <c r="O52" s="178" t="str">
        <f>MID(Sheet1!O51,FIND(":",Sheet1!O51)+1,100)</f>
        <v>0</v>
      </c>
      <c r="P52" s="178" t="str">
        <f>MID(Sheet1!P51,FIND(":",Sheet1!P51)+1,100)</f>
        <v>0</v>
      </c>
      <c r="Q52" s="178" t="str">
        <f>MID(Sheet1!Q51,FIND(":",Sheet1!Q51)+1,100)</f>
        <v>-</v>
      </c>
      <c r="R52" s="178" t="str">
        <f>MID(Sheet1!R51,FIND(":",Sheet1!R51)+1,100)</f>
        <v>-</v>
      </c>
      <c r="S52" s="178" t="str">
        <f>MID(Sheet1!S51,FIND(":",Sheet1!S51)+1,100)</f>
        <v>-</v>
      </c>
      <c r="T52" s="178" t="str">
        <f>MID(Sheet1!T51,FIND(":",Sheet1!T51)+1,100)</f>
        <v>-</v>
      </c>
      <c r="U52" s="178" t="str">
        <f>MID(Sheet1!U51,FIND(":",Sheet1!U51)+1,100)</f>
        <v/>
      </c>
      <c r="V52" s="103" t="str">
        <f>MID(Sheet1!V51,FIND(":",Sheet1!V51)+1,10000)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3" spans="1:22" x14ac:dyDescent="0.2">
      <c r="A53" s="178" t="str">
        <f>MID(Sheet1!A52,FIND(":",Sheet1!A52)+1,100)</f>
        <v>社区卫生服务中心&amp;人数50-70k</v>
      </c>
      <c r="B53" s="178" t="str">
        <f>MID(Sheet1!B52,FIND(":",Sheet1!B52)+1,100)</f>
        <v>社区卫生服务中心</v>
      </c>
      <c r="C53" s="178" t="str">
        <f>MID(Sheet1!C52,FIND(":",Sheet1!C52)+1,100)</f>
        <v/>
      </c>
      <c r="D53" s="178" t="str">
        <f>MID(Sheet1!D52,FIND(":",Sheet1!D52)+1,100)</f>
        <v>(and(&lt;= 50000 总居住人数)(&lt; 总居住人数 70000))</v>
      </c>
      <c r="E53" s="178" t="str">
        <f>MID(Sheet1!E52,FIND(":",Sheet1!E52)+1,100)</f>
        <v>必配</v>
      </c>
      <c r="F53" s="178" t="str">
        <f>MID(Sheet1!F52,FIND(":",Sheet1!F52)+1,100)</f>
        <v>1</v>
      </c>
      <c r="G53" s="178" t="str">
        <f>MID(Sheet1!G52,FIND(":",Sheet1!G52)+1,100)</f>
        <v>街道级</v>
      </c>
      <c r="H53" s="178" t="str">
        <f>MID(Sheet1!H52,FIND(":",Sheet1!H52)+1,100)</f>
        <v>GF0308</v>
      </c>
      <c r="I53" s="178" t="str">
        <f>MID(Sheet1!I52,FIND(":",Sheet1!I52)+1,100)</f>
        <v>医疗</v>
      </c>
      <c r="J53" s="178" t="str">
        <f>MID(Sheet1!J52,FIND(":",Sheet1!J52)+1,100)</f>
        <v>0806</v>
      </c>
      <c r="K53" s="178" t="str">
        <f>MID(Sheet1!K52,FIND(":",Sheet1!K52)+1,100)</f>
        <v>实位控制</v>
      </c>
      <c r="L53" s="178" t="str">
        <f>MID(Sheet1!L52,FIND(":",Sheet1!L52)+1,100)</f>
        <v>总居住人数/1000*0.98*55+2500+100</v>
      </c>
      <c r="M53" s="178" t="str">
        <f>MID(Sheet1!M52,FIND(":",Sheet1!M52)+1,100)</f>
        <v>0</v>
      </c>
      <c r="N53" s="178" t="str">
        <f>MID(Sheet1!N52,FIND(":",Sheet1!N52)+1,100)</f>
        <v>0</v>
      </c>
      <c r="O53" s="178" t="str">
        <f>MID(Sheet1!O52,FIND(":",Sheet1!O52)+1,100)</f>
        <v>0</v>
      </c>
      <c r="P53" s="178" t="str">
        <f>MID(Sheet1!P52,FIND(":",Sheet1!P52)+1,100)</f>
        <v>0</v>
      </c>
      <c r="Q53" s="178" t="str">
        <f>MID(Sheet1!Q52,FIND(":",Sheet1!Q52)+1,100)</f>
        <v>-</v>
      </c>
      <c r="R53" s="178" t="str">
        <f>MID(Sheet1!R52,FIND(":",Sheet1!R52)+1,100)</f>
        <v>-</v>
      </c>
      <c r="S53" s="178" t="str">
        <f>MID(Sheet1!S52,FIND(":",Sheet1!S52)+1,100)</f>
        <v>-</v>
      </c>
      <c r="T53" s="178" t="str">
        <f>MID(Sheet1!T52,FIND(":",Sheet1!T52)+1,100)</f>
        <v>-</v>
      </c>
      <c r="U53" s="178" t="str">
        <f>MID(Sheet1!U52,FIND(":",Sheet1!U52)+1,100)</f>
        <v/>
      </c>
      <c r="V53" s="103" t="str">
        <f>MID(Sheet1!V52,FIND(":",Sheet1!V52)+1,10000)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4" spans="1:22" x14ac:dyDescent="0.2">
      <c r="A54" s="178" t="str">
        <f>MID(Sheet1!A53,FIND(":",Sheet1!A53)+1,100)</f>
        <v>社区卫生服务中心&amp;人数70-100k</v>
      </c>
      <c r="B54" s="178" t="str">
        <f>MID(Sheet1!B53,FIND(":",Sheet1!B53)+1,100)</f>
        <v>社区卫生服务中心</v>
      </c>
      <c r="C54" s="178" t="str">
        <f>MID(Sheet1!C53,FIND(":",Sheet1!C53)+1,100)</f>
        <v/>
      </c>
      <c r="D54" s="178" t="str">
        <f>MID(Sheet1!D53,FIND(":",Sheet1!D53)+1,100)</f>
        <v>(and(&lt;= 70000 总居住人数)(&lt; 总居住人数 100000))</v>
      </c>
      <c r="E54" s="178" t="str">
        <f>MID(Sheet1!E53,FIND(":",Sheet1!E53)+1,100)</f>
        <v>必配</v>
      </c>
      <c r="F54" s="178" t="str">
        <f>MID(Sheet1!F53,FIND(":",Sheet1!F53)+1,100)</f>
        <v>1</v>
      </c>
      <c r="G54" s="178" t="str">
        <f>MID(Sheet1!G53,FIND(":",Sheet1!G53)+1,100)</f>
        <v>街道级</v>
      </c>
      <c r="H54" s="178" t="str">
        <f>MID(Sheet1!H53,FIND(":",Sheet1!H53)+1,100)</f>
        <v>GF0308</v>
      </c>
      <c r="I54" s="178" t="str">
        <f>MID(Sheet1!I53,FIND(":",Sheet1!I53)+1,100)</f>
        <v>医疗</v>
      </c>
      <c r="J54" s="178" t="str">
        <f>MID(Sheet1!J53,FIND(":",Sheet1!J53)+1,100)</f>
        <v>0806</v>
      </c>
      <c r="K54" s="178" t="str">
        <f>MID(Sheet1!K53,FIND(":",Sheet1!K53)+1,100)</f>
        <v>实位控制</v>
      </c>
      <c r="L54" s="178" t="str">
        <f>MID(Sheet1!L53,FIND(":",Sheet1!L53)+1,100)</f>
        <v>总居住人数/1000*0.98*55+3500+100</v>
      </c>
      <c r="M54" s="178" t="str">
        <f>MID(Sheet1!M53,FIND(":",Sheet1!M53)+1,100)</f>
        <v>0</v>
      </c>
      <c r="N54" s="178" t="str">
        <f>MID(Sheet1!N53,FIND(":",Sheet1!N53)+1,100)</f>
        <v>0</v>
      </c>
      <c r="O54" s="178" t="str">
        <f>MID(Sheet1!O53,FIND(":",Sheet1!O53)+1,100)</f>
        <v>0</v>
      </c>
      <c r="P54" s="178" t="str">
        <f>MID(Sheet1!P53,FIND(":",Sheet1!P53)+1,100)</f>
        <v>0</v>
      </c>
      <c r="Q54" s="178" t="str">
        <f>MID(Sheet1!Q53,FIND(":",Sheet1!Q53)+1,100)</f>
        <v>-</v>
      </c>
      <c r="R54" s="178" t="str">
        <f>MID(Sheet1!R53,FIND(":",Sheet1!R53)+1,100)</f>
        <v>-</v>
      </c>
      <c r="S54" s="178" t="str">
        <f>MID(Sheet1!S53,FIND(":",Sheet1!S53)+1,100)</f>
        <v>-</v>
      </c>
      <c r="T54" s="178" t="str">
        <f>MID(Sheet1!T53,FIND(":",Sheet1!T53)+1,100)</f>
        <v>-</v>
      </c>
      <c r="U54" s="178" t="str">
        <f>MID(Sheet1!U53,FIND(":",Sheet1!U53)+1,100)</f>
        <v/>
      </c>
      <c r="V54" s="103" t="str">
        <f>MID(Sheet1!V53,FIND(":",Sheet1!V53)+1,10000)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5" spans="1:22" x14ac:dyDescent="0.2">
      <c r="A55" s="178" t="str">
        <f>MID(Sheet1!A54,FIND(":",Sheet1!A54)+1,100)</f>
        <v>社区卫生服务中心&amp;人数100k+</v>
      </c>
      <c r="B55" s="178" t="str">
        <f>MID(Sheet1!B54,FIND(":",Sheet1!B54)+1,100)</f>
        <v>社区卫生服务中心</v>
      </c>
      <c r="C55" s="178" t="str">
        <f>MID(Sheet1!C54,FIND(":",Sheet1!C54)+1,100)</f>
        <v/>
      </c>
      <c r="D55" s="178" t="str">
        <f>MID(Sheet1!D54,FIND(":",Sheet1!D54)+1,100)</f>
        <v>(&lt;= 100000 总居住人数)</v>
      </c>
      <c r="E55" s="178" t="str">
        <f>MID(Sheet1!E54,FIND(":",Sheet1!E54)+1,100)</f>
        <v>必配</v>
      </c>
      <c r="F55" s="178" t="str">
        <f>MID(Sheet1!F54,FIND(":",Sheet1!F54)+1,100)</f>
        <v>1</v>
      </c>
      <c r="G55" s="178" t="str">
        <f>MID(Sheet1!G54,FIND(":",Sheet1!G54)+1,100)</f>
        <v>街道级</v>
      </c>
      <c r="H55" s="178" t="str">
        <f>MID(Sheet1!H54,FIND(":",Sheet1!H54)+1,100)</f>
        <v>GF0308</v>
      </c>
      <c r="I55" s="178" t="str">
        <f>MID(Sheet1!I54,FIND(":",Sheet1!I54)+1,100)</f>
        <v>医疗</v>
      </c>
      <c r="J55" s="178" t="str">
        <f>MID(Sheet1!J54,FIND(":",Sheet1!J54)+1,100)</f>
        <v>0806</v>
      </c>
      <c r="K55" s="178" t="str">
        <f>MID(Sheet1!K54,FIND(":",Sheet1!K54)+1,100)</f>
        <v>实位控制</v>
      </c>
      <c r="L55" s="178" t="str">
        <f>MID(Sheet1!L54,FIND(":",Sheet1!L54)+1,100)</f>
        <v>总居住人数/1000*0.98*55+5000+100</v>
      </c>
      <c r="M55" s="178" t="str">
        <f>MID(Sheet1!M54,FIND(":",Sheet1!M54)+1,100)</f>
        <v>0</v>
      </c>
      <c r="N55" s="178" t="str">
        <f>MID(Sheet1!N54,FIND(":",Sheet1!N54)+1,100)</f>
        <v>0</v>
      </c>
      <c r="O55" s="178" t="str">
        <f>MID(Sheet1!O54,FIND(":",Sheet1!O54)+1,100)</f>
        <v>0</v>
      </c>
      <c r="P55" s="178" t="str">
        <f>MID(Sheet1!P54,FIND(":",Sheet1!P54)+1,100)</f>
        <v>0</v>
      </c>
      <c r="Q55" s="178" t="str">
        <f>MID(Sheet1!Q54,FIND(":",Sheet1!Q54)+1,100)</f>
        <v>-</v>
      </c>
      <c r="R55" s="178" t="str">
        <f>MID(Sheet1!R54,FIND(":",Sheet1!R54)+1,100)</f>
        <v>-</v>
      </c>
      <c r="S55" s="178" t="str">
        <f>MID(Sheet1!S54,FIND(":",Sheet1!S54)+1,100)</f>
        <v>-</v>
      </c>
      <c r="T55" s="178" t="str">
        <f>MID(Sheet1!T54,FIND(":",Sheet1!T54)+1,100)</f>
        <v>-</v>
      </c>
      <c r="U55" s="178" t="str">
        <f>MID(Sheet1!U54,FIND(":",Sheet1!U54)+1,100)</f>
        <v/>
      </c>
      <c r="V55" s="103" t="str">
        <f>MID(Sheet1!V54,FIND(":",Sheet1!V54)+1,10000)</f>
        <v>(1)每个街道应至少配置1处，大于10万人的街道应增设分中心：(2)宜与区域性居家养老服务中心、街道级养老院等综合设置，同时保证社区卫生服务中心独立设置并满足日照等要求；(3)建筑面积由业务用房面积与发热诊室面积构成，业务用房面积测算参照《浙江省基层医疗卫生机构建设标准和管理规范》根据服务人口规模确定，发热诊室面积一般为100m;(4)服务人口在1万人以下的，原则上不设住院床位，服务人口超过1万人的，应设置住院床位，按每千服务人口不低于0.98张设置，100床以上的可参照二级综合医院标准建设，其业务用房建筑面积每床位增加50-55m:(5)100张以上床位的建筑面积可参照二级综合医院标准；(6)设有床位的社区卫生服务中心应独立设置或独立占地；(7)宜为相对独立的低层、多层建筑，容积率宜为0.7-1.2；(8)搭建智慧就医服务平台，包括健康云地图、舒心就医等。参照浙江省卫生计生委等7部门“关于印发浙江省基层医疗卫生机构建设标准和管理规范的通知”（浙卫发2017(104)号)《社区卫生服务中心、站建设标准》（建标163一2013)、“浙江省卫生健康委办公室关于进一步规范基层医疗卫生机构传染性疾病监测哨点建设管理的通知”(浙卫办[2021]4号)、《浙江省城镇社区建设专项规划编制导则（试行）》</v>
      </c>
    </row>
    <row r="56" spans="1:22" x14ac:dyDescent="0.2">
      <c r="A56" s="178" t="str">
        <f>MID(Sheet1!A55,FIND(":",Sheet1!A55)+1,100)</f>
        <v>门诊部</v>
      </c>
      <c r="B56" s="178" t="str">
        <f>MID(Sheet1!B55,FIND(":",Sheet1!B55)+1,100)</f>
        <v>门诊部</v>
      </c>
      <c r="C56" s="178" t="str">
        <f>MID(Sheet1!C55,FIND(":",Sheet1!C55)+1,100)</f>
        <v/>
      </c>
      <c r="D56" s="178" t="str">
        <f>MID(Sheet1!D55,FIND(":",Sheet1!D55)+1,100)</f>
        <v>T</v>
      </c>
      <c r="E56" s="178" t="str">
        <f>MID(Sheet1!E55,FIND(":",Sheet1!E55)+1,100)</f>
        <v>必配</v>
      </c>
      <c r="F56" s="178" t="str">
        <f>MID(Sheet1!F55,FIND(":",Sheet1!F55)+1,100)</f>
        <v>0</v>
      </c>
      <c r="G56" s="178" t="str">
        <f>MID(Sheet1!G55,FIND(":",Sheet1!G55)+1,100)</f>
        <v>街道级</v>
      </c>
      <c r="H56" s="178" t="str">
        <f>MID(Sheet1!H55,FIND(":",Sheet1!H55)+1,100)</f>
        <v>GF0309</v>
      </c>
      <c r="I56" s="178" t="str">
        <f>MID(Sheet1!I55,FIND(":",Sheet1!I55)+1,100)</f>
        <v>医疗</v>
      </c>
      <c r="J56" s="178" t="str">
        <f>MID(Sheet1!J55,FIND(":",Sheet1!J55)+1,100)</f>
        <v>0806</v>
      </c>
      <c r="K56" s="178" t="str">
        <f>MID(Sheet1!K55,FIND(":",Sheet1!K55)+1,100)</f>
        <v>实位控制</v>
      </c>
      <c r="L56" s="178" t="str">
        <f>MID(Sheet1!L55,FIND(":",Sheet1!L55)+1,100)</f>
        <v>0</v>
      </c>
      <c r="M56" s="178" t="str">
        <f>MID(Sheet1!M55,FIND(":",Sheet1!M55)+1,100)</f>
        <v>0</v>
      </c>
      <c r="N56" s="178" t="str">
        <f>MID(Sheet1!N55,FIND(":",Sheet1!N55)+1,100)</f>
        <v>0</v>
      </c>
      <c r="O56" s="178" t="str">
        <f>MID(Sheet1!O55,FIND(":",Sheet1!O55)+1,100)</f>
        <v>0</v>
      </c>
      <c r="P56" s="178" t="str">
        <f>MID(Sheet1!P55,FIND(":",Sheet1!P55)+1,100)</f>
        <v>0</v>
      </c>
      <c r="Q56" s="178" t="str">
        <f>MID(Sheet1!Q55,FIND(":",Sheet1!Q55)+1,100)</f>
        <v>-</v>
      </c>
      <c r="R56" s="178" t="str">
        <f>MID(Sheet1!R55,FIND(":",Sheet1!R55)+1,100)</f>
        <v>-</v>
      </c>
      <c r="S56" s="178" t="str">
        <f>MID(Sheet1!S55,FIND(":",Sheet1!S55)+1,100)</f>
        <v>-</v>
      </c>
      <c r="T56" s="178" t="str">
        <f>MID(Sheet1!T55,FIND(":",Sheet1!T55)+1,100)</f>
        <v>-</v>
      </c>
      <c r="U56" s="178" t="str">
        <f>MID(Sheet1!U55,FIND(":",Sheet1!U55)+1,100)</f>
        <v/>
      </c>
      <c r="V56" s="103" t="str">
        <f>MID(Sheet1!V55,FIND(":",Sheet1!V55)+1,10000)</f>
        <v>-</v>
      </c>
    </row>
    <row r="57" spans="1:22" x14ac:dyDescent="0.2">
      <c r="A57" s="178" t="str">
        <f>MID(Sheet1!A56,FIND(":",Sheet1!A56)+1,100)</f>
        <v>社区卫生站</v>
      </c>
      <c r="B57" s="178" t="str">
        <f>MID(Sheet1!B56,FIND(":",Sheet1!B56)+1,100)</f>
        <v>社区卫生站</v>
      </c>
      <c r="C57" s="178" t="str">
        <f>MID(Sheet1!C56,FIND(":",Sheet1!C56)+1,100)</f>
        <v>社区医疗服务站</v>
      </c>
      <c r="D57" s="178" t="str">
        <f>MID(Sheet1!D56,FIND(":",Sheet1!D56)+1,100)</f>
        <v>T</v>
      </c>
      <c r="E57" s="178" t="str">
        <f>MID(Sheet1!E56,FIND(":",Sheet1!E56)+1,100)</f>
        <v>选配</v>
      </c>
      <c r="F57" s="178" t="str">
        <f>MID(Sheet1!F56,FIND(":",Sheet1!F56)+1,100)</f>
        <v>1</v>
      </c>
      <c r="G57" s="178" t="str">
        <f>MID(Sheet1!G56,FIND(":",Sheet1!G56)+1,100)</f>
        <v>社区级</v>
      </c>
      <c r="H57" s="178" t="str">
        <f>MID(Sheet1!H56,FIND(":",Sheet1!H56)+1,100)</f>
        <v>GF0310</v>
      </c>
      <c r="I57" s="178" t="str">
        <f>MID(Sheet1!I56,FIND(":",Sheet1!I56)+1,100)</f>
        <v>医疗</v>
      </c>
      <c r="J57" s="178" t="str">
        <f>MID(Sheet1!J56,FIND(":",Sheet1!J56)+1,100)</f>
        <v>0702</v>
      </c>
      <c r="K57" s="178" t="str">
        <f>MID(Sheet1!K56,FIND(":",Sheet1!K56)+1,100)</f>
        <v>点位控制</v>
      </c>
      <c r="L57" s="178" t="str">
        <f>MID(Sheet1!L56,FIND(":",Sheet1!L56)+1,100)</f>
        <v>0</v>
      </c>
      <c r="M57" s="178" t="str">
        <f>MID(Sheet1!M56,FIND(":",Sheet1!M56)+1,100)</f>
        <v>0</v>
      </c>
      <c r="N57" s="178" t="str">
        <f>MID(Sheet1!N56,FIND(":",Sheet1!N56)+1,100)</f>
        <v>0</v>
      </c>
      <c r="O57" s="178" t="str">
        <f>MID(Sheet1!O56,FIND(":",Sheet1!O56)+1,100)</f>
        <v>0</v>
      </c>
      <c r="P57" s="178" t="str">
        <f>MID(Sheet1!P56,FIND(":",Sheet1!P56)+1,100)</f>
        <v>0</v>
      </c>
      <c r="Q57" s="178" t="str">
        <f>MID(Sheet1!Q56,FIND(":",Sheet1!Q56)+1,100)</f>
        <v>150-220㎡</v>
      </c>
      <c r="R57" s="178" t="str">
        <f>MID(Sheet1!R56,FIND(":",Sheet1!R56)+1,100)</f>
        <v>-</v>
      </c>
      <c r="S57" s="178" t="str">
        <f>MID(Sheet1!S56,FIND(":",Sheet1!S56)+1,100)</f>
        <v>-</v>
      </c>
      <c r="T57" s="178" t="str">
        <f>MID(Sheet1!T56,FIND(":",Sheet1!T56)+1,100)</f>
        <v>-</v>
      </c>
      <c r="U57" s="178" t="str">
        <f>MID(Sheet1!U56,FIND(":",Sheet1!U56)+1,100)</f>
        <v/>
      </c>
      <c r="V57" s="103" t="str">
        <f>MID(Sheet1!V56,FIND(":",Sheet1!V56)+1,10000)</f>
        <v>(1)在人口较多、服务半径较大、社区卫生服务中心的服务半径难以覆盖的社区，应设置社区卫生站加以补充；(2)服务半径不宜大于300m:(3)一般不设床位且非独立占地：(4)应进出方便，宜设置在建筑物一层；(5)宜与居家养老服务照料中心邻近设置：参照《社区卫生服务中心、站建设标准》（建标1632013)</v>
      </c>
    </row>
    <row r="58" spans="1:22" x14ac:dyDescent="0.2">
      <c r="A58" s="178" t="str">
        <f>MID(Sheet1!A57,FIND(":",Sheet1!A57)+1,100)</f>
        <v>智慧健康站</v>
      </c>
      <c r="B58" s="178" t="str">
        <f>MID(Sheet1!B57,FIND(":",Sheet1!B57)+1,100)</f>
        <v>智慧健康站</v>
      </c>
      <c r="C58" s="178" t="str">
        <f>MID(Sheet1!C57,FIND(":",Sheet1!C57)+1,100)</f>
        <v/>
      </c>
      <c r="D58" s="178" t="str">
        <f>MID(Sheet1!D57,FIND(":",Sheet1!D57)+1,100)</f>
        <v>T</v>
      </c>
      <c r="E58" s="178" t="str">
        <f>MID(Sheet1!E57,FIND(":",Sheet1!E57)+1,100)</f>
        <v>品质提升</v>
      </c>
      <c r="F58" s="178" t="str">
        <f>MID(Sheet1!F57,FIND(":",Sheet1!F57)+1,100)</f>
        <v>0</v>
      </c>
      <c r="G58" s="178" t="str">
        <f>MID(Sheet1!G57,FIND(":",Sheet1!G57)+1,100)</f>
        <v>社区级</v>
      </c>
      <c r="H58" s="178" t="str">
        <f>MID(Sheet1!H57,FIND(":",Sheet1!H57)+1,100)</f>
        <v>GF0313</v>
      </c>
      <c r="I58" s="178" t="str">
        <f>MID(Sheet1!I57,FIND(":",Sheet1!I57)+1,100)</f>
        <v>医疗</v>
      </c>
      <c r="J58" s="178" t="str">
        <f>MID(Sheet1!J57,FIND(":",Sheet1!J57)+1,100)</f>
        <v>0702</v>
      </c>
      <c r="K58" s="178" t="str">
        <f>MID(Sheet1!K57,FIND(":",Sheet1!K57)+1,100)</f>
        <v>点位控制</v>
      </c>
      <c r="L58" s="178" t="str">
        <f>MID(Sheet1!L57,FIND(":",Sheet1!L57)+1,100)</f>
        <v>0</v>
      </c>
      <c r="M58" s="178" t="str">
        <f>MID(Sheet1!M57,FIND(":",Sheet1!M57)+1,100)</f>
        <v>0</v>
      </c>
      <c r="N58" s="178" t="str">
        <f>MID(Sheet1!N57,FIND(":",Sheet1!N57)+1,100)</f>
        <v>0</v>
      </c>
      <c r="O58" s="178" t="str">
        <f>MID(Sheet1!O57,FIND(":",Sheet1!O57)+1,100)</f>
        <v>0</v>
      </c>
      <c r="P58" s="178" t="str">
        <f>MID(Sheet1!P57,FIND(":",Sheet1!P57)+1,100)</f>
        <v>0</v>
      </c>
      <c r="Q58" s="178" t="str">
        <f>MID(Sheet1!Q57,FIND(":",Sheet1!Q57)+1,100)</f>
        <v>-</v>
      </c>
      <c r="R58" s="178" t="str">
        <f>MID(Sheet1!R57,FIND(":",Sheet1!R57)+1,100)</f>
        <v>-</v>
      </c>
      <c r="S58" s="178" t="str">
        <f>MID(Sheet1!S57,FIND(":",Sheet1!S57)+1,100)</f>
        <v>-</v>
      </c>
      <c r="T58" s="178" t="str">
        <f>MID(Sheet1!T57,FIND(":",Sheet1!T57)+1,100)</f>
        <v>-</v>
      </c>
      <c r="U58" s="178" t="str">
        <f>MID(Sheet1!U57,FIND(":",Sheet1!U57)+1,100)</f>
        <v/>
      </c>
      <c r="V58" s="103" t="str">
        <f>MID(Sheet1!V57,FIND(":",Sheet1!V57)+1,10000)</f>
        <v>-</v>
      </c>
    </row>
    <row r="59" spans="1:22" x14ac:dyDescent="0.2">
      <c r="A59" s="178" t="str">
        <f>MID(Sheet1!A58,FIND(":",Sheet1!A58)+1,100)</f>
        <v>乡镇卫生院</v>
      </c>
      <c r="B59" s="178" t="str">
        <f>MID(Sheet1!B58,FIND(":",Sheet1!B58)+1,100)</f>
        <v>乡镇卫生院</v>
      </c>
      <c r="C59" s="178" t="str">
        <f>MID(Sheet1!C58,FIND(":",Sheet1!C58)+1,100)</f>
        <v/>
      </c>
      <c r="D59" s="178" t="str">
        <f>MID(Sheet1!D58,FIND(":",Sheet1!D58)+1,100)</f>
        <v>T</v>
      </c>
      <c r="E59" s="178" t="str">
        <f>MID(Sheet1!E58,FIND(":",Sheet1!E58)+1,100)</f>
        <v>必配</v>
      </c>
      <c r="F59" s="178" t="str">
        <f>MID(Sheet1!F58,FIND(":",Sheet1!F58)+1,100)</f>
        <v>0</v>
      </c>
      <c r="G59" s="178" t="str">
        <f>MID(Sheet1!G58,FIND(":",Sheet1!G58)+1,100)</f>
        <v>乡镇级</v>
      </c>
      <c r="H59" s="178" t="str">
        <f>MID(Sheet1!H58,FIND(":",Sheet1!H58)+1,100)</f>
        <v>GF0311</v>
      </c>
      <c r="I59" s="178" t="str">
        <f>MID(Sheet1!I58,FIND(":",Sheet1!I58)+1,100)</f>
        <v>医疗</v>
      </c>
      <c r="J59" s="178" t="str">
        <f>MID(Sheet1!J58,FIND(":",Sheet1!J58)+1,100)</f>
        <v>0806</v>
      </c>
      <c r="K59" s="178" t="str">
        <f>MID(Sheet1!K58,FIND(":",Sheet1!K58)+1,100)</f>
        <v>实位控制</v>
      </c>
      <c r="L59" s="178" t="str">
        <f>MID(Sheet1!L58,FIND(":",Sheet1!L58)+1,100)</f>
        <v>0</v>
      </c>
      <c r="M59" s="178" t="str">
        <f>MID(Sheet1!M58,FIND(":",Sheet1!M58)+1,100)</f>
        <v>0</v>
      </c>
      <c r="N59" s="178" t="str">
        <f>MID(Sheet1!N58,FIND(":",Sheet1!N58)+1,100)</f>
        <v>0</v>
      </c>
      <c r="O59" s="178" t="str">
        <f>MID(Sheet1!O58,FIND(":",Sheet1!O58)+1,100)</f>
        <v>0</v>
      </c>
      <c r="P59" s="178" t="str">
        <f>MID(Sheet1!P58,FIND(":",Sheet1!P58)+1,100)</f>
        <v>0</v>
      </c>
      <c r="Q59" s="178" t="str">
        <f>MID(Sheet1!Q58,FIND(":",Sheet1!Q58)+1,100)</f>
        <v>-</v>
      </c>
      <c r="R59" s="178" t="str">
        <f>MID(Sheet1!R58,FIND(":",Sheet1!R58)+1,100)</f>
        <v>-</v>
      </c>
      <c r="S59" s="178" t="str">
        <f>MID(Sheet1!S58,FIND(":",Sheet1!S58)+1,100)</f>
        <v>-</v>
      </c>
      <c r="T59" s="178" t="str">
        <f>MID(Sheet1!T58,FIND(":",Sheet1!T58)+1,100)</f>
        <v>-</v>
      </c>
      <c r="U59" s="178" t="str">
        <f>MID(Sheet1!U58,FIND(":",Sheet1!U58)+1,100)</f>
        <v/>
      </c>
      <c r="V59" s="103" t="str">
        <f>MID(Sheet1!V58,FIND(":",Sheet1!V58)+1,10000)</f>
        <v>(1)各乡镇应配置1处标准化乡镇卫生院，中心镇宜配置中心卫生院，乡镇域规划人口达到10万的乡镇宜增设卫生院；(2)根据《浙江省基层医疗卫生机构建设标准和管理规范》，结合地区常住人口明确规模：(3)中心镇服务的片区人口达到20万，可考虑设置综合医院、中医医院等高能级医疗设施。参照浙江省卫生计生委等7部门“关于印发浙江省基层医疗卫生机构建设标准和管理规范的通知”（浙卫发2017(104）号)</v>
      </c>
    </row>
    <row r="60" spans="1:22" x14ac:dyDescent="0.2">
      <c r="A60" s="178" t="str">
        <f>MID(Sheet1!A59,FIND(":",Sheet1!A59)+1,100)</f>
        <v>卫生室</v>
      </c>
      <c r="B60" s="178" t="str">
        <f>MID(Sheet1!B59,FIND(":",Sheet1!B59)+1,100)</f>
        <v>卫生室</v>
      </c>
      <c r="C60" s="178" t="str">
        <f>MID(Sheet1!C59,FIND(":",Sheet1!C59)+1,100)</f>
        <v/>
      </c>
      <c r="D60" s="178" t="str">
        <f>MID(Sheet1!D59,FIND(":",Sheet1!D59)+1,100)</f>
        <v>T</v>
      </c>
      <c r="E60" s="178" t="str">
        <f>MID(Sheet1!E59,FIND(":",Sheet1!E59)+1,100)</f>
        <v>必配</v>
      </c>
      <c r="F60" s="178" t="str">
        <f>MID(Sheet1!F59,FIND(":",Sheet1!F59)+1,100)</f>
        <v>0</v>
      </c>
      <c r="G60" s="178" t="str">
        <f>MID(Sheet1!G59,FIND(":",Sheet1!G59)+1,100)</f>
        <v>村级</v>
      </c>
      <c r="H60" s="178" t="str">
        <f>MID(Sheet1!H59,FIND(":",Sheet1!H59)+1,100)</f>
        <v>GF0312</v>
      </c>
      <c r="I60" s="178" t="str">
        <f>MID(Sheet1!I59,FIND(":",Sheet1!I59)+1,100)</f>
        <v>医疗</v>
      </c>
      <c r="J60" s="178" t="str">
        <f>MID(Sheet1!J59,FIND(":",Sheet1!J59)+1,100)</f>
        <v>0704</v>
      </c>
      <c r="K60" s="178" t="str">
        <f>MID(Sheet1!K59,FIND(":",Sheet1!K59)+1,100)</f>
        <v>点位控制</v>
      </c>
      <c r="L60" s="178" t="str">
        <f>MID(Sheet1!L59,FIND(":",Sheet1!L59)+1,100)</f>
        <v>0</v>
      </c>
      <c r="M60" s="178" t="str">
        <f>MID(Sheet1!M59,FIND(":",Sheet1!M59)+1,100)</f>
        <v>0</v>
      </c>
      <c r="N60" s="178" t="str">
        <f>MID(Sheet1!N59,FIND(":",Sheet1!N59)+1,100)</f>
        <v>0</v>
      </c>
      <c r="O60" s="178" t="str">
        <f>MID(Sheet1!O59,FIND(":",Sheet1!O59)+1,100)</f>
        <v>0</v>
      </c>
      <c r="P60" s="178" t="str">
        <f>MID(Sheet1!P59,FIND(":",Sheet1!P59)+1,100)</f>
        <v>0</v>
      </c>
      <c r="Q60" s="178" t="str">
        <f>MID(Sheet1!Q59,FIND(":",Sheet1!Q59)+1,100)</f>
        <v>70㎡</v>
      </c>
      <c r="R60" s="178" t="str">
        <f>MID(Sheet1!R59,FIND(":",Sheet1!R59)+1,100)</f>
        <v>-</v>
      </c>
      <c r="S60" s="178" t="str">
        <f>MID(Sheet1!S59,FIND(":",Sheet1!S59)+1,100)</f>
        <v>-</v>
      </c>
      <c r="T60" s="178" t="str">
        <f>MID(Sheet1!T59,FIND(":",Sheet1!T59)+1,100)</f>
        <v>-</v>
      </c>
      <c r="U60" s="178" t="str">
        <f>MID(Sheet1!U59,FIND(":",Sheet1!U59)+1,100)</f>
        <v/>
      </c>
      <c r="V60" s="103" t="str">
        <f>MID(Sheet1!V59,FIND(":",Sheet1!V59)+1,10000)</f>
        <v>(1)每个行政村设置1处，村域面积较大或集中居民点较分散的情况下，可多点设置；(2)宜与居家养老服务照料中心结合设置，鼓励与其他村级设施结合设置：(3)防疫期间可作为村级护理和疗愈场所：(4)乡镇卫生院所在地的行政村原则上可不设村卫生室。参照浙江省卫生计生委等7部门“关于印发浙江省基层医疗卫生机构建设标准和管理规范的通知”（浙卫发2017(104）号)、《杭州市乡村地区国土空间规划导则（试行）》</v>
      </c>
    </row>
    <row r="61" spans="1:22" x14ac:dyDescent="0.2">
      <c r="A61" s="178" t="str">
        <f>MID(Sheet1!A60,FIND(":",Sheet1!A60)+1,100)</f>
        <v>图书馆（市）</v>
      </c>
      <c r="B61" s="178" t="str">
        <f>MID(Sheet1!B60,FIND(":",Sheet1!B60)+1,100)</f>
        <v>图书馆（市）</v>
      </c>
      <c r="C61" s="178" t="str">
        <f>MID(Sheet1!C60,FIND(":",Sheet1!C60)+1,100)</f>
        <v/>
      </c>
      <c r="D61" s="178" t="str">
        <f>MID(Sheet1!D60,FIND(":",Sheet1!D60)+1,100)</f>
        <v>T</v>
      </c>
      <c r="E61" s="178" t="str">
        <f>MID(Sheet1!E60,FIND(":",Sheet1!E60)+1,100)</f>
        <v>必配</v>
      </c>
      <c r="F61" s="178" t="str">
        <f>MID(Sheet1!F60,FIND(":",Sheet1!F60)+1,100)</f>
        <v>0</v>
      </c>
      <c r="G61" s="178" t="str">
        <f>MID(Sheet1!G60,FIND(":",Sheet1!G60)+1,100)</f>
        <v>城市级</v>
      </c>
      <c r="H61" s="178" t="str">
        <f>MID(Sheet1!H60,FIND(":",Sheet1!H60)+1,100)</f>
        <v>GF0401</v>
      </c>
      <c r="I61" s="178" t="str">
        <f>MID(Sheet1!I60,FIND(":",Sheet1!I60)+1,100)</f>
        <v>文化</v>
      </c>
      <c r="J61" s="178" t="str">
        <f>MID(Sheet1!J60,FIND(":",Sheet1!J60)+1,100)</f>
        <v>0803</v>
      </c>
      <c r="K61" s="178" t="str">
        <f>MID(Sheet1!K60,FIND(":",Sheet1!K60)+1,100)</f>
        <v>点位控制</v>
      </c>
      <c r="L61" s="178" t="str">
        <f>MID(Sheet1!L60,FIND(":",Sheet1!L60)+1,100)</f>
        <v>0</v>
      </c>
      <c r="M61" s="178" t="str">
        <f>MID(Sheet1!M60,FIND(":",Sheet1!M60)+1,100)</f>
        <v>0</v>
      </c>
      <c r="N61" s="178" t="str">
        <f>MID(Sheet1!N60,FIND(":",Sheet1!N60)+1,100)</f>
        <v>0</v>
      </c>
      <c r="O61" s="178" t="str">
        <f>MID(Sheet1!O60,FIND(":",Sheet1!O60)+1,100)</f>
        <v>0</v>
      </c>
      <c r="P61" s="178" t="str">
        <f>MID(Sheet1!P60,FIND(":",Sheet1!P60)+1,100)</f>
        <v>0</v>
      </c>
      <c r="Q61" s="178" t="str">
        <f>MID(Sheet1!Q60,FIND(":",Sheet1!Q60)+1,100)</f>
        <v>90000㎡</v>
      </c>
      <c r="R61" s="178" t="str">
        <f>MID(Sheet1!R60,FIND(":",Sheet1!R60)+1,100)</f>
        <v>-</v>
      </c>
      <c r="S61" s="178" t="str">
        <f>MID(Sheet1!S60,FIND(":",Sheet1!S60)+1,100)</f>
        <v>-</v>
      </c>
      <c r="T61" s="178" t="str">
        <f>MID(Sheet1!T60,FIND(":",Sheet1!T60)+1,100)</f>
        <v>-</v>
      </c>
      <c r="U61" s="178" t="str">
        <f>MID(Sheet1!U60,FIND(":",Sheet1!U60)+1,100)</f>
        <v/>
      </c>
      <c r="V61" s="103" t="str">
        <f>MID(Sheet1!V60,FIND(":",Sheet1!V60)+1,10000)</f>
        <v>按6m/千人建筑面积指标控制规模。参照《公共图书馆建设标准》（建标108-2008）。一般规模为总规模。</v>
      </c>
    </row>
    <row r="62" spans="1:22" x14ac:dyDescent="0.2">
      <c r="A62" s="178" t="str">
        <f>MID(Sheet1!A61,FIND(":",Sheet1!A61)+1,100)</f>
        <v>图书馆（区）</v>
      </c>
      <c r="B62" s="178" t="str">
        <f>MID(Sheet1!B61,FIND(":",Sheet1!B61)+1,100)</f>
        <v>图书馆（区）</v>
      </c>
      <c r="C62" s="178" t="str">
        <f>MID(Sheet1!C61,FIND(":",Sheet1!C61)+1,100)</f>
        <v/>
      </c>
      <c r="D62" s="178" t="str">
        <f>MID(Sheet1!D61,FIND(":",Sheet1!D61)+1,100)</f>
        <v>T</v>
      </c>
      <c r="E62" s="178" t="str">
        <f>MID(Sheet1!E61,FIND(":",Sheet1!E61)+1,100)</f>
        <v>必配</v>
      </c>
      <c r="F62" s="178" t="str">
        <f>MID(Sheet1!F61,FIND(":",Sheet1!F61)+1,100)</f>
        <v>0</v>
      </c>
      <c r="G62" s="178" t="str">
        <f>MID(Sheet1!G61,FIND(":",Sheet1!G61)+1,100)</f>
        <v>城市级</v>
      </c>
      <c r="H62" s="178" t="str">
        <f>MID(Sheet1!H61,FIND(":",Sheet1!H61)+1,100)</f>
        <v>GF0401</v>
      </c>
      <c r="I62" s="178" t="str">
        <f>MID(Sheet1!I61,FIND(":",Sheet1!I61)+1,100)</f>
        <v>文化</v>
      </c>
      <c r="J62" s="178" t="str">
        <f>MID(Sheet1!J61,FIND(":",Sheet1!J61)+1,100)</f>
        <v>0803</v>
      </c>
      <c r="K62" s="178" t="str">
        <f>MID(Sheet1!K61,FIND(":",Sheet1!K61)+1,100)</f>
        <v>点位控制</v>
      </c>
      <c r="L62" s="178" t="str">
        <f>MID(Sheet1!L61,FIND(":",Sheet1!L61)+1,100)</f>
        <v>0</v>
      </c>
      <c r="M62" s="178" t="str">
        <f>MID(Sheet1!M61,FIND(":",Sheet1!M61)+1,100)</f>
        <v>0</v>
      </c>
      <c r="N62" s="178" t="str">
        <f>MID(Sheet1!N61,FIND(":",Sheet1!N61)+1,100)</f>
        <v>0</v>
      </c>
      <c r="O62" s="178" t="str">
        <f>MID(Sheet1!O61,FIND(":",Sheet1!O61)+1,100)</f>
        <v>0</v>
      </c>
      <c r="P62" s="178" t="str">
        <f>MID(Sheet1!P61,FIND(":",Sheet1!P61)+1,100)</f>
        <v>0</v>
      </c>
      <c r="Q62" s="178" t="str">
        <f>MID(Sheet1!Q61,FIND(":",Sheet1!Q61)+1,100)</f>
        <v>6660㎡</v>
      </c>
      <c r="R62" s="178" t="str">
        <f>MID(Sheet1!R61,FIND(":",Sheet1!R61)+1,100)</f>
        <v>-</v>
      </c>
      <c r="S62" s="178" t="str">
        <f>MID(Sheet1!S61,FIND(":",Sheet1!S61)+1,100)</f>
        <v>-</v>
      </c>
      <c r="T62" s="178" t="str">
        <f>MID(Sheet1!T61,FIND(":",Sheet1!T61)+1,100)</f>
        <v>-</v>
      </c>
      <c r="U62" s="178" t="str">
        <f>MID(Sheet1!U61,FIND(":",Sheet1!U61)+1,100)</f>
        <v/>
      </c>
      <c r="V62" s="103" t="str">
        <f>MID(Sheet1!V61,FIND(":",Sheet1!V61)+1,10000)</f>
        <v>(1)各区、县（市）应参照《公共图书馆建设标准（建标108-2008）》，运用插值法根据规划人口换算千人指标，既而控制建筑规模：(2)引导其与同级别的其他文化设施相对集中设置，以形成功能综合的文化活动中心。参照《公共图书馆建设标准》（建标108-2008）。一般规模为总规模。</v>
      </c>
    </row>
    <row r="63" spans="1:22" x14ac:dyDescent="0.2">
      <c r="A63" s="178" t="str">
        <f>MID(Sheet1!A62,FIND(":",Sheet1!A62)+1,100)</f>
        <v>博物馆（市）</v>
      </c>
      <c r="B63" s="178" t="str">
        <f>MID(Sheet1!B62,FIND(":",Sheet1!B62)+1,100)</f>
        <v>博物馆（市）</v>
      </c>
      <c r="C63" s="178" t="str">
        <f>MID(Sheet1!C62,FIND(":",Sheet1!C62)+1,100)</f>
        <v/>
      </c>
      <c r="D63" s="178" t="str">
        <f>MID(Sheet1!D62,FIND(":",Sheet1!D62)+1,100)</f>
        <v>T</v>
      </c>
      <c r="E63" s="178" t="str">
        <f>MID(Sheet1!E62,FIND(":",Sheet1!E62)+1,100)</f>
        <v>必配</v>
      </c>
      <c r="F63" s="178" t="str">
        <f>MID(Sheet1!F62,FIND(":",Sheet1!F62)+1,100)</f>
        <v>0</v>
      </c>
      <c r="G63" s="178" t="str">
        <f>MID(Sheet1!G62,FIND(":",Sheet1!G62)+1,100)</f>
        <v>城市级</v>
      </c>
      <c r="H63" s="178" t="str">
        <f>MID(Sheet1!H62,FIND(":",Sheet1!H62)+1,100)</f>
        <v>GF0402</v>
      </c>
      <c r="I63" s="178" t="str">
        <f>MID(Sheet1!I62,FIND(":",Sheet1!I62)+1,100)</f>
        <v>文化</v>
      </c>
      <c r="J63" s="178" t="str">
        <f>MID(Sheet1!J62,FIND(":",Sheet1!J62)+1,100)</f>
        <v>0803</v>
      </c>
      <c r="K63" s="178" t="str">
        <f>MID(Sheet1!K62,FIND(":",Sheet1!K62)+1,100)</f>
        <v>点位控制</v>
      </c>
      <c r="L63" s="178" t="str">
        <f>MID(Sheet1!L62,FIND(":",Sheet1!L62)+1,100)</f>
        <v>0</v>
      </c>
      <c r="M63" s="178" t="str">
        <f>MID(Sheet1!M62,FIND(":",Sheet1!M62)+1,100)</f>
        <v>0</v>
      </c>
      <c r="N63" s="178" t="str">
        <f>MID(Sheet1!N62,FIND(":",Sheet1!N62)+1,100)</f>
        <v>0</v>
      </c>
      <c r="O63" s="178" t="str">
        <f>MID(Sheet1!O62,FIND(":",Sheet1!O62)+1,100)</f>
        <v>0</v>
      </c>
      <c r="P63" s="178" t="str">
        <f>MID(Sheet1!P62,FIND(":",Sheet1!P62)+1,100)</f>
        <v>0</v>
      </c>
      <c r="Q63" s="178" t="str">
        <f>MID(Sheet1!Q62,FIND(":",Sheet1!Q62)+1,100)</f>
        <v>50000㎡</v>
      </c>
      <c r="R63" s="178" t="str">
        <f>MID(Sheet1!R62,FIND(":",Sheet1!R62)+1,100)</f>
        <v>-</v>
      </c>
      <c r="S63" s="178" t="str">
        <f>MID(Sheet1!S62,FIND(":",Sheet1!S62)+1,100)</f>
        <v>-</v>
      </c>
      <c r="T63" s="178" t="str">
        <f>MID(Sheet1!T62,FIND(":",Sheet1!T62)+1,100)</f>
        <v>-</v>
      </c>
      <c r="U63" s="178" t="str">
        <f>MID(Sheet1!U62,FIND(":",Sheet1!U62)+1,100)</f>
        <v/>
      </c>
      <c r="V63" s="103" t="str">
        <f>MID(Sheet1!V62,FIND(":",Sheet1!V62)+1,10000)</f>
        <v>(1)保障使用者安全，并应符合现行国家标准《无障碍设计规范》GB50763的要求：(2)配置一定规模的集散场地，按高峰时段建筑内向该出入口疏散的观众量的1.2倍计算确定，且不应少于0.4m/人。参照《博物馆建筑设计规范》(JGJ66-2015)</v>
      </c>
    </row>
    <row r="64" spans="1:22" x14ac:dyDescent="0.2">
      <c r="A64" s="178" t="str">
        <f>MID(Sheet1!A63,FIND(":",Sheet1!A63)+1,100)</f>
        <v>博物馆（区）</v>
      </c>
      <c r="B64" s="178" t="str">
        <f>MID(Sheet1!B63,FIND(":",Sheet1!B63)+1,100)</f>
        <v>博物馆（区）</v>
      </c>
      <c r="C64" s="178" t="str">
        <f>MID(Sheet1!C63,FIND(":",Sheet1!C63)+1,100)</f>
        <v/>
      </c>
      <c r="D64" s="178" t="str">
        <f>MID(Sheet1!D63,FIND(":",Sheet1!D63)+1,100)</f>
        <v>T</v>
      </c>
      <c r="E64" s="178" t="str">
        <f>MID(Sheet1!E63,FIND(":",Sheet1!E63)+1,100)</f>
        <v>必配</v>
      </c>
      <c r="F64" s="178" t="str">
        <f>MID(Sheet1!F63,FIND(":",Sheet1!F63)+1,100)</f>
        <v>0</v>
      </c>
      <c r="G64" s="178" t="str">
        <f>MID(Sheet1!G63,FIND(":",Sheet1!G63)+1,100)</f>
        <v>城市级</v>
      </c>
      <c r="H64" s="178" t="str">
        <f>MID(Sheet1!H63,FIND(":",Sheet1!H63)+1,100)</f>
        <v>GF0402</v>
      </c>
      <c r="I64" s="178" t="str">
        <f>MID(Sheet1!I63,FIND(":",Sheet1!I63)+1,100)</f>
        <v>文化</v>
      </c>
      <c r="J64" s="178" t="str">
        <f>MID(Sheet1!J63,FIND(":",Sheet1!J63)+1,100)</f>
        <v>0803</v>
      </c>
      <c r="K64" s="178" t="str">
        <f>MID(Sheet1!K63,FIND(":",Sheet1!K63)+1,100)</f>
        <v>点位控制</v>
      </c>
      <c r="L64" s="178" t="str">
        <f>MID(Sheet1!L63,FIND(":",Sheet1!L63)+1,100)</f>
        <v>0</v>
      </c>
      <c r="M64" s="178" t="str">
        <f>MID(Sheet1!M63,FIND(":",Sheet1!M63)+1,100)</f>
        <v>0</v>
      </c>
      <c r="N64" s="178" t="str">
        <f>MID(Sheet1!N63,FIND(":",Sheet1!N63)+1,100)</f>
        <v>0</v>
      </c>
      <c r="O64" s="178" t="str">
        <f>MID(Sheet1!O63,FIND(":",Sheet1!O63)+1,100)</f>
        <v>0</v>
      </c>
      <c r="P64" s="178" t="str">
        <f>MID(Sheet1!P63,FIND(":",Sheet1!P63)+1,100)</f>
        <v>0</v>
      </c>
      <c r="Q64" s="178" t="str">
        <f>MID(Sheet1!Q63,FIND(":",Sheet1!Q63)+1,100)</f>
        <v>1500㎡</v>
      </c>
      <c r="R64" s="178" t="str">
        <f>MID(Sheet1!R63,FIND(":",Sheet1!R63)+1,100)</f>
        <v>-</v>
      </c>
      <c r="S64" s="178" t="str">
        <f>MID(Sheet1!S63,FIND(":",Sheet1!S63)+1,100)</f>
        <v>-</v>
      </c>
      <c r="T64" s="178" t="str">
        <f>MID(Sheet1!T63,FIND(":",Sheet1!T63)+1,100)</f>
        <v>-</v>
      </c>
      <c r="U64" s="178" t="str">
        <f>MID(Sheet1!U63,FIND(":",Sheet1!U63)+1,100)</f>
        <v/>
      </c>
      <c r="V64" s="103" t="str">
        <f>MID(Sheet1!V63,FIND(":",Sheet1!V63)+1,10000)</f>
        <v>(1)保障使用者安全，并应符合现行国家标准《无障碍设计规范》GB50763的要求：(2)配置一定规模的集散场地，按高峰时段建筑内向该出入口疏散的观众量的1.2倍计算确定，且不应少于0.4m/人。参照《博物馆建筑设计规范》(JGJ66-2015)</v>
      </c>
    </row>
    <row r="65" spans="1:22" x14ac:dyDescent="0.2">
      <c r="A65" s="178" t="str">
        <f>MID(Sheet1!A64,FIND(":",Sheet1!A64)+1,100)</f>
        <v>科技馆（市）</v>
      </c>
      <c r="B65" s="178" t="str">
        <f>MID(Sheet1!B64,FIND(":",Sheet1!B64)+1,100)</f>
        <v>科技馆（市）</v>
      </c>
      <c r="C65" s="178" t="str">
        <f>MID(Sheet1!C64,FIND(":",Sheet1!C64)+1,100)</f>
        <v/>
      </c>
      <c r="D65" s="178" t="str">
        <f>MID(Sheet1!D64,FIND(":",Sheet1!D64)+1,100)</f>
        <v>T</v>
      </c>
      <c r="E65" s="178" t="str">
        <f>MID(Sheet1!E64,FIND(":",Sheet1!E64)+1,100)</f>
        <v>必配</v>
      </c>
      <c r="F65" s="178" t="str">
        <f>MID(Sheet1!F64,FIND(":",Sheet1!F64)+1,100)</f>
        <v>0</v>
      </c>
      <c r="G65" s="178" t="str">
        <f>MID(Sheet1!G64,FIND(":",Sheet1!G64)+1,100)</f>
        <v>城市级</v>
      </c>
      <c r="H65" s="178" t="str">
        <f>MID(Sheet1!H64,FIND(":",Sheet1!H64)+1,100)</f>
        <v>GF0403</v>
      </c>
      <c r="I65" s="178" t="str">
        <f>MID(Sheet1!I64,FIND(":",Sheet1!I64)+1,100)</f>
        <v>文化</v>
      </c>
      <c r="J65" s="178" t="str">
        <f>MID(Sheet1!J64,FIND(":",Sheet1!J64)+1,100)</f>
        <v>0803</v>
      </c>
      <c r="K65" s="178" t="str">
        <f>MID(Sheet1!K64,FIND(":",Sheet1!K64)+1,100)</f>
        <v>点位控制</v>
      </c>
      <c r="L65" s="178" t="str">
        <f>MID(Sheet1!L64,FIND(":",Sheet1!L64)+1,100)</f>
        <v>0</v>
      </c>
      <c r="M65" s="178" t="str">
        <f>MID(Sheet1!M64,FIND(":",Sheet1!M64)+1,100)</f>
        <v>0</v>
      </c>
      <c r="N65" s="178" t="str">
        <f>MID(Sheet1!N64,FIND(":",Sheet1!N64)+1,100)</f>
        <v>0</v>
      </c>
      <c r="O65" s="178" t="str">
        <f>MID(Sheet1!O64,FIND(":",Sheet1!O64)+1,100)</f>
        <v>0</v>
      </c>
      <c r="P65" s="178" t="str">
        <f>MID(Sheet1!P64,FIND(":",Sheet1!P64)+1,100)</f>
        <v>0</v>
      </c>
      <c r="Q65" s="178" t="str">
        <f>MID(Sheet1!Q64,FIND(":",Sheet1!Q64)+1,100)</f>
        <v>30000㎡</v>
      </c>
      <c r="R65" s="178" t="str">
        <f>MID(Sheet1!R64,FIND(":",Sheet1!R64)+1,100)</f>
        <v>-</v>
      </c>
      <c r="S65" s="178" t="str">
        <f>MID(Sheet1!S64,FIND(":",Sheet1!S64)+1,100)</f>
        <v>-</v>
      </c>
      <c r="T65" s="178" t="str">
        <f>MID(Sheet1!T64,FIND(":",Sheet1!T64)+1,100)</f>
        <v>-</v>
      </c>
      <c r="U65" s="178" t="str">
        <f>MID(Sheet1!U64,FIND(":",Sheet1!U64)+1,100)</f>
        <v/>
      </c>
      <c r="V65" s="103" t="str">
        <f>MID(Sheet1!V64,FIND(":",Sheet1!V64)+1,10000)</f>
        <v>按7.5m/千人建筑面积指标控制规模。参照《科学技术馆建设标准》（建标101-2007）</v>
      </c>
    </row>
    <row r="66" spans="1:22" x14ac:dyDescent="0.2">
      <c r="A66" s="178" t="str">
        <f>MID(Sheet1!A65,FIND(":",Sheet1!A65)+1,100)</f>
        <v>科技馆（区）</v>
      </c>
      <c r="B66" s="178" t="str">
        <f>MID(Sheet1!B65,FIND(":",Sheet1!B65)+1,100)</f>
        <v>科技馆（区）</v>
      </c>
      <c r="C66" s="178" t="str">
        <f>MID(Sheet1!C65,FIND(":",Sheet1!C65)+1,100)</f>
        <v/>
      </c>
      <c r="D66" s="178" t="str">
        <f>MID(Sheet1!D65,FIND(":",Sheet1!D65)+1,100)</f>
        <v>T</v>
      </c>
      <c r="E66" s="178" t="str">
        <f>MID(Sheet1!E65,FIND(":",Sheet1!E65)+1,100)</f>
        <v>选配</v>
      </c>
      <c r="F66" s="178" t="str">
        <f>MID(Sheet1!F65,FIND(":",Sheet1!F65)+1,100)</f>
        <v>0</v>
      </c>
      <c r="G66" s="178" t="str">
        <f>MID(Sheet1!G65,FIND(":",Sheet1!G65)+1,100)</f>
        <v>城市级</v>
      </c>
      <c r="H66" s="178" t="str">
        <f>MID(Sheet1!H65,FIND(":",Sheet1!H65)+1,100)</f>
        <v>GF0403</v>
      </c>
      <c r="I66" s="178" t="str">
        <f>MID(Sheet1!I65,FIND(":",Sheet1!I65)+1,100)</f>
        <v>文化</v>
      </c>
      <c r="J66" s="178" t="str">
        <f>MID(Sheet1!J65,FIND(":",Sheet1!J65)+1,100)</f>
        <v>0803</v>
      </c>
      <c r="K66" s="178" t="str">
        <f>MID(Sheet1!K65,FIND(":",Sheet1!K65)+1,100)</f>
        <v>点位控制</v>
      </c>
      <c r="L66" s="178" t="str">
        <f>MID(Sheet1!L65,FIND(":",Sheet1!L65)+1,100)</f>
        <v>0</v>
      </c>
      <c r="M66" s="178" t="str">
        <f>MID(Sheet1!M65,FIND(":",Sheet1!M65)+1,100)</f>
        <v>0</v>
      </c>
      <c r="N66" s="178" t="str">
        <f>MID(Sheet1!N65,FIND(":",Sheet1!N65)+1,100)</f>
        <v>0</v>
      </c>
      <c r="O66" s="178" t="str">
        <f>MID(Sheet1!O65,FIND(":",Sheet1!O65)+1,100)</f>
        <v>0</v>
      </c>
      <c r="P66" s="178" t="str">
        <f>MID(Sheet1!P65,FIND(":",Sheet1!P65)+1,100)</f>
        <v>0</v>
      </c>
      <c r="Q66" s="178" t="str">
        <f>MID(Sheet1!Q65,FIND(":",Sheet1!Q65)+1,100)</f>
        <v>5000㎡</v>
      </c>
      <c r="R66" s="178" t="str">
        <f>MID(Sheet1!R65,FIND(":",Sheet1!R65)+1,100)</f>
        <v>-</v>
      </c>
      <c r="S66" s="178" t="str">
        <f>MID(Sheet1!S65,FIND(":",Sheet1!S65)+1,100)</f>
        <v>-</v>
      </c>
      <c r="T66" s="178" t="str">
        <f>MID(Sheet1!T65,FIND(":",Sheet1!T65)+1,100)</f>
        <v>-</v>
      </c>
      <c r="U66" s="178" t="str">
        <f>MID(Sheet1!U65,FIND(":",Sheet1!U65)+1,100)</f>
        <v/>
      </c>
      <c r="V66" s="103" t="str">
        <f>MID(Sheet1!V65,FIND(":",Sheet1!V65)+1,10000)</f>
        <v>(1)400万人以上设置特大型馆，不低于30000m,50-100万人设小型馆，控制在5000-8000m:(2)按7.5-10m/的千人建筑面积指标控制规模：(3)户籍人口规模超过50万的区宜配建。参照《科学技术馆建设标准》（建标101-2007）</v>
      </c>
    </row>
    <row r="67" spans="1:22" x14ac:dyDescent="0.2">
      <c r="A67" s="178" t="str">
        <f>MID(Sheet1!A66,FIND(":",Sheet1!A66)+1,100)</f>
        <v>公共美术馆（市）</v>
      </c>
      <c r="B67" s="178" t="str">
        <f>MID(Sheet1!B66,FIND(":",Sheet1!B66)+1,100)</f>
        <v>公共美术馆（市）</v>
      </c>
      <c r="C67" s="178" t="str">
        <f>MID(Sheet1!C66,FIND(":",Sheet1!C66)+1,100)</f>
        <v/>
      </c>
      <c r="D67" s="178" t="str">
        <f>MID(Sheet1!D66,FIND(":",Sheet1!D66)+1,100)</f>
        <v>T</v>
      </c>
      <c r="E67" s="178" t="str">
        <f>MID(Sheet1!E66,FIND(":",Sheet1!E66)+1,100)</f>
        <v>必配</v>
      </c>
      <c r="F67" s="178" t="str">
        <f>MID(Sheet1!F66,FIND(":",Sheet1!F66)+1,100)</f>
        <v>0</v>
      </c>
      <c r="G67" s="178" t="str">
        <f>MID(Sheet1!G66,FIND(":",Sheet1!G66)+1,100)</f>
        <v>城市级</v>
      </c>
      <c r="H67" s="178" t="str">
        <f>MID(Sheet1!H66,FIND(":",Sheet1!H66)+1,100)</f>
        <v>GF0404</v>
      </c>
      <c r="I67" s="178" t="str">
        <f>MID(Sheet1!I66,FIND(":",Sheet1!I66)+1,100)</f>
        <v>文化</v>
      </c>
      <c r="J67" s="178" t="str">
        <f>MID(Sheet1!J66,FIND(":",Sheet1!J66)+1,100)</f>
        <v>0803</v>
      </c>
      <c r="K67" s="178" t="str">
        <f>MID(Sheet1!K66,FIND(":",Sheet1!K66)+1,100)</f>
        <v>点位控制</v>
      </c>
      <c r="L67" s="178" t="str">
        <f>MID(Sheet1!L66,FIND(":",Sheet1!L66)+1,100)</f>
        <v>0</v>
      </c>
      <c r="M67" s="178" t="str">
        <f>MID(Sheet1!M66,FIND(":",Sheet1!M66)+1,100)</f>
        <v>0</v>
      </c>
      <c r="N67" s="178" t="str">
        <f>MID(Sheet1!N66,FIND(":",Sheet1!N66)+1,100)</f>
        <v>0</v>
      </c>
      <c r="O67" s="178" t="str">
        <f>MID(Sheet1!O66,FIND(":",Sheet1!O66)+1,100)</f>
        <v>0</v>
      </c>
      <c r="P67" s="178" t="str">
        <f>MID(Sheet1!P66,FIND(":",Sheet1!P66)+1,100)</f>
        <v>0</v>
      </c>
      <c r="Q67" s="178" t="str">
        <f>MID(Sheet1!Q66,FIND(":",Sheet1!Q66)+1,100)</f>
        <v>35000㎡</v>
      </c>
      <c r="R67" s="178" t="str">
        <f>MID(Sheet1!R66,FIND(":",Sheet1!R66)+1,100)</f>
        <v>-</v>
      </c>
      <c r="S67" s="178" t="str">
        <f>MID(Sheet1!S66,FIND(":",Sheet1!S66)+1,100)</f>
        <v>-</v>
      </c>
      <c r="T67" s="178" t="str">
        <f>MID(Sheet1!T66,FIND(":",Sheet1!T66)+1,100)</f>
        <v>-</v>
      </c>
      <c r="U67" s="178" t="str">
        <f>MID(Sheet1!U66,FIND(":",Sheet1!U66)+1,100)</f>
        <v/>
      </c>
      <c r="V67" s="103" t="str">
        <f>MID(Sheet1!V66,FIND(":",Sheet1!V66)+1,10000)</f>
        <v>服务人口大于1000万人时，建筑面积取值35000m2。参照《公共美术馆建设标准》（建标193一2018）</v>
      </c>
    </row>
    <row r="68" spans="1:22" x14ac:dyDescent="0.2">
      <c r="A68" s="178" t="str">
        <f>MID(Sheet1!A67,FIND(":",Sheet1!A67)+1,100)</f>
        <v>公共美术馆（区）</v>
      </c>
      <c r="B68" s="178" t="str">
        <f>MID(Sheet1!B67,FIND(":",Sheet1!B67)+1,100)</f>
        <v>公共美术馆（区）</v>
      </c>
      <c r="C68" s="178" t="str">
        <f>MID(Sheet1!C67,FIND(":",Sheet1!C67)+1,100)</f>
        <v/>
      </c>
      <c r="D68" s="178" t="str">
        <f>MID(Sheet1!D67,FIND(":",Sheet1!D67)+1,100)</f>
        <v>T</v>
      </c>
      <c r="E68" s="178" t="str">
        <f>MID(Sheet1!E67,FIND(":",Sheet1!E67)+1,100)</f>
        <v>选配</v>
      </c>
      <c r="F68" s="178" t="str">
        <f>MID(Sheet1!F67,FIND(":",Sheet1!F67)+1,100)</f>
        <v>0</v>
      </c>
      <c r="G68" s="178" t="str">
        <f>MID(Sheet1!G67,FIND(":",Sheet1!G67)+1,100)</f>
        <v>城市级</v>
      </c>
      <c r="H68" s="178" t="str">
        <f>MID(Sheet1!H67,FIND(":",Sheet1!H67)+1,100)</f>
        <v>GF0404</v>
      </c>
      <c r="I68" s="178" t="str">
        <f>MID(Sheet1!I67,FIND(":",Sheet1!I67)+1,100)</f>
        <v>文化</v>
      </c>
      <c r="J68" s="178" t="str">
        <f>MID(Sheet1!J67,FIND(":",Sheet1!J67)+1,100)</f>
        <v>0803</v>
      </c>
      <c r="K68" s="178" t="str">
        <f>MID(Sheet1!K67,FIND(":",Sheet1!K67)+1,100)</f>
        <v>点位控制</v>
      </c>
      <c r="L68" s="178" t="str">
        <f>MID(Sheet1!L67,FIND(":",Sheet1!L67)+1,100)</f>
        <v>0</v>
      </c>
      <c r="M68" s="178" t="str">
        <f>MID(Sheet1!M67,FIND(":",Sheet1!M67)+1,100)</f>
        <v>0</v>
      </c>
      <c r="N68" s="178" t="str">
        <f>MID(Sheet1!N67,FIND(":",Sheet1!N67)+1,100)</f>
        <v>0</v>
      </c>
      <c r="O68" s="178" t="str">
        <f>MID(Sheet1!O67,FIND(":",Sheet1!O67)+1,100)</f>
        <v>0</v>
      </c>
      <c r="P68" s="178" t="str">
        <f>MID(Sheet1!P67,FIND(":",Sheet1!P67)+1,100)</f>
        <v>0</v>
      </c>
      <c r="Q68" s="178" t="str">
        <f>MID(Sheet1!Q67,FIND(":",Sheet1!Q67)+1,100)</f>
        <v>2800㎡</v>
      </c>
      <c r="R68" s="178" t="str">
        <f>MID(Sheet1!R67,FIND(":",Sheet1!R67)+1,100)</f>
        <v>-</v>
      </c>
      <c r="S68" s="178" t="str">
        <f>MID(Sheet1!S67,FIND(":",Sheet1!S67)+1,100)</f>
        <v>-</v>
      </c>
      <c r="T68" s="178" t="str">
        <f>MID(Sheet1!T67,FIND(":",Sheet1!T67)+1,100)</f>
        <v>-</v>
      </c>
      <c r="U68" s="178" t="str">
        <f>MID(Sheet1!U67,FIND(":",Sheet1!U67)+1,100)</f>
        <v/>
      </c>
      <c r="V68" s="103" t="str">
        <f>MID(Sheet1!V67,FIND(":",Sheet1!V67)+1,10000)</f>
        <v>各区、县（市）根据本地特色，充分利用人文民俗资源并结合非物质文化遗产保护等设立。参照《公共美术馆建设标准》（建标193一2018）</v>
      </c>
    </row>
    <row r="69" spans="1:22" x14ac:dyDescent="0.2">
      <c r="A69" s="178" t="str">
        <f>MID(Sheet1!A68,FIND(":",Sheet1!A68)+1,100)</f>
        <v>文化馆（市）</v>
      </c>
      <c r="B69" s="178" t="str">
        <f>MID(Sheet1!B68,FIND(":",Sheet1!B68)+1,100)</f>
        <v>文化馆（市）</v>
      </c>
      <c r="C69" s="178" t="str">
        <f>MID(Sheet1!C68,FIND(":",Sheet1!C68)+1,100)</f>
        <v/>
      </c>
      <c r="D69" s="178" t="str">
        <f>MID(Sheet1!D68,FIND(":",Sheet1!D68)+1,100)</f>
        <v>T</v>
      </c>
      <c r="E69" s="178" t="str">
        <f>MID(Sheet1!E68,FIND(":",Sheet1!E68)+1,100)</f>
        <v>必配</v>
      </c>
      <c r="F69" s="178" t="str">
        <f>MID(Sheet1!F68,FIND(":",Sheet1!F68)+1,100)</f>
        <v>0</v>
      </c>
      <c r="G69" s="178" t="str">
        <f>MID(Sheet1!G68,FIND(":",Sheet1!G68)+1,100)</f>
        <v>城市级</v>
      </c>
      <c r="H69" s="178" t="str">
        <f>MID(Sheet1!H68,FIND(":",Sheet1!H68)+1,100)</f>
        <v>GF0405</v>
      </c>
      <c r="I69" s="178" t="str">
        <f>MID(Sheet1!I68,FIND(":",Sheet1!I68)+1,100)</f>
        <v>文化</v>
      </c>
      <c r="J69" s="178" t="str">
        <f>MID(Sheet1!J68,FIND(":",Sheet1!J68)+1,100)</f>
        <v>0803</v>
      </c>
      <c r="K69" s="178" t="str">
        <f>MID(Sheet1!K68,FIND(":",Sheet1!K68)+1,100)</f>
        <v>点位控制</v>
      </c>
      <c r="L69" s="178" t="str">
        <f>MID(Sheet1!L68,FIND(":",Sheet1!L68)+1,100)</f>
        <v>0</v>
      </c>
      <c r="M69" s="178" t="str">
        <f>MID(Sheet1!M68,FIND(":",Sheet1!M68)+1,100)</f>
        <v>0</v>
      </c>
      <c r="N69" s="178" t="str">
        <f>MID(Sheet1!N68,FIND(":",Sheet1!N68)+1,100)</f>
        <v>0</v>
      </c>
      <c r="O69" s="178" t="str">
        <f>MID(Sheet1!O68,FIND(":",Sheet1!O68)+1,100)</f>
        <v>0</v>
      </c>
      <c r="P69" s="178" t="str">
        <f>MID(Sheet1!P68,FIND(":",Sheet1!P68)+1,100)</f>
        <v>0</v>
      </c>
      <c r="Q69" s="178" t="str">
        <f>MID(Sheet1!Q68,FIND(":",Sheet1!Q68)+1,100)</f>
        <v>13000㎡</v>
      </c>
      <c r="R69" s="178" t="str">
        <f>MID(Sheet1!R68,FIND(":",Sheet1!R68)+1,100)</f>
        <v>-</v>
      </c>
      <c r="S69" s="178" t="str">
        <f>MID(Sheet1!S68,FIND(":",Sheet1!S68)+1,100)</f>
        <v>-</v>
      </c>
      <c r="T69" s="178" t="str">
        <f>MID(Sheet1!T68,FIND(":",Sheet1!T68)+1,100)</f>
        <v>-</v>
      </c>
      <c r="U69" s="178" t="str">
        <f>MID(Sheet1!U68,FIND(":",Sheet1!U68)+1,100)</f>
        <v/>
      </c>
      <c r="V69" s="103" t="str">
        <f>MID(Sheet1!V68,FIND(":",Sheet1!V68)+1,10000)</f>
        <v>同时应设不小于2000m的室外活动空间。参照《文化馆建设标准》（建标[2014]41号)与《杭州市文化设施近期建设规划》</v>
      </c>
    </row>
    <row r="70" spans="1:22" x14ac:dyDescent="0.2">
      <c r="A70" s="178" t="str">
        <f>MID(Sheet1!A69,FIND(":",Sheet1!A69)+1,100)</f>
        <v>文化馆（区）</v>
      </c>
      <c r="B70" s="178" t="str">
        <f>MID(Sheet1!B69,FIND(":",Sheet1!B69)+1,100)</f>
        <v>文化馆（区）</v>
      </c>
      <c r="C70" s="178" t="str">
        <f>MID(Sheet1!C69,FIND(":",Sheet1!C69)+1,100)</f>
        <v/>
      </c>
      <c r="D70" s="178" t="str">
        <f>MID(Sheet1!D69,FIND(":",Sheet1!D69)+1,100)</f>
        <v>T</v>
      </c>
      <c r="E70" s="178" t="str">
        <f>MID(Sheet1!E69,FIND(":",Sheet1!E69)+1,100)</f>
        <v>必配</v>
      </c>
      <c r="F70" s="178" t="str">
        <f>MID(Sheet1!F69,FIND(":",Sheet1!F69)+1,100)</f>
        <v>0</v>
      </c>
      <c r="G70" s="178" t="str">
        <f>MID(Sheet1!G69,FIND(":",Sheet1!G69)+1,100)</f>
        <v>城市级</v>
      </c>
      <c r="H70" s="178" t="str">
        <f>MID(Sheet1!H69,FIND(":",Sheet1!H69)+1,100)</f>
        <v>GF0405</v>
      </c>
      <c r="I70" s="178" t="str">
        <f>MID(Sheet1!I69,FIND(":",Sheet1!I69)+1,100)</f>
        <v>文化</v>
      </c>
      <c r="J70" s="178" t="str">
        <f>MID(Sheet1!J69,FIND(":",Sheet1!J69)+1,100)</f>
        <v>0803</v>
      </c>
      <c r="K70" s="178" t="str">
        <f>MID(Sheet1!K69,FIND(":",Sheet1!K69)+1,100)</f>
        <v>点位控制</v>
      </c>
      <c r="L70" s="178" t="str">
        <f>MID(Sheet1!L69,FIND(":",Sheet1!L69)+1,100)</f>
        <v>0</v>
      </c>
      <c r="M70" s="178" t="str">
        <f>MID(Sheet1!M69,FIND(":",Sheet1!M69)+1,100)</f>
        <v>0</v>
      </c>
      <c r="N70" s="178" t="str">
        <f>MID(Sheet1!N69,FIND(":",Sheet1!N69)+1,100)</f>
        <v>0</v>
      </c>
      <c r="O70" s="178" t="str">
        <f>MID(Sheet1!O69,FIND(":",Sheet1!O69)+1,100)</f>
        <v>0</v>
      </c>
      <c r="P70" s="178" t="str">
        <f>MID(Sheet1!P69,FIND(":",Sheet1!P69)+1,100)</f>
        <v>0</v>
      </c>
      <c r="Q70" s="178" t="str">
        <f>MID(Sheet1!Q69,FIND(":",Sheet1!Q69)+1,100)</f>
        <v>4000㎡</v>
      </c>
      <c r="R70" s="178" t="str">
        <f>MID(Sheet1!R69,FIND(":",Sheet1!R69)+1,100)</f>
        <v>-</v>
      </c>
      <c r="S70" s="178" t="str">
        <f>MID(Sheet1!S69,FIND(":",Sheet1!S69)+1,100)</f>
        <v>-</v>
      </c>
      <c r="T70" s="178" t="str">
        <f>MID(Sheet1!T69,FIND(":",Sheet1!T69)+1,100)</f>
        <v>-</v>
      </c>
      <c r="U70" s="178" t="str">
        <f>MID(Sheet1!U69,FIND(":",Sheet1!U69)+1,100)</f>
        <v/>
      </c>
      <c r="V70" s="103" t="str">
        <f>MID(Sheet1!V69,FIND(":",Sheet1!V69)+1,10000)</f>
        <v>引导其与同级别的其他文化设施相对集中设置，以形成功能综合的文化活动中心。参照《文化馆建设标准》（建标[2014]41号)与《杭州市文化设施近期建设规划》</v>
      </c>
    </row>
    <row r="71" spans="1:22" x14ac:dyDescent="0.2">
      <c r="A71" s="178" t="str">
        <f>MID(Sheet1!A70,FIND(":",Sheet1!A70)+1,100)</f>
        <v>档案馆（市）</v>
      </c>
      <c r="B71" s="178" t="str">
        <f>MID(Sheet1!B70,FIND(":",Sheet1!B70)+1,100)</f>
        <v>档案馆（市）</v>
      </c>
      <c r="C71" s="178" t="str">
        <f>MID(Sheet1!C70,FIND(":",Sheet1!C70)+1,100)</f>
        <v/>
      </c>
      <c r="D71" s="178" t="str">
        <f>MID(Sheet1!D70,FIND(":",Sheet1!D70)+1,100)</f>
        <v>T</v>
      </c>
      <c r="E71" s="178" t="str">
        <f>MID(Sheet1!E70,FIND(":",Sheet1!E70)+1,100)</f>
        <v>必配</v>
      </c>
      <c r="F71" s="178" t="str">
        <f>MID(Sheet1!F70,FIND(":",Sheet1!F70)+1,100)</f>
        <v>0</v>
      </c>
      <c r="G71" s="178" t="str">
        <f>MID(Sheet1!G70,FIND(":",Sheet1!G70)+1,100)</f>
        <v>城市级</v>
      </c>
      <c r="H71" s="178" t="str">
        <f>MID(Sheet1!H70,FIND(":",Sheet1!H70)+1,100)</f>
        <v>GF0406</v>
      </c>
      <c r="I71" s="178" t="str">
        <f>MID(Sheet1!I70,FIND(":",Sheet1!I70)+1,100)</f>
        <v>文化</v>
      </c>
      <c r="J71" s="178" t="str">
        <f>MID(Sheet1!J70,FIND(":",Sheet1!J70)+1,100)</f>
        <v>0803</v>
      </c>
      <c r="K71" s="178" t="str">
        <f>MID(Sheet1!K70,FIND(":",Sheet1!K70)+1,100)</f>
        <v>点位控制</v>
      </c>
      <c r="L71" s="178" t="str">
        <f>MID(Sheet1!L70,FIND(":",Sheet1!L70)+1,100)</f>
        <v>0</v>
      </c>
      <c r="M71" s="178" t="str">
        <f>MID(Sheet1!M70,FIND(":",Sheet1!M70)+1,100)</f>
        <v>0</v>
      </c>
      <c r="N71" s="178" t="str">
        <f>MID(Sheet1!N70,FIND(":",Sheet1!N70)+1,100)</f>
        <v>0</v>
      </c>
      <c r="O71" s="178" t="str">
        <f>MID(Sheet1!O70,FIND(":",Sheet1!O70)+1,100)</f>
        <v>0</v>
      </c>
      <c r="P71" s="178" t="str">
        <f>MID(Sheet1!P70,FIND(":",Sheet1!P70)+1,100)</f>
        <v>0</v>
      </c>
      <c r="Q71" s="178" t="str">
        <f>MID(Sheet1!Q70,FIND(":",Sheet1!Q70)+1,100)</f>
        <v>48400㎡</v>
      </c>
      <c r="R71" s="178" t="str">
        <f>MID(Sheet1!R70,FIND(":",Sheet1!R70)+1,100)</f>
        <v>-</v>
      </c>
      <c r="S71" s="178" t="str">
        <f>MID(Sheet1!S70,FIND(":",Sheet1!S70)+1,100)</f>
        <v>-</v>
      </c>
      <c r="T71" s="178" t="str">
        <f>MID(Sheet1!T70,FIND(":",Sheet1!T70)+1,100)</f>
        <v>-</v>
      </c>
      <c r="U71" s="178" t="str">
        <f>MID(Sheet1!U70,FIND(":",Sheet1!U70)+1,100)</f>
        <v/>
      </c>
      <c r="V71" s="103" t="str">
        <f>MID(Sheet1!V70,FIND(":",Sheet1!V70)+1,10000)</f>
        <v>区级档案馆应达到县级二类标准，建筑面积2600-4600平方米。参照《档案馆建设标准》（建标103一2008)</v>
      </c>
    </row>
    <row r="72" spans="1:22" x14ac:dyDescent="0.2">
      <c r="A72" s="178" t="str">
        <f>MID(Sheet1!A71,FIND(":",Sheet1!A71)+1,100)</f>
        <v>档案馆（区）</v>
      </c>
      <c r="B72" s="178" t="str">
        <f>MID(Sheet1!B71,FIND(":",Sheet1!B71)+1,100)</f>
        <v>档案馆（区）</v>
      </c>
      <c r="C72" s="178" t="str">
        <f>MID(Sheet1!C71,FIND(":",Sheet1!C71)+1,100)</f>
        <v/>
      </c>
      <c r="D72" s="178" t="str">
        <f>MID(Sheet1!D71,FIND(":",Sheet1!D71)+1,100)</f>
        <v>T</v>
      </c>
      <c r="E72" s="178" t="str">
        <f>MID(Sheet1!E71,FIND(":",Sheet1!E71)+1,100)</f>
        <v>必配</v>
      </c>
      <c r="F72" s="178" t="str">
        <f>MID(Sheet1!F71,FIND(":",Sheet1!F71)+1,100)</f>
        <v>0</v>
      </c>
      <c r="G72" s="178" t="str">
        <f>MID(Sheet1!G71,FIND(":",Sheet1!G71)+1,100)</f>
        <v>城市级</v>
      </c>
      <c r="H72" s="178" t="str">
        <f>MID(Sheet1!H71,FIND(":",Sheet1!H71)+1,100)</f>
        <v>GF0406</v>
      </c>
      <c r="I72" s="178" t="str">
        <f>MID(Sheet1!I71,FIND(":",Sheet1!I71)+1,100)</f>
        <v>文化</v>
      </c>
      <c r="J72" s="178" t="str">
        <f>MID(Sheet1!J71,FIND(":",Sheet1!J71)+1,100)</f>
        <v>0803</v>
      </c>
      <c r="K72" s="178" t="str">
        <f>MID(Sheet1!K71,FIND(":",Sheet1!K71)+1,100)</f>
        <v>点位控制</v>
      </c>
      <c r="L72" s="178" t="str">
        <f>MID(Sheet1!L71,FIND(":",Sheet1!L71)+1,100)</f>
        <v>0</v>
      </c>
      <c r="M72" s="178" t="str">
        <f>MID(Sheet1!M71,FIND(":",Sheet1!M71)+1,100)</f>
        <v>0</v>
      </c>
      <c r="N72" s="178" t="str">
        <f>MID(Sheet1!N71,FIND(":",Sheet1!N71)+1,100)</f>
        <v>0</v>
      </c>
      <c r="O72" s="178" t="str">
        <f>MID(Sheet1!O71,FIND(":",Sheet1!O71)+1,100)</f>
        <v>0</v>
      </c>
      <c r="P72" s="178" t="str">
        <f>MID(Sheet1!P71,FIND(":",Sheet1!P71)+1,100)</f>
        <v>0</v>
      </c>
      <c r="Q72" s="178" t="str">
        <f>MID(Sheet1!Q71,FIND(":",Sheet1!Q71)+1,100)</f>
        <v>2600㎡</v>
      </c>
      <c r="R72" s="178" t="str">
        <f>MID(Sheet1!R71,FIND(":",Sheet1!R71)+1,100)</f>
        <v>-</v>
      </c>
      <c r="S72" s="178" t="str">
        <f>MID(Sheet1!S71,FIND(":",Sheet1!S71)+1,100)</f>
        <v>-</v>
      </c>
      <c r="T72" s="178" t="str">
        <f>MID(Sheet1!T71,FIND(":",Sheet1!T71)+1,100)</f>
        <v>-</v>
      </c>
      <c r="U72" s="178" t="str">
        <f>MID(Sheet1!U71,FIND(":",Sheet1!U71)+1,100)</f>
        <v/>
      </c>
      <c r="V72" s="103" t="str">
        <f>MID(Sheet1!V71,FIND(":",Sheet1!V71)+1,10000)</f>
        <v>区级档案馆应达到县级二类标准，建筑面积2600-4600平方米。参照《档案馆建设标准》（建标103一2008)</v>
      </c>
    </row>
    <row r="73" spans="1:22" x14ac:dyDescent="0.2">
      <c r="A73" s="178" t="str">
        <f>MID(Sheet1!A72,FIND(":",Sheet1!A72)+1,100)</f>
        <v>非物质文化遗产馆（市）</v>
      </c>
      <c r="B73" s="178" t="str">
        <f>MID(Sheet1!B72,FIND(":",Sheet1!B72)+1,100)</f>
        <v>非物质文化遗产馆（市）</v>
      </c>
      <c r="C73" s="178" t="str">
        <f>MID(Sheet1!C72,FIND(":",Sheet1!C72)+1,100)</f>
        <v/>
      </c>
      <c r="D73" s="178" t="str">
        <f>MID(Sheet1!D72,FIND(":",Sheet1!D72)+1,100)</f>
        <v>T</v>
      </c>
      <c r="E73" s="178" t="str">
        <f>MID(Sheet1!E72,FIND(":",Sheet1!E72)+1,100)</f>
        <v>必配</v>
      </c>
      <c r="F73" s="178" t="str">
        <f>MID(Sheet1!F72,FIND(":",Sheet1!F72)+1,100)</f>
        <v>0</v>
      </c>
      <c r="G73" s="178" t="str">
        <f>MID(Sheet1!G72,FIND(":",Sheet1!G72)+1,100)</f>
        <v>城市级</v>
      </c>
      <c r="H73" s="178" t="str">
        <f>MID(Sheet1!H72,FIND(":",Sheet1!H72)+1,100)</f>
        <v>GF0407</v>
      </c>
      <c r="I73" s="178" t="str">
        <f>MID(Sheet1!I72,FIND(":",Sheet1!I72)+1,100)</f>
        <v>文化</v>
      </c>
      <c r="J73" s="178" t="str">
        <f>MID(Sheet1!J72,FIND(":",Sheet1!J72)+1,100)</f>
        <v>0803</v>
      </c>
      <c r="K73" s="178" t="str">
        <f>MID(Sheet1!K72,FIND(":",Sheet1!K72)+1,100)</f>
        <v>点位控制</v>
      </c>
      <c r="L73" s="178" t="str">
        <f>MID(Sheet1!L72,FIND(":",Sheet1!L72)+1,100)</f>
        <v>0</v>
      </c>
      <c r="M73" s="178" t="str">
        <f>MID(Sheet1!M72,FIND(":",Sheet1!M72)+1,100)</f>
        <v>0</v>
      </c>
      <c r="N73" s="178" t="str">
        <f>MID(Sheet1!N72,FIND(":",Sheet1!N72)+1,100)</f>
        <v>0</v>
      </c>
      <c r="O73" s="178" t="str">
        <f>MID(Sheet1!O72,FIND(":",Sheet1!O72)+1,100)</f>
        <v>0</v>
      </c>
      <c r="P73" s="178" t="str">
        <f>MID(Sheet1!P72,FIND(":",Sheet1!P72)+1,100)</f>
        <v>0</v>
      </c>
      <c r="Q73" s="178" t="str">
        <f>MID(Sheet1!Q72,FIND(":",Sheet1!Q72)+1,100)</f>
        <v>50000㎡</v>
      </c>
      <c r="R73" s="178" t="str">
        <f>MID(Sheet1!R72,FIND(":",Sheet1!R72)+1,100)</f>
        <v>-</v>
      </c>
      <c r="S73" s="178" t="str">
        <f>MID(Sheet1!S72,FIND(":",Sheet1!S72)+1,100)</f>
        <v>-</v>
      </c>
      <c r="T73" s="178" t="str">
        <f>MID(Sheet1!T72,FIND(":",Sheet1!T72)+1,100)</f>
        <v>-</v>
      </c>
      <c r="U73" s="178" t="str">
        <f>MID(Sheet1!U72,FIND(":",Sheet1!U72)+1,100)</f>
        <v/>
      </c>
      <c r="V73" s="103" t="str">
        <f>MID(Sheet1!V72,FIND(":",Sheet1!V72)+1,10000)</f>
        <v>(1)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row>
    <row r="74" spans="1:22" x14ac:dyDescent="0.2">
      <c r="A74" s="178" t="str">
        <f>MID(Sheet1!A73,FIND(":",Sheet1!A73)+1,100)</f>
        <v>非物质文化遗产馆（区）</v>
      </c>
      <c r="B74" s="178" t="str">
        <f>MID(Sheet1!B73,FIND(":",Sheet1!B73)+1,100)</f>
        <v>非物质文化遗产馆（区）</v>
      </c>
      <c r="C74" s="178" t="str">
        <f>MID(Sheet1!C73,FIND(":",Sheet1!C73)+1,100)</f>
        <v/>
      </c>
      <c r="D74" s="178" t="str">
        <f>MID(Sheet1!D73,FIND(":",Sheet1!D73)+1,100)</f>
        <v>T</v>
      </c>
      <c r="E74" s="178" t="str">
        <f>MID(Sheet1!E73,FIND(":",Sheet1!E73)+1,100)</f>
        <v>必配</v>
      </c>
      <c r="F74" s="178" t="str">
        <f>MID(Sheet1!F73,FIND(":",Sheet1!F73)+1,100)</f>
        <v>0</v>
      </c>
      <c r="G74" s="178" t="str">
        <f>MID(Sheet1!G73,FIND(":",Sheet1!G73)+1,100)</f>
        <v>城市级</v>
      </c>
      <c r="H74" s="178" t="str">
        <f>MID(Sheet1!H73,FIND(":",Sheet1!H73)+1,100)</f>
        <v>GF0407</v>
      </c>
      <c r="I74" s="178" t="str">
        <f>MID(Sheet1!I73,FIND(":",Sheet1!I73)+1,100)</f>
        <v>文化</v>
      </c>
      <c r="J74" s="178" t="str">
        <f>MID(Sheet1!J73,FIND(":",Sheet1!J73)+1,100)</f>
        <v>0803</v>
      </c>
      <c r="K74" s="178" t="str">
        <f>MID(Sheet1!K73,FIND(":",Sheet1!K73)+1,100)</f>
        <v>点位控制</v>
      </c>
      <c r="L74" s="178" t="str">
        <f>MID(Sheet1!L73,FIND(":",Sheet1!L73)+1,100)</f>
        <v>0</v>
      </c>
      <c r="M74" s="178" t="str">
        <f>MID(Sheet1!M73,FIND(":",Sheet1!M73)+1,100)</f>
        <v>0</v>
      </c>
      <c r="N74" s="178" t="str">
        <f>MID(Sheet1!N73,FIND(":",Sheet1!N73)+1,100)</f>
        <v>0</v>
      </c>
      <c r="O74" s="178" t="str">
        <f>MID(Sheet1!O73,FIND(":",Sheet1!O73)+1,100)</f>
        <v>0</v>
      </c>
      <c r="P74" s="178" t="str">
        <f>MID(Sheet1!P73,FIND(":",Sheet1!P73)+1,100)</f>
        <v>0</v>
      </c>
      <c r="Q74" s="178" t="str">
        <f>MID(Sheet1!Q73,FIND(":",Sheet1!Q73)+1,100)</f>
        <v>1500㎡</v>
      </c>
      <c r="R74" s="178" t="str">
        <f>MID(Sheet1!R73,FIND(":",Sheet1!R73)+1,100)</f>
        <v>-</v>
      </c>
      <c r="S74" s="178" t="str">
        <f>MID(Sheet1!S73,FIND(":",Sheet1!S73)+1,100)</f>
        <v>-</v>
      </c>
      <c r="T74" s="178" t="str">
        <f>MID(Sheet1!T73,FIND(":",Sheet1!T73)+1,100)</f>
        <v>-</v>
      </c>
      <c r="U74" s="178" t="str">
        <f>MID(Sheet1!U73,FIND(":",Sheet1!U73)+1,100)</f>
        <v/>
      </c>
      <c r="V74" s="103" t="str">
        <f>MID(Sheet1!V73,FIND(":",Sheet1!V73)+1,10000)</f>
        <v>(1)各区、县（市）可结合文化馆、文化中心设置非物质文化遗产展示馆：(2)馆内展陈面积必须达到60%以上。参照“浙江省文化厅办公室关于开展非物质文化遗产馆建设相关数据复核工作的通知”（浙文办[2017]76号)、《杭州市公共文化服务现代化标准(2022一2025年)》、《博物馆建筑设计规范》(JGJ66-2015)</v>
      </c>
    </row>
    <row r="75" spans="1:22" x14ac:dyDescent="0.2">
      <c r="A75" s="178" t="str">
        <f>MID(Sheet1!A74,FIND(":",Sheet1!A74)+1,100)</f>
        <v>大剧院（市）</v>
      </c>
      <c r="B75" s="178" t="str">
        <f>MID(Sheet1!B74,FIND(":",Sheet1!B74)+1,100)</f>
        <v>大剧院（市）</v>
      </c>
      <c r="C75" s="178" t="str">
        <f>MID(Sheet1!C74,FIND(":",Sheet1!C74)+1,100)</f>
        <v/>
      </c>
      <c r="D75" s="178" t="str">
        <f>MID(Sheet1!D74,FIND(":",Sheet1!D74)+1,100)</f>
        <v>T</v>
      </c>
      <c r="E75" s="178" t="str">
        <f>MID(Sheet1!E74,FIND(":",Sheet1!E74)+1,100)</f>
        <v>必配</v>
      </c>
      <c r="F75" s="178" t="str">
        <f>MID(Sheet1!F74,FIND(":",Sheet1!F74)+1,100)</f>
        <v>0</v>
      </c>
      <c r="G75" s="178" t="str">
        <f>MID(Sheet1!G74,FIND(":",Sheet1!G74)+1,100)</f>
        <v>城市级</v>
      </c>
      <c r="H75" s="178" t="str">
        <f>MID(Sheet1!H74,FIND(":",Sheet1!H74)+1,100)</f>
        <v>GF0408</v>
      </c>
      <c r="I75" s="178" t="str">
        <f>MID(Sheet1!I74,FIND(":",Sheet1!I74)+1,100)</f>
        <v>文化</v>
      </c>
      <c r="J75" s="178" t="str">
        <f>MID(Sheet1!J74,FIND(":",Sheet1!J74)+1,100)</f>
        <v>0803</v>
      </c>
      <c r="K75" s="178" t="str">
        <f>MID(Sheet1!K74,FIND(":",Sheet1!K74)+1,100)</f>
        <v>点位控制</v>
      </c>
      <c r="L75" s="178" t="str">
        <f>MID(Sheet1!L74,FIND(":",Sheet1!L74)+1,100)</f>
        <v>0</v>
      </c>
      <c r="M75" s="178" t="str">
        <f>MID(Sheet1!M74,FIND(":",Sheet1!M74)+1,100)</f>
        <v>0</v>
      </c>
      <c r="N75" s="178" t="str">
        <f>MID(Sheet1!N74,FIND(":",Sheet1!N74)+1,100)</f>
        <v>0</v>
      </c>
      <c r="O75" s="178" t="str">
        <f>MID(Sheet1!O74,FIND(":",Sheet1!O74)+1,100)</f>
        <v>0</v>
      </c>
      <c r="P75" s="178" t="str">
        <f>MID(Sheet1!P74,FIND(":",Sheet1!P74)+1,100)</f>
        <v>0</v>
      </c>
      <c r="Q75" s="178" t="str">
        <f>MID(Sheet1!Q74,FIND(":",Sheet1!Q74)+1,100)</f>
        <v>-</v>
      </c>
      <c r="R75" s="178" t="str">
        <f>MID(Sheet1!R74,FIND(":",Sheet1!R74)+1,100)</f>
        <v>-</v>
      </c>
      <c r="S75" s="178" t="str">
        <f>MID(Sheet1!S74,FIND(":",Sheet1!S74)+1,100)</f>
        <v>-</v>
      </c>
      <c r="T75" s="178" t="str">
        <f>MID(Sheet1!T74,FIND(":",Sheet1!T74)+1,100)</f>
        <v>-</v>
      </c>
      <c r="U75" s="178" t="str">
        <f>MID(Sheet1!U74,FIND(":",Sheet1!U74)+1,100)</f>
        <v/>
      </c>
      <c r="V75" s="103" t="str">
        <f>MID(Sheet1!V74,FIND(":",Sheet1!V74)+1,10000)</f>
        <v>(1)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row>
    <row r="76" spans="1:22" x14ac:dyDescent="0.2">
      <c r="A76" s="178" t="str">
        <f>MID(Sheet1!A75,FIND(":",Sheet1!A75)+1,100)</f>
        <v>大剧院（区）</v>
      </c>
      <c r="B76" s="178" t="str">
        <f>MID(Sheet1!B75,FIND(":",Sheet1!B75)+1,100)</f>
        <v>大剧院（区）</v>
      </c>
      <c r="C76" s="178" t="str">
        <f>MID(Sheet1!C75,FIND(":",Sheet1!C75)+1,100)</f>
        <v/>
      </c>
      <c r="D76" s="178" t="str">
        <f>MID(Sheet1!D75,FIND(":",Sheet1!D75)+1,100)</f>
        <v>T</v>
      </c>
      <c r="E76" s="178" t="str">
        <f>MID(Sheet1!E75,FIND(":",Sheet1!E75)+1,100)</f>
        <v>选配</v>
      </c>
      <c r="F76" s="178" t="str">
        <f>MID(Sheet1!F75,FIND(":",Sheet1!F75)+1,100)</f>
        <v>0</v>
      </c>
      <c r="G76" s="178" t="str">
        <f>MID(Sheet1!G75,FIND(":",Sheet1!G75)+1,100)</f>
        <v>城市级</v>
      </c>
      <c r="H76" s="178" t="str">
        <f>MID(Sheet1!H75,FIND(":",Sheet1!H75)+1,100)</f>
        <v>GF0408</v>
      </c>
      <c r="I76" s="178" t="str">
        <f>MID(Sheet1!I75,FIND(":",Sheet1!I75)+1,100)</f>
        <v>文化</v>
      </c>
      <c r="J76" s="178" t="str">
        <f>MID(Sheet1!J75,FIND(":",Sheet1!J75)+1,100)</f>
        <v>0803</v>
      </c>
      <c r="K76" s="178" t="str">
        <f>MID(Sheet1!K75,FIND(":",Sheet1!K75)+1,100)</f>
        <v>点位控制</v>
      </c>
      <c r="L76" s="178" t="str">
        <f>MID(Sheet1!L75,FIND(":",Sheet1!L75)+1,100)</f>
        <v>0</v>
      </c>
      <c r="M76" s="178" t="str">
        <f>MID(Sheet1!M75,FIND(":",Sheet1!M75)+1,100)</f>
        <v>0</v>
      </c>
      <c r="N76" s="178" t="str">
        <f>MID(Sheet1!N75,FIND(":",Sheet1!N75)+1,100)</f>
        <v>0</v>
      </c>
      <c r="O76" s="178" t="str">
        <f>MID(Sheet1!O75,FIND(":",Sheet1!O75)+1,100)</f>
        <v>0</v>
      </c>
      <c r="P76" s="178" t="str">
        <f>MID(Sheet1!P75,FIND(":",Sheet1!P75)+1,100)</f>
        <v>0</v>
      </c>
      <c r="Q76" s="178" t="str">
        <f>MID(Sheet1!Q75,FIND(":",Sheet1!Q75)+1,100)</f>
        <v>-</v>
      </c>
      <c r="R76" s="178" t="str">
        <f>MID(Sheet1!R75,FIND(":",Sheet1!R75)+1,100)</f>
        <v>-</v>
      </c>
      <c r="S76" s="178" t="str">
        <f>MID(Sheet1!S75,FIND(":",Sheet1!S75)+1,100)</f>
        <v>-</v>
      </c>
      <c r="T76" s="178" t="str">
        <f>MID(Sheet1!T75,FIND(":",Sheet1!T75)+1,100)</f>
        <v>-</v>
      </c>
      <c r="U76" s="178" t="str">
        <f>MID(Sheet1!U75,FIND(":",Sheet1!U75)+1,100)</f>
        <v/>
      </c>
      <c r="V76" s="103" t="str">
        <f>MID(Sheet1!V75,FIND(":",Sheet1!V75)+1,10000)</f>
        <v>(1)市级与各县（市）必须设置，各区按需设置：(2)根据文化需求、功能定位、服务对象、管理方式等因素，参照《剧场建筑设计规范(JGJ57-2016)》确定大剧院的类型、规模和等级。参照《杭州市公共文化服务现代化标准(2022一2025年)》、《剧场建筑设计规范》(JGJ57-2016)</v>
      </c>
    </row>
    <row r="77" spans="1:22" x14ac:dyDescent="0.2">
      <c r="A77" s="178" t="str">
        <f>MID(Sheet1!A76,FIND(":",Sheet1!A76)+1,100)</f>
        <v>音乐厅（市）</v>
      </c>
      <c r="B77" s="178" t="str">
        <f>MID(Sheet1!B76,FIND(":",Sheet1!B76)+1,100)</f>
        <v>音乐厅（市）</v>
      </c>
      <c r="C77" s="178" t="str">
        <f>MID(Sheet1!C76,FIND(":",Sheet1!C76)+1,100)</f>
        <v/>
      </c>
      <c r="D77" s="178" t="str">
        <f>MID(Sheet1!D76,FIND(":",Sheet1!D76)+1,100)</f>
        <v>T</v>
      </c>
      <c r="E77" s="178" t="str">
        <f>MID(Sheet1!E76,FIND(":",Sheet1!E76)+1,100)</f>
        <v>必配</v>
      </c>
      <c r="F77" s="178" t="str">
        <f>MID(Sheet1!F76,FIND(":",Sheet1!F76)+1,100)</f>
        <v>0</v>
      </c>
      <c r="G77" s="178" t="str">
        <f>MID(Sheet1!G76,FIND(":",Sheet1!G76)+1,100)</f>
        <v>城市级</v>
      </c>
      <c r="H77" s="178" t="str">
        <f>MID(Sheet1!H76,FIND(":",Sheet1!H76)+1,100)</f>
        <v>GF0409</v>
      </c>
      <c r="I77" s="178" t="str">
        <f>MID(Sheet1!I76,FIND(":",Sheet1!I76)+1,100)</f>
        <v>文化</v>
      </c>
      <c r="J77" s="178" t="str">
        <f>MID(Sheet1!J76,FIND(":",Sheet1!J76)+1,100)</f>
        <v>0803</v>
      </c>
      <c r="K77" s="178" t="str">
        <f>MID(Sheet1!K76,FIND(":",Sheet1!K76)+1,100)</f>
        <v>点位控制</v>
      </c>
      <c r="L77" s="178" t="str">
        <f>MID(Sheet1!L76,FIND(":",Sheet1!L76)+1,100)</f>
        <v>0</v>
      </c>
      <c r="M77" s="178" t="str">
        <f>MID(Sheet1!M76,FIND(":",Sheet1!M76)+1,100)</f>
        <v>0</v>
      </c>
      <c r="N77" s="178" t="str">
        <f>MID(Sheet1!N76,FIND(":",Sheet1!N76)+1,100)</f>
        <v>0</v>
      </c>
      <c r="O77" s="178" t="str">
        <f>MID(Sheet1!O76,FIND(":",Sheet1!O76)+1,100)</f>
        <v>0</v>
      </c>
      <c r="P77" s="178" t="str">
        <f>MID(Sheet1!P76,FIND(":",Sheet1!P76)+1,100)</f>
        <v>0</v>
      </c>
      <c r="Q77" s="178" t="str">
        <f>MID(Sheet1!Q76,FIND(":",Sheet1!Q76)+1,100)</f>
        <v>-</v>
      </c>
      <c r="R77" s="178" t="str">
        <f>MID(Sheet1!R76,FIND(":",Sheet1!R76)+1,100)</f>
        <v>-</v>
      </c>
      <c r="S77" s="178" t="str">
        <f>MID(Sheet1!S76,FIND(":",Sheet1!S76)+1,100)</f>
        <v>-</v>
      </c>
      <c r="T77" s="178" t="str">
        <f>MID(Sheet1!T76,FIND(":",Sheet1!T76)+1,100)</f>
        <v>-</v>
      </c>
      <c r="U77" s="178" t="str">
        <f>MID(Sheet1!U76,FIND(":",Sheet1!U76)+1,100)</f>
        <v/>
      </c>
      <c r="V77" s="103" t="str">
        <f>MID(Sheet1!V76,FIND(":",Sheet1!V76)+1,10000)</f>
        <v>市级必须设置，各区、县（市）按需设置。参照《杭州市公共文化服务现代化标准(2022一2025年)》</v>
      </c>
    </row>
    <row r="78" spans="1:22" x14ac:dyDescent="0.2">
      <c r="A78" s="178" t="str">
        <f>MID(Sheet1!A77,FIND(":",Sheet1!A77)+1,100)</f>
        <v>音乐厅（区）</v>
      </c>
      <c r="B78" s="178" t="str">
        <f>MID(Sheet1!B77,FIND(":",Sheet1!B77)+1,100)</f>
        <v>音乐厅（区）</v>
      </c>
      <c r="C78" s="178" t="str">
        <f>MID(Sheet1!C77,FIND(":",Sheet1!C77)+1,100)</f>
        <v/>
      </c>
      <c r="D78" s="178" t="str">
        <f>MID(Sheet1!D77,FIND(":",Sheet1!D77)+1,100)</f>
        <v>T</v>
      </c>
      <c r="E78" s="178" t="str">
        <f>MID(Sheet1!E77,FIND(":",Sheet1!E77)+1,100)</f>
        <v>选配</v>
      </c>
      <c r="F78" s="178" t="str">
        <f>MID(Sheet1!F77,FIND(":",Sheet1!F77)+1,100)</f>
        <v>0</v>
      </c>
      <c r="G78" s="178" t="str">
        <f>MID(Sheet1!G77,FIND(":",Sheet1!G77)+1,100)</f>
        <v>城市级</v>
      </c>
      <c r="H78" s="178" t="str">
        <f>MID(Sheet1!H77,FIND(":",Sheet1!H77)+1,100)</f>
        <v>GF0409</v>
      </c>
      <c r="I78" s="178" t="str">
        <f>MID(Sheet1!I77,FIND(":",Sheet1!I77)+1,100)</f>
        <v>文化</v>
      </c>
      <c r="J78" s="178" t="str">
        <f>MID(Sheet1!J77,FIND(":",Sheet1!J77)+1,100)</f>
        <v>0803</v>
      </c>
      <c r="K78" s="178" t="str">
        <f>MID(Sheet1!K77,FIND(":",Sheet1!K77)+1,100)</f>
        <v>点位控制</v>
      </c>
      <c r="L78" s="178" t="str">
        <f>MID(Sheet1!L77,FIND(":",Sheet1!L77)+1,100)</f>
        <v>0</v>
      </c>
      <c r="M78" s="178" t="str">
        <f>MID(Sheet1!M77,FIND(":",Sheet1!M77)+1,100)</f>
        <v>0</v>
      </c>
      <c r="N78" s="178" t="str">
        <f>MID(Sheet1!N77,FIND(":",Sheet1!N77)+1,100)</f>
        <v>0</v>
      </c>
      <c r="O78" s="178" t="str">
        <f>MID(Sheet1!O77,FIND(":",Sheet1!O77)+1,100)</f>
        <v>0</v>
      </c>
      <c r="P78" s="178" t="str">
        <f>MID(Sheet1!P77,FIND(":",Sheet1!P77)+1,100)</f>
        <v>0</v>
      </c>
      <c r="Q78" s="178" t="str">
        <f>MID(Sheet1!Q77,FIND(":",Sheet1!Q77)+1,100)</f>
        <v>-</v>
      </c>
      <c r="R78" s="178" t="str">
        <f>MID(Sheet1!R77,FIND(":",Sheet1!R77)+1,100)</f>
        <v>-</v>
      </c>
      <c r="S78" s="178" t="str">
        <f>MID(Sheet1!S77,FIND(":",Sheet1!S77)+1,100)</f>
        <v>-</v>
      </c>
      <c r="T78" s="178" t="str">
        <f>MID(Sheet1!T77,FIND(":",Sheet1!T77)+1,100)</f>
        <v>-</v>
      </c>
      <c r="U78" s="178" t="str">
        <f>MID(Sheet1!U77,FIND(":",Sheet1!U77)+1,100)</f>
        <v/>
      </c>
      <c r="V78" s="103" t="str">
        <f>MID(Sheet1!V77,FIND(":",Sheet1!V77)+1,10000)</f>
        <v>市级必须设置，各区、县（市）按需设置。参照《杭州市公共文化服务现代化标准(2022一2025年)》</v>
      </c>
    </row>
    <row r="79" spans="1:22" x14ac:dyDescent="0.2">
      <c r="A79" s="178" t="str">
        <f>MID(Sheet1!A78,FIND(":",Sheet1!A78)+1,100)</f>
        <v>青少年活动中心（市）</v>
      </c>
      <c r="B79" s="178" t="str">
        <f>MID(Sheet1!B78,FIND(":",Sheet1!B78)+1,100)</f>
        <v>青少年活动中心（市）</v>
      </c>
      <c r="C79" s="178" t="str">
        <f>MID(Sheet1!C78,FIND(":",Sheet1!C78)+1,100)</f>
        <v/>
      </c>
      <c r="D79" s="178" t="str">
        <f>MID(Sheet1!D78,FIND(":",Sheet1!D78)+1,100)</f>
        <v>T</v>
      </c>
      <c r="E79" s="178" t="str">
        <f>MID(Sheet1!E78,FIND(":",Sheet1!E78)+1,100)</f>
        <v>必配</v>
      </c>
      <c r="F79" s="178" t="str">
        <f>MID(Sheet1!F78,FIND(":",Sheet1!F78)+1,100)</f>
        <v>0</v>
      </c>
      <c r="G79" s="178" t="str">
        <f>MID(Sheet1!G78,FIND(":",Sheet1!G78)+1,100)</f>
        <v>城市级</v>
      </c>
      <c r="H79" s="178" t="str">
        <f>MID(Sheet1!H78,FIND(":",Sheet1!H78)+1,100)</f>
        <v>GF0410</v>
      </c>
      <c r="I79" s="178" t="str">
        <f>MID(Sheet1!I78,FIND(":",Sheet1!I78)+1,100)</f>
        <v>文化</v>
      </c>
      <c r="J79" s="178" t="str">
        <f>MID(Sheet1!J78,FIND(":",Sheet1!J78)+1,100)</f>
        <v>0803</v>
      </c>
      <c r="K79" s="178" t="str">
        <f>MID(Sheet1!K78,FIND(":",Sheet1!K78)+1,100)</f>
        <v>点位控制</v>
      </c>
      <c r="L79" s="178" t="str">
        <f>MID(Sheet1!L78,FIND(":",Sheet1!L78)+1,100)</f>
        <v>0</v>
      </c>
      <c r="M79" s="178" t="str">
        <f>MID(Sheet1!M78,FIND(":",Sheet1!M78)+1,100)</f>
        <v>0</v>
      </c>
      <c r="N79" s="178" t="str">
        <f>MID(Sheet1!N78,FIND(":",Sheet1!N78)+1,100)</f>
        <v>0</v>
      </c>
      <c r="O79" s="178" t="str">
        <f>MID(Sheet1!O78,FIND(":",Sheet1!O78)+1,100)</f>
        <v>0</v>
      </c>
      <c r="P79" s="178" t="str">
        <f>MID(Sheet1!P78,FIND(":",Sheet1!P78)+1,100)</f>
        <v>0</v>
      </c>
      <c r="Q79" s="178" t="str">
        <f>MID(Sheet1!Q78,FIND(":",Sheet1!Q78)+1,100)</f>
        <v>8000㎡</v>
      </c>
      <c r="R79" s="178" t="str">
        <f>MID(Sheet1!R78,FIND(":",Sheet1!R78)+1,100)</f>
        <v>26700㎡</v>
      </c>
      <c r="S79" s="178" t="str">
        <f>MID(Sheet1!S78,FIND(":",Sheet1!S78)+1,100)</f>
        <v>-</v>
      </c>
      <c r="T79" s="178" t="str">
        <f>MID(Sheet1!T78,FIND(":",Sheet1!T78)+1,100)</f>
        <v>-</v>
      </c>
      <c r="U79" s="178" t="str">
        <f>MID(Sheet1!U78,FIND(":",Sheet1!U78)+1,100)</f>
        <v/>
      </c>
      <c r="V79" s="103" t="str">
        <f>MID(Sheet1!V78,FIND(":",Sheet1!V78)+1,10000)</f>
        <v>(1)同时应设不小于2000m的室外活动空间：(2)绿化面积大于35%。参考《浙江省青少年宫等级评估标准（试行）》</v>
      </c>
    </row>
    <row r="80" spans="1:22" x14ac:dyDescent="0.2">
      <c r="A80" s="178" t="str">
        <f>MID(Sheet1!A79,FIND(":",Sheet1!A79)+1,100)</f>
        <v>青少年活动中心（区）</v>
      </c>
      <c r="B80" s="178" t="str">
        <f>MID(Sheet1!B79,FIND(":",Sheet1!B79)+1,100)</f>
        <v>青少年活动中心（区）</v>
      </c>
      <c r="C80" s="178" t="str">
        <f>MID(Sheet1!C79,FIND(":",Sheet1!C79)+1,100)</f>
        <v/>
      </c>
      <c r="D80" s="178" t="str">
        <f>MID(Sheet1!D79,FIND(":",Sheet1!D79)+1,100)</f>
        <v>T</v>
      </c>
      <c r="E80" s="178" t="str">
        <f>MID(Sheet1!E79,FIND(":",Sheet1!E79)+1,100)</f>
        <v>必配</v>
      </c>
      <c r="F80" s="178" t="str">
        <f>MID(Sheet1!F79,FIND(":",Sheet1!F79)+1,100)</f>
        <v>0</v>
      </c>
      <c r="G80" s="178" t="str">
        <f>MID(Sheet1!G79,FIND(":",Sheet1!G79)+1,100)</f>
        <v>城市级</v>
      </c>
      <c r="H80" s="178" t="str">
        <f>MID(Sheet1!H79,FIND(":",Sheet1!H79)+1,100)</f>
        <v>GF0410</v>
      </c>
      <c r="I80" s="178" t="str">
        <f>MID(Sheet1!I79,FIND(":",Sheet1!I79)+1,100)</f>
        <v>文化</v>
      </c>
      <c r="J80" s="178" t="str">
        <f>MID(Sheet1!J79,FIND(":",Sheet1!J79)+1,100)</f>
        <v>0803</v>
      </c>
      <c r="K80" s="178" t="str">
        <f>MID(Sheet1!K79,FIND(":",Sheet1!K79)+1,100)</f>
        <v>点位控制</v>
      </c>
      <c r="L80" s="178" t="str">
        <f>MID(Sheet1!L79,FIND(":",Sheet1!L79)+1,100)</f>
        <v>0</v>
      </c>
      <c r="M80" s="178" t="str">
        <f>MID(Sheet1!M79,FIND(":",Sheet1!M79)+1,100)</f>
        <v>0</v>
      </c>
      <c r="N80" s="178" t="str">
        <f>MID(Sheet1!N79,FIND(":",Sheet1!N79)+1,100)</f>
        <v>0</v>
      </c>
      <c r="O80" s="178" t="str">
        <f>MID(Sheet1!O79,FIND(":",Sheet1!O79)+1,100)</f>
        <v>0</v>
      </c>
      <c r="P80" s="178" t="str">
        <f>MID(Sheet1!P79,FIND(":",Sheet1!P79)+1,100)</f>
        <v>0</v>
      </c>
      <c r="Q80" s="178" t="str">
        <f>MID(Sheet1!Q79,FIND(":",Sheet1!Q79)+1,100)</f>
        <v>6000㎡</v>
      </c>
      <c r="R80" s="178" t="str">
        <f>MID(Sheet1!R79,FIND(":",Sheet1!R79)+1,100)</f>
        <v>-</v>
      </c>
      <c r="S80" s="178" t="str">
        <f>MID(Sheet1!S79,FIND(":",Sheet1!S79)+1,100)</f>
        <v>-</v>
      </c>
      <c r="T80" s="178" t="str">
        <f>MID(Sheet1!T79,FIND(":",Sheet1!T79)+1,100)</f>
        <v>-</v>
      </c>
      <c r="U80" s="178" t="str">
        <f>MID(Sheet1!U79,FIND(":",Sheet1!U79)+1,100)</f>
        <v/>
      </c>
      <c r="V80" s="103" t="str">
        <f>MID(Sheet1!V79,FIND(":",Sheet1!V79)+1,10000)</f>
        <v>(1)设置不小于1200m的室外活动场地：(2)萧山区、余杭区参照市级青少年活动中心的建设要求，建筑面积不小于8000m,并设置不小于2000的室外活动场地，辖区人口较大的上城区、西湖区、拱墅区建筑面积不小于8000m;(2)绿化面积大于35%。参考《浙江省青少年宫等级评估标准（试行）》</v>
      </c>
    </row>
    <row r="81" spans="1:22" x14ac:dyDescent="0.2">
      <c r="A81" s="178" t="str">
        <f>MID(Sheet1!A80,FIND(":",Sheet1!A80)+1,100)</f>
        <v>妇女儿童活动中心（市）</v>
      </c>
      <c r="B81" s="178" t="str">
        <f>MID(Sheet1!B80,FIND(":",Sheet1!B80)+1,100)</f>
        <v>妇女儿童活动中心（市）</v>
      </c>
      <c r="C81" s="178" t="str">
        <f>MID(Sheet1!C80,FIND(":",Sheet1!C80)+1,100)</f>
        <v/>
      </c>
      <c r="D81" s="178" t="str">
        <f>MID(Sheet1!D80,FIND(":",Sheet1!D80)+1,100)</f>
        <v>T</v>
      </c>
      <c r="E81" s="178" t="str">
        <f>MID(Sheet1!E80,FIND(":",Sheet1!E80)+1,100)</f>
        <v>必配</v>
      </c>
      <c r="F81" s="178" t="str">
        <f>MID(Sheet1!F80,FIND(":",Sheet1!F80)+1,100)</f>
        <v>0</v>
      </c>
      <c r="G81" s="178" t="str">
        <f>MID(Sheet1!G80,FIND(":",Sheet1!G80)+1,100)</f>
        <v>城市级</v>
      </c>
      <c r="H81" s="178" t="str">
        <f>MID(Sheet1!H80,FIND(":",Sheet1!H80)+1,100)</f>
        <v>GF0411</v>
      </c>
      <c r="I81" s="178" t="str">
        <f>MID(Sheet1!I80,FIND(":",Sheet1!I80)+1,100)</f>
        <v>文化</v>
      </c>
      <c r="J81" s="178" t="str">
        <f>MID(Sheet1!J80,FIND(":",Sheet1!J80)+1,100)</f>
        <v>0803</v>
      </c>
      <c r="K81" s="178" t="str">
        <f>MID(Sheet1!K80,FIND(":",Sheet1!K80)+1,100)</f>
        <v>点位控制</v>
      </c>
      <c r="L81" s="178" t="str">
        <f>MID(Sheet1!L80,FIND(":",Sheet1!L80)+1,100)</f>
        <v>0</v>
      </c>
      <c r="M81" s="178" t="str">
        <f>MID(Sheet1!M80,FIND(":",Sheet1!M80)+1,100)</f>
        <v>0</v>
      </c>
      <c r="N81" s="178" t="str">
        <f>MID(Sheet1!N80,FIND(":",Sheet1!N80)+1,100)</f>
        <v>0</v>
      </c>
      <c r="O81" s="178" t="str">
        <f>MID(Sheet1!O80,FIND(":",Sheet1!O80)+1,100)</f>
        <v>0</v>
      </c>
      <c r="P81" s="178" t="str">
        <f>MID(Sheet1!P80,FIND(":",Sheet1!P80)+1,100)</f>
        <v>0</v>
      </c>
      <c r="Q81" s="178" t="str">
        <f>MID(Sheet1!Q80,FIND(":",Sheet1!Q80)+1,100)</f>
        <v>6000㎡</v>
      </c>
      <c r="R81" s="178" t="str">
        <f>MID(Sheet1!R80,FIND(":",Sheet1!R80)+1,100)</f>
        <v>-</v>
      </c>
      <c r="S81" s="178" t="str">
        <f>MID(Sheet1!S80,FIND(":",Sheet1!S80)+1,100)</f>
        <v>-</v>
      </c>
      <c r="T81" s="178" t="str">
        <f>MID(Sheet1!T80,FIND(":",Sheet1!T80)+1,100)</f>
        <v>-</v>
      </c>
      <c r="U81" s="178" t="str">
        <f>MID(Sheet1!U80,FIND(":",Sheet1!U80)+1,100)</f>
        <v/>
      </c>
      <c r="V81" s="103" t="e">
        <f>MID(Sheet1!V80,FIND(":",Sheet1!V80)+1,10000)</f>
        <v>#VALUE!</v>
      </c>
    </row>
    <row r="82" spans="1:22" x14ac:dyDescent="0.2">
      <c r="A82" s="178" t="str">
        <f>MID(Sheet1!A81,FIND(":",Sheet1!A81)+1,100)</f>
        <v>妇女儿童活动中心（区）</v>
      </c>
      <c r="B82" s="178" t="str">
        <f>MID(Sheet1!B81,FIND(":",Sheet1!B81)+1,100)</f>
        <v>妇女儿童活动中心（区）</v>
      </c>
      <c r="C82" s="178" t="str">
        <f>MID(Sheet1!C81,FIND(":",Sheet1!C81)+1,100)</f>
        <v/>
      </c>
      <c r="D82" s="178" t="str">
        <f>MID(Sheet1!D81,FIND(":",Sheet1!D81)+1,100)</f>
        <v>T</v>
      </c>
      <c r="E82" s="178" t="str">
        <f>MID(Sheet1!E81,FIND(":",Sheet1!E81)+1,100)</f>
        <v>必配</v>
      </c>
      <c r="F82" s="178" t="str">
        <f>MID(Sheet1!F81,FIND(":",Sheet1!F81)+1,100)</f>
        <v>0</v>
      </c>
      <c r="G82" s="178" t="str">
        <f>MID(Sheet1!G81,FIND(":",Sheet1!G81)+1,100)</f>
        <v>城市级</v>
      </c>
      <c r="H82" s="178" t="str">
        <f>MID(Sheet1!H81,FIND(":",Sheet1!H81)+1,100)</f>
        <v>GF0411</v>
      </c>
      <c r="I82" s="178" t="str">
        <f>MID(Sheet1!I81,FIND(":",Sheet1!I81)+1,100)</f>
        <v>文化</v>
      </c>
      <c r="J82" s="178" t="str">
        <f>MID(Sheet1!J81,FIND(":",Sheet1!J81)+1,100)</f>
        <v>0803</v>
      </c>
      <c r="K82" s="178" t="str">
        <f>MID(Sheet1!K81,FIND(":",Sheet1!K81)+1,100)</f>
        <v>点位控制</v>
      </c>
      <c r="L82" s="178" t="str">
        <f>MID(Sheet1!L81,FIND(":",Sheet1!L81)+1,100)</f>
        <v>0</v>
      </c>
      <c r="M82" s="178" t="str">
        <f>MID(Sheet1!M81,FIND(":",Sheet1!M81)+1,100)</f>
        <v>0</v>
      </c>
      <c r="N82" s="178" t="str">
        <f>MID(Sheet1!N81,FIND(":",Sheet1!N81)+1,100)</f>
        <v>0</v>
      </c>
      <c r="O82" s="178" t="str">
        <f>MID(Sheet1!O81,FIND(":",Sheet1!O81)+1,100)</f>
        <v>0</v>
      </c>
      <c r="P82" s="178" t="str">
        <f>MID(Sheet1!P81,FIND(":",Sheet1!P81)+1,100)</f>
        <v>0</v>
      </c>
      <c r="Q82" s="178" t="str">
        <f>MID(Sheet1!Q81,FIND(":",Sheet1!Q81)+1,100)</f>
        <v>1000㎡</v>
      </c>
      <c r="R82" s="178" t="str">
        <f>MID(Sheet1!R81,FIND(":",Sheet1!R81)+1,100)</f>
        <v>-</v>
      </c>
      <c r="S82" s="178" t="str">
        <f>MID(Sheet1!S81,FIND(":",Sheet1!S81)+1,100)</f>
        <v>-</v>
      </c>
      <c r="T82" s="178" t="str">
        <f>MID(Sheet1!T81,FIND(":",Sheet1!T81)+1,100)</f>
        <v>-</v>
      </c>
      <c r="U82" s="178" t="str">
        <f>MID(Sheet1!U81,FIND(":",Sheet1!U81)+1,100)</f>
        <v/>
      </c>
      <c r="V82" s="103" t="str">
        <f>MID(Sheet1!V81,FIND(":",Sheet1!V81)+1,10000)</f>
        <v>区级活动中心建筑面积不小于1000m。借鉴《文化馆建筑设计规范》(JGJ41一2014)，参照《杭州市文化设施专项规划评估与修编》</v>
      </c>
    </row>
    <row r="83" spans="1:22" x14ac:dyDescent="0.2">
      <c r="A83" s="178" t="str">
        <f>MID(Sheet1!A82,FIND(":",Sheet1!A82)+1,100)</f>
        <v>老年活动中心（市）</v>
      </c>
      <c r="B83" s="178" t="str">
        <f>MID(Sheet1!B82,FIND(":",Sheet1!B82)+1,100)</f>
        <v>老年活动中心（市）</v>
      </c>
      <c r="C83" s="178" t="str">
        <f>MID(Sheet1!C82,FIND(":",Sheet1!C82)+1,100)</f>
        <v/>
      </c>
      <c r="D83" s="178" t="str">
        <f>MID(Sheet1!D82,FIND(":",Sheet1!D82)+1,100)</f>
        <v>T</v>
      </c>
      <c r="E83" s="178" t="str">
        <f>MID(Sheet1!E82,FIND(":",Sheet1!E82)+1,100)</f>
        <v>必配</v>
      </c>
      <c r="F83" s="178" t="str">
        <f>MID(Sheet1!F82,FIND(":",Sheet1!F82)+1,100)</f>
        <v>0</v>
      </c>
      <c r="G83" s="178" t="str">
        <f>MID(Sheet1!G82,FIND(":",Sheet1!G82)+1,100)</f>
        <v>城市级</v>
      </c>
      <c r="H83" s="178" t="str">
        <f>MID(Sheet1!H82,FIND(":",Sheet1!H82)+1,100)</f>
        <v>GF0412</v>
      </c>
      <c r="I83" s="178" t="str">
        <f>MID(Sheet1!I82,FIND(":",Sheet1!I82)+1,100)</f>
        <v>文化</v>
      </c>
      <c r="J83" s="178" t="str">
        <f>MID(Sheet1!J82,FIND(":",Sheet1!J82)+1,100)</f>
        <v>0803</v>
      </c>
      <c r="K83" s="178" t="str">
        <f>MID(Sheet1!K82,FIND(":",Sheet1!K82)+1,100)</f>
        <v>点位控制</v>
      </c>
      <c r="L83" s="178" t="str">
        <f>MID(Sheet1!L82,FIND(":",Sheet1!L82)+1,100)</f>
        <v>0</v>
      </c>
      <c r="M83" s="178" t="str">
        <f>MID(Sheet1!M82,FIND(":",Sheet1!M82)+1,100)</f>
        <v>0</v>
      </c>
      <c r="N83" s="178" t="str">
        <f>MID(Sheet1!N82,FIND(":",Sheet1!N82)+1,100)</f>
        <v>0</v>
      </c>
      <c r="O83" s="178" t="str">
        <f>MID(Sheet1!O82,FIND(":",Sheet1!O82)+1,100)</f>
        <v>0</v>
      </c>
      <c r="P83" s="178" t="str">
        <f>MID(Sheet1!P82,FIND(":",Sheet1!P82)+1,100)</f>
        <v>0</v>
      </c>
      <c r="Q83" s="178" t="str">
        <f>MID(Sheet1!Q82,FIND(":",Sheet1!Q82)+1,100)</f>
        <v>10000㎡</v>
      </c>
      <c r="R83" s="178" t="str">
        <f>MID(Sheet1!R82,FIND(":",Sheet1!R82)+1,100)</f>
        <v>-</v>
      </c>
      <c r="S83" s="178" t="str">
        <f>MID(Sheet1!S82,FIND(":",Sheet1!S82)+1,100)</f>
        <v>-</v>
      </c>
      <c r="T83" s="178" t="str">
        <f>MID(Sheet1!T82,FIND(":",Sheet1!T82)+1,100)</f>
        <v>-</v>
      </c>
      <c r="U83" s="178" t="str">
        <f>MID(Sheet1!U82,FIND(":",Sheet1!U82)+1,100)</f>
        <v/>
      </c>
      <c r="V83" s="103" t="str">
        <f>MID(Sheet1!V82,FIND(":",Sheet1!V82)+1,10000)</f>
        <v>至少设置1处市级老年活动中心。参照《浙江省养老服务设施专项规划编制导则（施行）》</v>
      </c>
    </row>
    <row r="84" spans="1:22" x14ac:dyDescent="0.2">
      <c r="A84" s="178" t="str">
        <f>MID(Sheet1!A83,FIND(":",Sheet1!A83)+1,100)</f>
        <v>老年活动中心（区）</v>
      </c>
      <c r="B84" s="178" t="str">
        <f>MID(Sheet1!B83,FIND(":",Sheet1!B83)+1,100)</f>
        <v>老年活动中心（区）</v>
      </c>
      <c r="C84" s="178" t="str">
        <f>MID(Sheet1!C83,FIND(":",Sheet1!C83)+1,100)</f>
        <v/>
      </c>
      <c r="D84" s="178" t="str">
        <f>MID(Sheet1!D83,FIND(":",Sheet1!D83)+1,100)</f>
        <v>T</v>
      </c>
      <c r="E84" s="178" t="str">
        <f>MID(Sheet1!E83,FIND(":",Sheet1!E83)+1,100)</f>
        <v>必配</v>
      </c>
      <c r="F84" s="178" t="str">
        <f>MID(Sheet1!F83,FIND(":",Sheet1!F83)+1,100)</f>
        <v>0</v>
      </c>
      <c r="G84" s="178" t="str">
        <f>MID(Sheet1!G83,FIND(":",Sheet1!G83)+1,100)</f>
        <v>城市级</v>
      </c>
      <c r="H84" s="178" t="str">
        <f>MID(Sheet1!H83,FIND(":",Sheet1!H83)+1,100)</f>
        <v>GF0412</v>
      </c>
      <c r="I84" s="178" t="str">
        <f>MID(Sheet1!I83,FIND(":",Sheet1!I83)+1,100)</f>
        <v>文化</v>
      </c>
      <c r="J84" s="178" t="str">
        <f>MID(Sheet1!J83,FIND(":",Sheet1!J83)+1,100)</f>
        <v>0803</v>
      </c>
      <c r="K84" s="178" t="str">
        <f>MID(Sheet1!K83,FIND(":",Sheet1!K83)+1,100)</f>
        <v>点位控制</v>
      </c>
      <c r="L84" s="178" t="str">
        <f>MID(Sheet1!L83,FIND(":",Sheet1!L83)+1,100)</f>
        <v>0</v>
      </c>
      <c r="M84" s="178" t="str">
        <f>MID(Sheet1!M83,FIND(":",Sheet1!M83)+1,100)</f>
        <v>0</v>
      </c>
      <c r="N84" s="178" t="str">
        <f>MID(Sheet1!N83,FIND(":",Sheet1!N83)+1,100)</f>
        <v>0</v>
      </c>
      <c r="O84" s="178" t="str">
        <f>MID(Sheet1!O83,FIND(":",Sheet1!O83)+1,100)</f>
        <v>0</v>
      </c>
      <c r="P84" s="178" t="str">
        <f>MID(Sheet1!P83,FIND(":",Sheet1!P83)+1,100)</f>
        <v>0</v>
      </c>
      <c r="Q84" s="178" t="str">
        <f>MID(Sheet1!Q83,FIND(":",Sheet1!Q83)+1,100)</f>
        <v>2000㎡</v>
      </c>
      <c r="R84" s="178" t="str">
        <f>MID(Sheet1!R83,FIND(":",Sheet1!R83)+1,100)</f>
        <v>-</v>
      </c>
      <c r="S84" s="178" t="str">
        <f>MID(Sheet1!S83,FIND(":",Sheet1!S83)+1,100)</f>
        <v>-</v>
      </c>
      <c r="T84" s="178" t="str">
        <f>MID(Sheet1!T83,FIND(":",Sheet1!T83)+1,100)</f>
        <v>-</v>
      </c>
      <c r="U84" s="178" t="str">
        <f>MID(Sheet1!U83,FIND(":",Sheet1!U83)+1,100)</f>
        <v/>
      </c>
      <c r="V84" s="103" t="str">
        <f>MID(Sheet1!V83,FIND(":",Sheet1!V83)+1,10000)</f>
        <v>(1)人口在50万以下的区、县（市），老年活动中心建筑面积不小于2000m:人口在50万以上的区、县（市），老年活动中心建筑面积不小于2500m,并设置500~1000m的室外活动场地；(2)老年活动中心的用地规模应根据建设规模、用地条件和规划容积率确定。容积率宜取0.8一1.5,绿地率不宜低于30%。(3)室外活动场地占总用地的比例不宜小于30%;布置不少于100m的硬地活动广场，可与球类场地兼用；设置不少于一块的球类活动场地；健身器械场地不小于80，设置内容符合全民健身的要求；有条件的可以设置健身步道。参照《浙江省养老服务设施专项规划编制导则（施行）》</v>
      </c>
    </row>
    <row r="85" spans="1:22" x14ac:dyDescent="0.2">
      <c r="A85" s="178" t="str">
        <f>MID(Sheet1!A84,FIND(":",Sheet1!A84)+1,100)</f>
        <v>文化广场（市）</v>
      </c>
      <c r="B85" s="178" t="str">
        <f>MID(Sheet1!B84,FIND(":",Sheet1!B84)+1,100)</f>
        <v>文化广场（市）</v>
      </c>
      <c r="C85" s="178" t="str">
        <f>MID(Sheet1!C84,FIND(":",Sheet1!C84)+1,100)</f>
        <v/>
      </c>
      <c r="D85" s="178" t="str">
        <f>MID(Sheet1!D84,FIND(":",Sheet1!D84)+1,100)</f>
        <v>T</v>
      </c>
      <c r="E85" s="178" t="str">
        <f>MID(Sheet1!E84,FIND(":",Sheet1!E84)+1,100)</f>
        <v>必配</v>
      </c>
      <c r="F85" s="178" t="str">
        <f>MID(Sheet1!F84,FIND(":",Sheet1!F84)+1,100)</f>
        <v>0</v>
      </c>
      <c r="G85" s="178" t="str">
        <f>MID(Sheet1!G84,FIND(":",Sheet1!G84)+1,100)</f>
        <v>城市级</v>
      </c>
      <c r="H85" s="178" t="str">
        <f>MID(Sheet1!H84,FIND(":",Sheet1!H84)+1,100)</f>
        <v>GF0413</v>
      </c>
      <c r="I85" s="178" t="str">
        <f>MID(Sheet1!I84,FIND(":",Sheet1!I84)+1,100)</f>
        <v>文化</v>
      </c>
      <c r="J85" s="178" t="str">
        <f>MID(Sheet1!J84,FIND(":",Sheet1!J84)+1,100)</f>
        <v>0803</v>
      </c>
      <c r="K85" s="178" t="str">
        <f>MID(Sheet1!K84,FIND(":",Sheet1!K84)+1,100)</f>
        <v>点位控制</v>
      </c>
      <c r="L85" s="178" t="str">
        <f>MID(Sheet1!L84,FIND(":",Sheet1!L84)+1,100)</f>
        <v>0</v>
      </c>
      <c r="M85" s="178" t="str">
        <f>MID(Sheet1!M84,FIND(":",Sheet1!M84)+1,100)</f>
        <v>0</v>
      </c>
      <c r="N85" s="178" t="str">
        <f>MID(Sheet1!N84,FIND(":",Sheet1!N84)+1,100)</f>
        <v>0</v>
      </c>
      <c r="O85" s="178" t="str">
        <f>MID(Sheet1!O84,FIND(":",Sheet1!O84)+1,100)</f>
        <v>0</v>
      </c>
      <c r="P85" s="178" t="str">
        <f>MID(Sheet1!P84,FIND(":",Sheet1!P84)+1,100)</f>
        <v>0</v>
      </c>
      <c r="Q85" s="178" t="str">
        <f>MID(Sheet1!Q84,FIND(":",Sheet1!Q84)+1,100)</f>
        <v>-</v>
      </c>
      <c r="R85" s="178" t="str">
        <f>MID(Sheet1!R84,FIND(":",Sheet1!R84)+1,100)</f>
        <v>20000㎡</v>
      </c>
      <c r="S85" s="178" t="str">
        <f>MID(Sheet1!S84,FIND(":",Sheet1!S84)+1,100)</f>
        <v>-</v>
      </c>
      <c r="T85" s="178" t="str">
        <f>MID(Sheet1!T84,FIND(":",Sheet1!T84)+1,100)</f>
        <v>-</v>
      </c>
      <c r="U85" s="178" t="str">
        <f>MID(Sheet1!U84,FIND(":",Sheet1!U84)+1,100)</f>
        <v/>
      </c>
      <c r="V85" s="103" t="str">
        <f>MID(Sheet1!V84,FIND(":",Sheet1!V84)+1,10000)</f>
        <v>中心城区建设不少于3个文化广场。沿用《杭州市城市规划公共服务设施基本配套规定（修订)》</v>
      </c>
    </row>
    <row r="86" spans="1:22" x14ac:dyDescent="0.2">
      <c r="A86" s="178" t="str">
        <f>MID(Sheet1!A85,FIND(":",Sheet1!A85)+1,100)</f>
        <v>文化广场（区）</v>
      </c>
      <c r="B86" s="178" t="str">
        <f>MID(Sheet1!B85,FIND(":",Sheet1!B85)+1,100)</f>
        <v>文化广场（区）</v>
      </c>
      <c r="C86" s="178" t="str">
        <f>MID(Sheet1!C85,FIND(":",Sheet1!C85)+1,100)</f>
        <v/>
      </c>
      <c r="D86" s="178" t="str">
        <f>MID(Sheet1!D85,FIND(":",Sheet1!D85)+1,100)</f>
        <v>T</v>
      </c>
      <c r="E86" s="178" t="str">
        <f>MID(Sheet1!E85,FIND(":",Sheet1!E85)+1,100)</f>
        <v>必配</v>
      </c>
      <c r="F86" s="178" t="str">
        <f>MID(Sheet1!F85,FIND(":",Sheet1!F85)+1,100)</f>
        <v>0</v>
      </c>
      <c r="G86" s="178" t="str">
        <f>MID(Sheet1!G85,FIND(":",Sheet1!G85)+1,100)</f>
        <v>城市级</v>
      </c>
      <c r="H86" s="178" t="str">
        <f>MID(Sheet1!H85,FIND(":",Sheet1!H85)+1,100)</f>
        <v>GF0413</v>
      </c>
      <c r="I86" s="178" t="str">
        <f>MID(Sheet1!I85,FIND(":",Sheet1!I85)+1,100)</f>
        <v>文化</v>
      </c>
      <c r="J86" s="178" t="str">
        <f>MID(Sheet1!J85,FIND(":",Sheet1!J85)+1,100)</f>
        <v>0803</v>
      </c>
      <c r="K86" s="178" t="str">
        <f>MID(Sheet1!K85,FIND(":",Sheet1!K85)+1,100)</f>
        <v>点位控制</v>
      </c>
      <c r="L86" s="178" t="str">
        <f>MID(Sheet1!L85,FIND(":",Sheet1!L85)+1,100)</f>
        <v>0</v>
      </c>
      <c r="M86" s="178" t="str">
        <f>MID(Sheet1!M85,FIND(":",Sheet1!M85)+1,100)</f>
        <v>0</v>
      </c>
      <c r="N86" s="178" t="str">
        <f>MID(Sheet1!N85,FIND(":",Sheet1!N85)+1,100)</f>
        <v>0</v>
      </c>
      <c r="O86" s="178" t="str">
        <f>MID(Sheet1!O85,FIND(":",Sheet1!O85)+1,100)</f>
        <v>0</v>
      </c>
      <c r="P86" s="178" t="str">
        <f>MID(Sheet1!P85,FIND(":",Sheet1!P85)+1,100)</f>
        <v>0</v>
      </c>
      <c r="Q86" s="178" t="str">
        <f>MID(Sheet1!Q85,FIND(":",Sheet1!Q85)+1,100)</f>
        <v>-</v>
      </c>
      <c r="R86" s="178" t="str">
        <f>MID(Sheet1!R85,FIND(":",Sheet1!R85)+1,100)</f>
        <v>10000㎡</v>
      </c>
      <c r="S86" s="178" t="str">
        <f>MID(Sheet1!S85,FIND(":",Sheet1!S85)+1,100)</f>
        <v>-</v>
      </c>
      <c r="T86" s="178" t="str">
        <f>MID(Sheet1!T85,FIND(":",Sheet1!T85)+1,100)</f>
        <v>-</v>
      </c>
      <c r="U86" s="178" t="str">
        <f>MID(Sheet1!U85,FIND(":",Sheet1!U85)+1,100)</f>
        <v/>
      </c>
      <c r="V86" s="103" t="str">
        <f>MID(Sheet1!V85,FIND(":",Sheet1!V85)+1,10000)</f>
        <v>各区、县（市）建设1~2个文化广场，且其中至少应有一个能够设置室外露天舞台，方便开展群众室外活动。沿用《杭州市城市规划公共服务设施基本配套规定（修订)》</v>
      </c>
    </row>
    <row r="87" spans="1:22" x14ac:dyDescent="0.2">
      <c r="A87" s="178" t="str">
        <f>MID(Sheet1!A86,FIND(":",Sheet1!A86)+1,100)</f>
        <v>会展中心</v>
      </c>
      <c r="B87" s="178" t="str">
        <f>MID(Sheet1!B86,FIND(":",Sheet1!B86)+1,100)</f>
        <v>会展中心</v>
      </c>
      <c r="C87" s="178" t="str">
        <f>MID(Sheet1!C86,FIND(":",Sheet1!C86)+1,100)</f>
        <v/>
      </c>
      <c r="D87" s="178" t="str">
        <f>MID(Sheet1!D86,FIND(":",Sheet1!D86)+1,100)</f>
        <v>T</v>
      </c>
      <c r="E87" s="178" t="str">
        <f>MID(Sheet1!E86,FIND(":",Sheet1!E86)+1,100)</f>
        <v>品质提升</v>
      </c>
      <c r="F87" s="178" t="str">
        <f>MID(Sheet1!F86,FIND(":",Sheet1!F86)+1,100)</f>
        <v>0</v>
      </c>
      <c r="G87" s="178" t="str">
        <f>MID(Sheet1!G86,FIND(":",Sheet1!G86)+1,100)</f>
        <v>城市级</v>
      </c>
      <c r="H87" s="178" t="str">
        <f>MID(Sheet1!H86,FIND(":",Sheet1!H86)+1,100)</f>
        <v>GF0423</v>
      </c>
      <c r="I87" s="178" t="str">
        <f>MID(Sheet1!I86,FIND(":",Sheet1!I86)+1,100)</f>
        <v>文化</v>
      </c>
      <c r="J87" s="178" t="str">
        <f>MID(Sheet1!J86,FIND(":",Sheet1!J86)+1,100)</f>
        <v>0803</v>
      </c>
      <c r="K87" s="178" t="str">
        <f>MID(Sheet1!K86,FIND(":",Sheet1!K86)+1,100)</f>
        <v>点位控制</v>
      </c>
      <c r="L87" s="178" t="str">
        <f>MID(Sheet1!L86,FIND(":",Sheet1!L86)+1,100)</f>
        <v>0</v>
      </c>
      <c r="M87" s="178" t="str">
        <f>MID(Sheet1!M86,FIND(":",Sheet1!M86)+1,100)</f>
        <v>0</v>
      </c>
      <c r="N87" s="178" t="str">
        <f>MID(Sheet1!N86,FIND(":",Sheet1!N86)+1,100)</f>
        <v>0</v>
      </c>
      <c r="O87" s="178" t="str">
        <f>MID(Sheet1!O86,FIND(":",Sheet1!O86)+1,100)</f>
        <v>0</v>
      </c>
      <c r="P87" s="178" t="str">
        <f>MID(Sheet1!P86,FIND(":",Sheet1!P86)+1,100)</f>
        <v>0</v>
      </c>
      <c r="Q87" s="178" t="str">
        <f>MID(Sheet1!Q86,FIND(":",Sheet1!Q86)+1,100)</f>
        <v>-</v>
      </c>
      <c r="R87" s="178" t="str">
        <f>MID(Sheet1!R86,FIND(":",Sheet1!R86)+1,100)</f>
        <v>-</v>
      </c>
      <c r="S87" s="178" t="str">
        <f>MID(Sheet1!S86,FIND(":",Sheet1!S86)+1,100)</f>
        <v>-</v>
      </c>
      <c r="T87" s="178" t="str">
        <f>MID(Sheet1!T86,FIND(":",Sheet1!T86)+1,100)</f>
        <v>-</v>
      </c>
      <c r="U87" s="178" t="str">
        <f>MID(Sheet1!U86,FIND(":",Sheet1!U86)+1,100)</f>
        <v/>
      </c>
      <c r="V87" s="103" t="str">
        <f>MID(Sheet1!V86,FIND(":",Sheet1!V86)+1,10000)</f>
        <v>-</v>
      </c>
    </row>
    <row r="88" spans="1:22" x14ac:dyDescent="0.2">
      <c r="A88" s="178" t="str">
        <f>MID(Sheet1!A87,FIND(":",Sheet1!A87)+1,100)</f>
        <v>儿童博物馆</v>
      </c>
      <c r="B88" s="178" t="str">
        <f>MID(Sheet1!B87,FIND(":",Sheet1!B87)+1,100)</f>
        <v>儿童博物馆</v>
      </c>
      <c r="C88" s="178" t="str">
        <f>MID(Sheet1!C87,FIND(":",Sheet1!C87)+1,100)</f>
        <v/>
      </c>
      <c r="D88" s="178" t="str">
        <f>MID(Sheet1!D87,FIND(":",Sheet1!D87)+1,100)</f>
        <v>T</v>
      </c>
      <c r="E88" s="178" t="str">
        <f>MID(Sheet1!E87,FIND(":",Sheet1!E87)+1,100)</f>
        <v>品质提升</v>
      </c>
      <c r="F88" s="178" t="str">
        <f>MID(Sheet1!F87,FIND(":",Sheet1!F87)+1,100)</f>
        <v>0</v>
      </c>
      <c r="G88" s="178" t="str">
        <f>MID(Sheet1!G87,FIND(":",Sheet1!G87)+1,100)</f>
        <v>城市级</v>
      </c>
      <c r="H88" s="178" t="str">
        <f>MID(Sheet1!H87,FIND(":",Sheet1!H87)+1,100)</f>
        <v>GF0423</v>
      </c>
      <c r="I88" s="178" t="str">
        <f>MID(Sheet1!I87,FIND(":",Sheet1!I87)+1,100)</f>
        <v>文化</v>
      </c>
      <c r="J88" s="178" t="str">
        <f>MID(Sheet1!J87,FIND(":",Sheet1!J87)+1,100)</f>
        <v>0803</v>
      </c>
      <c r="K88" s="178" t="str">
        <f>MID(Sheet1!K87,FIND(":",Sheet1!K87)+1,100)</f>
        <v>点位控制</v>
      </c>
      <c r="L88" s="178" t="str">
        <f>MID(Sheet1!L87,FIND(":",Sheet1!L87)+1,100)</f>
        <v>0</v>
      </c>
      <c r="M88" s="178" t="str">
        <f>MID(Sheet1!M87,FIND(":",Sheet1!M87)+1,100)</f>
        <v>0</v>
      </c>
      <c r="N88" s="178" t="str">
        <f>MID(Sheet1!N87,FIND(":",Sheet1!N87)+1,100)</f>
        <v>0</v>
      </c>
      <c r="O88" s="178" t="str">
        <f>MID(Sheet1!O87,FIND(":",Sheet1!O87)+1,100)</f>
        <v>0</v>
      </c>
      <c r="P88" s="178" t="str">
        <f>MID(Sheet1!P87,FIND(":",Sheet1!P87)+1,100)</f>
        <v>0</v>
      </c>
      <c r="Q88" s="178" t="str">
        <f>MID(Sheet1!Q87,FIND(":",Sheet1!Q87)+1,100)</f>
        <v>-</v>
      </c>
      <c r="R88" s="178" t="str">
        <f>MID(Sheet1!R87,FIND(":",Sheet1!R87)+1,100)</f>
        <v>-</v>
      </c>
      <c r="S88" s="178" t="str">
        <f>MID(Sheet1!S87,FIND(":",Sheet1!S87)+1,100)</f>
        <v>-</v>
      </c>
      <c r="T88" s="178" t="str">
        <f>MID(Sheet1!T87,FIND(":",Sheet1!T87)+1,100)</f>
        <v>-</v>
      </c>
      <c r="U88" s="178" t="str">
        <f>MID(Sheet1!U87,FIND(":",Sheet1!U87)+1,100)</f>
        <v/>
      </c>
      <c r="V88" s="103" t="str">
        <f>MID(Sheet1!V87,FIND(":",Sheet1!V87)+1,10000)</f>
        <v>-</v>
      </c>
    </row>
    <row r="89" spans="1:22" x14ac:dyDescent="0.2">
      <c r="A89" s="178" t="str">
        <f>MID(Sheet1!A88,FIND(":",Sheet1!A88)+1,100)</f>
        <v>儿童图书馆</v>
      </c>
      <c r="B89" s="178" t="str">
        <f>MID(Sheet1!B88,FIND(":",Sheet1!B88)+1,100)</f>
        <v>儿童图书馆</v>
      </c>
      <c r="C89" s="178" t="str">
        <f>MID(Sheet1!C88,FIND(":",Sheet1!C88)+1,100)</f>
        <v/>
      </c>
      <c r="D89" s="178" t="str">
        <f>MID(Sheet1!D88,FIND(":",Sheet1!D88)+1,100)</f>
        <v>T</v>
      </c>
      <c r="E89" s="178" t="str">
        <f>MID(Sheet1!E88,FIND(":",Sheet1!E88)+1,100)</f>
        <v>品质提升</v>
      </c>
      <c r="F89" s="178" t="str">
        <f>MID(Sheet1!F88,FIND(":",Sheet1!F88)+1,100)</f>
        <v>0</v>
      </c>
      <c r="G89" s="178" t="str">
        <f>MID(Sheet1!G88,FIND(":",Sheet1!G88)+1,100)</f>
        <v>城市级</v>
      </c>
      <c r="H89" s="178" t="str">
        <f>MID(Sheet1!H88,FIND(":",Sheet1!H88)+1,100)</f>
        <v>GF0423</v>
      </c>
      <c r="I89" s="178" t="str">
        <f>MID(Sheet1!I88,FIND(":",Sheet1!I88)+1,100)</f>
        <v>文化</v>
      </c>
      <c r="J89" s="178" t="str">
        <f>MID(Sheet1!J88,FIND(":",Sheet1!J88)+1,100)</f>
        <v>0803</v>
      </c>
      <c r="K89" s="178" t="str">
        <f>MID(Sheet1!K88,FIND(":",Sheet1!K88)+1,100)</f>
        <v>点位控制</v>
      </c>
      <c r="L89" s="178" t="str">
        <f>MID(Sheet1!L88,FIND(":",Sheet1!L88)+1,100)</f>
        <v>0</v>
      </c>
      <c r="M89" s="178" t="str">
        <f>MID(Sheet1!M88,FIND(":",Sheet1!M88)+1,100)</f>
        <v>0</v>
      </c>
      <c r="N89" s="178" t="str">
        <f>MID(Sheet1!N88,FIND(":",Sheet1!N88)+1,100)</f>
        <v>0</v>
      </c>
      <c r="O89" s="178" t="str">
        <f>MID(Sheet1!O88,FIND(":",Sheet1!O88)+1,100)</f>
        <v>0</v>
      </c>
      <c r="P89" s="178" t="str">
        <f>MID(Sheet1!P88,FIND(":",Sheet1!P88)+1,100)</f>
        <v>0</v>
      </c>
      <c r="Q89" s="178" t="str">
        <f>MID(Sheet1!Q88,FIND(":",Sheet1!Q88)+1,100)</f>
        <v>-</v>
      </c>
      <c r="R89" s="178" t="str">
        <f>MID(Sheet1!R88,FIND(":",Sheet1!R88)+1,100)</f>
        <v>-</v>
      </c>
      <c r="S89" s="178" t="str">
        <f>MID(Sheet1!S88,FIND(":",Sheet1!S88)+1,100)</f>
        <v>-</v>
      </c>
      <c r="T89" s="178" t="str">
        <f>MID(Sheet1!T88,FIND(":",Sheet1!T88)+1,100)</f>
        <v>-</v>
      </c>
      <c r="U89" s="178" t="str">
        <f>MID(Sheet1!U88,FIND(":",Sheet1!U88)+1,100)</f>
        <v/>
      </c>
      <c r="V89" s="103" t="str">
        <f>MID(Sheet1!V88,FIND(":",Sheet1!V88)+1,10000)</f>
        <v>-</v>
      </c>
    </row>
    <row r="90" spans="1:22" x14ac:dyDescent="0.2">
      <c r="A90" s="178" t="str">
        <f>MID(Sheet1!A89,FIND(":",Sheet1!A89)+1,100)</f>
        <v>文化活动中心（综合文化站）</v>
      </c>
      <c r="B90" s="178" t="str">
        <f>MID(Sheet1!B89,FIND(":",Sheet1!B89)+1,100)</f>
        <v>文化活动中心（综合文化站）</v>
      </c>
      <c r="C90" s="178" t="str">
        <f>MID(Sheet1!C89,FIND(":",Sheet1!C89)+1,100)</f>
        <v>文化活动中心 居住区级文化活动中心 居住区文化活动中心 街道级文化活动中心</v>
      </c>
      <c r="D90" s="178" t="str">
        <f>MID(Sheet1!D89,FIND(":",Sheet1!D89)+1,100)</f>
        <v>T</v>
      </c>
      <c r="E90" s="178" t="str">
        <f>MID(Sheet1!E89,FIND(":",Sheet1!E89)+1,100)</f>
        <v>必配</v>
      </c>
      <c r="F90" s="178" t="str">
        <f>MID(Sheet1!F89,FIND(":",Sheet1!F89)+1,100)</f>
        <v>1</v>
      </c>
      <c r="G90" s="178" t="str">
        <f>MID(Sheet1!G89,FIND(":",Sheet1!G89)+1,100)</f>
        <v>街道级</v>
      </c>
      <c r="H90" s="178" t="str">
        <f>MID(Sheet1!H89,FIND(":",Sheet1!H89)+1,100)</f>
        <v>GF0414</v>
      </c>
      <c r="I90" s="178" t="str">
        <f>MID(Sheet1!I89,FIND(":",Sheet1!I89)+1,100)</f>
        <v>文化</v>
      </c>
      <c r="J90" s="178" t="str">
        <f>MID(Sheet1!J89,FIND(":",Sheet1!J89)+1,100)</f>
        <v>0803</v>
      </c>
      <c r="K90" s="178" t="str">
        <f>MID(Sheet1!K89,FIND(":",Sheet1!K89)+1,100)</f>
        <v>点位控制</v>
      </c>
      <c r="L90" s="178" t="str">
        <f>MID(Sheet1!L89,FIND(":",Sheet1!L89)+1,100)</f>
        <v>总居住户数/100*33</v>
      </c>
      <c r="M90" s="178" t="str">
        <f>MID(Sheet1!M89,FIND(":",Sheet1!M89)+1,100)</f>
        <v>0</v>
      </c>
      <c r="N90" s="178" t="str">
        <f>MID(Sheet1!N89,FIND(":",Sheet1!N89)+1,100)</f>
        <v>0</v>
      </c>
      <c r="O90" s="178" t="str">
        <f>MID(Sheet1!O89,FIND(":",Sheet1!O89)+1,100)</f>
        <v>0</v>
      </c>
      <c r="P90" s="178" t="str">
        <f>MID(Sheet1!P89,FIND(":",Sheet1!P89)+1,100)</f>
        <v>0</v>
      </c>
      <c r="Q90" s="178" t="str">
        <f>MID(Sheet1!Q89,FIND(":",Sheet1!Q89)+1,100)</f>
        <v>5500㎡</v>
      </c>
      <c r="R90" s="178" t="str">
        <f>MID(Sheet1!R89,FIND(":",Sheet1!R89)+1,100)</f>
        <v>-</v>
      </c>
      <c r="S90" s="178" t="str">
        <f>MID(Sheet1!S89,FIND(":",Sheet1!S89)+1,100)</f>
        <v>-</v>
      </c>
      <c r="T90" s="178" t="str">
        <f>MID(Sheet1!T89,FIND(":",Sheet1!T89)+1,100)</f>
        <v>-</v>
      </c>
      <c r="U90" s="178" t="str">
        <f>MID(Sheet1!U89,FIND(":",Sheet1!U89)+1,100)</f>
        <v/>
      </c>
      <c r="V90" s="103" t="str">
        <f>MID(Sheet1!V89,FIND(":",Sheet1!V89)+1,10000)</f>
        <v>(1)宜结合或靠近同级中心绿地、体育设施等设置；(2)设置内容上，图书室不小于500m2、青少年活动场所面积不小于1500m,老年活动室不小于300m2。参照《杭州市文化设施近期建设规划》</v>
      </c>
    </row>
    <row r="91" spans="1:22" x14ac:dyDescent="0.2">
      <c r="A91" s="178" t="str">
        <f>MID(Sheet1!A90,FIND(":",Sheet1!A90)+1,100)</f>
        <v>文化广场</v>
      </c>
      <c r="B91" s="178" t="str">
        <f>MID(Sheet1!B90,FIND(":",Sheet1!B90)+1,100)</f>
        <v>文化广场</v>
      </c>
      <c r="C91" s="178" t="str">
        <f>MID(Sheet1!C90,FIND(":",Sheet1!C90)+1,100)</f>
        <v/>
      </c>
      <c r="D91" s="178" t="str">
        <f>MID(Sheet1!D90,FIND(":",Sheet1!D90)+1,100)</f>
        <v>T</v>
      </c>
      <c r="E91" s="178" t="str">
        <f>MID(Sheet1!E90,FIND(":",Sheet1!E90)+1,100)</f>
        <v>必配</v>
      </c>
      <c r="F91" s="178" t="str">
        <f>MID(Sheet1!F90,FIND(":",Sheet1!F90)+1,100)</f>
        <v>1</v>
      </c>
      <c r="G91" s="178" t="str">
        <f>MID(Sheet1!G90,FIND(":",Sheet1!G90)+1,100)</f>
        <v>街道级</v>
      </c>
      <c r="H91" s="178" t="str">
        <f>MID(Sheet1!H90,FIND(":",Sheet1!H90)+1,100)</f>
        <v>GF0416</v>
      </c>
      <c r="I91" s="178" t="str">
        <f>MID(Sheet1!I90,FIND(":",Sheet1!I90)+1,100)</f>
        <v>文化</v>
      </c>
      <c r="J91" s="178" t="str">
        <f>MID(Sheet1!J90,FIND(":",Sheet1!J90)+1,100)</f>
        <v>0803</v>
      </c>
      <c r="K91" s="178" t="str">
        <f>MID(Sheet1!K90,FIND(":",Sheet1!K90)+1,100)</f>
        <v>点位控制</v>
      </c>
      <c r="L91" s="178" t="str">
        <f>MID(Sheet1!L90,FIND(":",Sheet1!L90)+1,100)</f>
        <v>0</v>
      </c>
      <c r="M91" s="178" t="str">
        <f>MID(Sheet1!M90,FIND(":",Sheet1!M90)+1,100)</f>
        <v>总居住户数/100*5.5</v>
      </c>
      <c r="N91" s="178" t="str">
        <f>MID(Sheet1!N90,FIND(":",Sheet1!N90)+1,100)</f>
        <v>0</v>
      </c>
      <c r="O91" s="178" t="str">
        <f>MID(Sheet1!O90,FIND(":",Sheet1!O90)+1,100)</f>
        <v>0</v>
      </c>
      <c r="P91" s="178" t="str">
        <f>MID(Sheet1!P90,FIND(":",Sheet1!P90)+1,100)</f>
        <v>0</v>
      </c>
      <c r="Q91" s="178" t="str">
        <f>MID(Sheet1!Q90,FIND(":",Sheet1!Q90)+1,100)</f>
        <v>-</v>
      </c>
      <c r="R91" s="178" t="str">
        <f>MID(Sheet1!R90,FIND(":",Sheet1!R90)+1,100)</f>
        <v>1000㎡</v>
      </c>
      <c r="S91" s="178" t="str">
        <f>MID(Sheet1!S90,FIND(":",Sheet1!S90)+1,100)</f>
        <v>-</v>
      </c>
      <c r="T91" s="178" t="str">
        <f>MID(Sheet1!T90,FIND(":",Sheet1!T90)+1,100)</f>
        <v>-</v>
      </c>
      <c r="U91" s="178" t="str">
        <f>MID(Sheet1!U90,FIND(":",Sheet1!U90)+1,100)</f>
        <v/>
      </c>
      <c r="V91" s="103" t="str">
        <f>MID(Sheet1!V90,FIND(":",Sheet1!V90)+1,10000)</f>
        <v>(1)宜结合文化中心、公共绿地设置：(2)用地落实困难的地区可采取分设的形式，但每处不宜小于300m:(3)配置园林、小品和小型相关设施等。参照《杭州市文化设施近期建设规划》</v>
      </c>
    </row>
    <row r="92" spans="1:22" x14ac:dyDescent="0.2">
      <c r="A92" s="178" t="str">
        <f>MID(Sheet1!A91,FIND(":",Sheet1!A91)+1,100)</f>
        <v>杭州书房（实体书店）</v>
      </c>
      <c r="B92" s="178" t="str">
        <f>MID(Sheet1!B91,FIND(":",Sheet1!B91)+1,100)</f>
        <v>杭州书房（实体书店）</v>
      </c>
      <c r="C92" s="178" t="str">
        <f>MID(Sheet1!C91,FIND(":",Sheet1!C91)+1,100)</f>
        <v>杭州书房</v>
      </c>
      <c r="D92" s="178" t="str">
        <f>MID(Sheet1!D91,FIND(":",Sheet1!D91)+1,100)</f>
        <v>T</v>
      </c>
      <c r="E92" s="178" t="str">
        <f>MID(Sheet1!E91,FIND(":",Sheet1!E91)+1,100)</f>
        <v>必配</v>
      </c>
      <c r="F92" s="178" t="str">
        <f>MID(Sheet1!F91,FIND(":",Sheet1!F91)+1,100)</f>
        <v>1</v>
      </c>
      <c r="G92" s="178" t="str">
        <f>MID(Sheet1!G91,FIND(":",Sheet1!G91)+1,100)</f>
        <v>街道级</v>
      </c>
      <c r="H92" s="178" t="str">
        <f>MID(Sheet1!H91,FIND(":",Sheet1!H91)+1,100)</f>
        <v>GF0415</v>
      </c>
      <c r="I92" s="178" t="str">
        <f>MID(Sheet1!I91,FIND(":",Sheet1!I91)+1,100)</f>
        <v>文化</v>
      </c>
      <c r="J92" s="178" t="str">
        <f>MID(Sheet1!J91,FIND(":",Sheet1!J91)+1,100)</f>
        <v>0803</v>
      </c>
      <c r="K92" s="178" t="str">
        <f>MID(Sheet1!K91,FIND(":",Sheet1!K91)+1,100)</f>
        <v>点位控制</v>
      </c>
      <c r="L92" s="178" t="str">
        <f>MID(Sheet1!L91,FIND(":",Sheet1!L91)+1,100)</f>
        <v>总居住户数/100*1.1</v>
      </c>
      <c r="M92" s="178" t="str">
        <f>MID(Sheet1!M91,FIND(":",Sheet1!M91)+1,100)</f>
        <v>0</v>
      </c>
      <c r="N92" s="178" t="str">
        <f>MID(Sheet1!N91,FIND(":",Sheet1!N91)+1,100)</f>
        <v>0</v>
      </c>
      <c r="O92" s="178" t="str">
        <f>MID(Sheet1!O91,FIND(":",Sheet1!O91)+1,100)</f>
        <v>0</v>
      </c>
      <c r="P92" s="178" t="str">
        <f>MID(Sheet1!P91,FIND(":",Sheet1!P91)+1,100)</f>
        <v>0</v>
      </c>
      <c r="Q92" s="178" t="str">
        <f>MID(Sheet1!Q91,FIND(":",Sheet1!Q91)+1,100)</f>
        <v>200㎡</v>
      </c>
      <c r="R92" s="178" t="str">
        <f>MID(Sheet1!R91,FIND(":",Sheet1!R91)+1,100)</f>
        <v>-</v>
      </c>
      <c r="S92" s="178" t="str">
        <f>MID(Sheet1!S91,FIND(":",Sheet1!S91)+1,100)</f>
        <v>-</v>
      </c>
      <c r="T92" s="178" t="str">
        <f>MID(Sheet1!T91,FIND(":",Sheet1!T91)+1,100)</f>
        <v>-</v>
      </c>
      <c r="U92" s="178" t="str">
        <f>MID(Sheet1!U91,FIND(":",Sheet1!U91)+1,100)</f>
        <v/>
      </c>
      <c r="V92" s="103" t="str">
        <f>MID(Sheet1!V91,FIND(":",Sheet1!V91)+1,10000)</f>
        <v>(1)应设置于交通方便、尽可能靠近服务对象的地段；(2)如与其他功能合建，优先设置于一层，如实际条件受限，则应至少有一半建筑面积位于一层，且书店应临近地块的主要出入口；(3)建议邻近文体活动场地、城市绿地、公园设置，避免与农贸市场等偏喧嚣的公共服务设施合设(4)书店空间应保障用于书籍展示、阅览、读书交流、书库等功能，如需设置文化创意产品展示等其他复合功能，面积应相应增加，另行计算。参照“关于发布杭州市实体书店规划设置规定暨《杭州市城市规划公共服务设施基本配套规定（修订）》补充文件的通知”（杭规划资源函(2019)420号)</v>
      </c>
    </row>
    <row r="93" spans="1:22" x14ac:dyDescent="0.2">
      <c r="A93" s="178" t="str">
        <f>MID(Sheet1!A92,FIND(":",Sheet1!A92)+1,100)</f>
        <v>小型影剧院</v>
      </c>
      <c r="B93" s="178" t="str">
        <f>MID(Sheet1!B92,FIND(":",Sheet1!B92)+1,100)</f>
        <v>小型影剧院</v>
      </c>
      <c r="C93" s="178" t="str">
        <f>MID(Sheet1!C92,FIND(":",Sheet1!C92)+1,100)</f>
        <v/>
      </c>
      <c r="D93" s="178" t="str">
        <f>MID(Sheet1!D92,FIND(":",Sheet1!D92)+1,100)</f>
        <v>T</v>
      </c>
      <c r="E93" s="178" t="str">
        <f>MID(Sheet1!E92,FIND(":",Sheet1!E92)+1,100)</f>
        <v>品质提升</v>
      </c>
      <c r="F93" s="178" t="str">
        <f>MID(Sheet1!F92,FIND(":",Sheet1!F92)+1,100)</f>
        <v>0</v>
      </c>
      <c r="G93" s="178" t="str">
        <f>MID(Sheet1!G92,FIND(":",Sheet1!G92)+1,100)</f>
        <v>街道级</v>
      </c>
      <c r="H93" s="178" t="str">
        <f>MID(Sheet1!H92,FIND(":",Sheet1!H92)+1,100)</f>
        <v>GF0423</v>
      </c>
      <c r="I93" s="178" t="str">
        <f>MID(Sheet1!I92,FIND(":",Sheet1!I92)+1,100)</f>
        <v>文化</v>
      </c>
      <c r="J93" s="178" t="str">
        <f>MID(Sheet1!J92,FIND(":",Sheet1!J92)+1,100)</f>
        <v>0803</v>
      </c>
      <c r="K93" s="178" t="str">
        <f>MID(Sheet1!K92,FIND(":",Sheet1!K92)+1,100)</f>
        <v>点位控制</v>
      </c>
      <c r="L93" s="178" t="str">
        <f>MID(Sheet1!L92,FIND(":",Sheet1!L92)+1,100)</f>
        <v>0</v>
      </c>
      <c r="M93" s="178" t="str">
        <f>MID(Sheet1!M92,FIND(":",Sheet1!M92)+1,100)</f>
        <v>0</v>
      </c>
      <c r="N93" s="178" t="str">
        <f>MID(Sheet1!N92,FIND(":",Sheet1!N92)+1,100)</f>
        <v>0</v>
      </c>
      <c r="O93" s="178" t="str">
        <f>MID(Sheet1!O92,FIND(":",Sheet1!O92)+1,100)</f>
        <v>0</v>
      </c>
      <c r="P93" s="178" t="str">
        <f>MID(Sheet1!P92,FIND(":",Sheet1!P92)+1,100)</f>
        <v>0</v>
      </c>
      <c r="Q93" s="178" t="str">
        <f>MID(Sheet1!Q92,FIND(":",Sheet1!Q92)+1,100)</f>
        <v>-</v>
      </c>
      <c r="R93" s="178" t="str">
        <f>MID(Sheet1!R92,FIND(":",Sheet1!R92)+1,100)</f>
        <v>-</v>
      </c>
      <c r="S93" s="178" t="str">
        <f>MID(Sheet1!S92,FIND(":",Sheet1!S92)+1,100)</f>
        <v>-</v>
      </c>
      <c r="T93" s="178" t="str">
        <f>MID(Sheet1!T92,FIND(":",Sheet1!T92)+1,100)</f>
        <v>-</v>
      </c>
      <c r="U93" s="178" t="str">
        <f>MID(Sheet1!U92,FIND(":",Sheet1!U92)+1,100)</f>
        <v/>
      </c>
      <c r="V93" s="103" t="str">
        <f>MID(Sheet1!V92,FIND(":",Sheet1!V92)+1,10000)</f>
        <v>-</v>
      </c>
    </row>
    <row r="94" spans="1:22" x14ac:dyDescent="0.2">
      <c r="A94" s="178" t="str">
        <f>MID(Sheet1!A93,FIND(":",Sheet1!A93)+1,100)</f>
        <v>文化展示馆</v>
      </c>
      <c r="B94" s="178" t="str">
        <f>MID(Sheet1!B93,FIND(":",Sheet1!B93)+1,100)</f>
        <v>文化展示馆</v>
      </c>
      <c r="C94" s="178" t="str">
        <f>MID(Sheet1!C93,FIND(":",Sheet1!C93)+1,100)</f>
        <v/>
      </c>
      <c r="D94" s="178" t="str">
        <f>MID(Sheet1!D93,FIND(":",Sheet1!D93)+1,100)</f>
        <v>T</v>
      </c>
      <c r="E94" s="178" t="str">
        <f>MID(Sheet1!E93,FIND(":",Sheet1!E93)+1,100)</f>
        <v>品质提升</v>
      </c>
      <c r="F94" s="178" t="str">
        <f>MID(Sheet1!F93,FIND(":",Sheet1!F93)+1,100)</f>
        <v>0</v>
      </c>
      <c r="G94" s="178" t="str">
        <f>MID(Sheet1!G93,FIND(":",Sheet1!G93)+1,100)</f>
        <v>街道级</v>
      </c>
      <c r="H94" s="178" t="str">
        <f>MID(Sheet1!H93,FIND(":",Sheet1!H93)+1,100)</f>
        <v>GF0423</v>
      </c>
      <c r="I94" s="178" t="str">
        <f>MID(Sheet1!I93,FIND(":",Sheet1!I93)+1,100)</f>
        <v>文化</v>
      </c>
      <c r="J94" s="178" t="str">
        <f>MID(Sheet1!J93,FIND(":",Sheet1!J93)+1,100)</f>
        <v>0803</v>
      </c>
      <c r="K94" s="178" t="str">
        <f>MID(Sheet1!K93,FIND(":",Sheet1!K93)+1,100)</f>
        <v>点位控制</v>
      </c>
      <c r="L94" s="178" t="str">
        <f>MID(Sheet1!L93,FIND(":",Sheet1!L93)+1,100)</f>
        <v>0</v>
      </c>
      <c r="M94" s="178" t="str">
        <f>MID(Sheet1!M93,FIND(":",Sheet1!M93)+1,100)</f>
        <v>0</v>
      </c>
      <c r="N94" s="178" t="str">
        <f>MID(Sheet1!N93,FIND(":",Sheet1!N93)+1,100)</f>
        <v>0</v>
      </c>
      <c r="O94" s="178" t="str">
        <f>MID(Sheet1!O93,FIND(":",Sheet1!O93)+1,100)</f>
        <v>0</v>
      </c>
      <c r="P94" s="178" t="str">
        <f>MID(Sheet1!P93,FIND(":",Sheet1!P93)+1,100)</f>
        <v>0</v>
      </c>
      <c r="Q94" s="178" t="str">
        <f>MID(Sheet1!Q93,FIND(":",Sheet1!Q93)+1,100)</f>
        <v>-</v>
      </c>
      <c r="R94" s="178" t="str">
        <f>MID(Sheet1!R93,FIND(":",Sheet1!R93)+1,100)</f>
        <v>-</v>
      </c>
      <c r="S94" s="178" t="str">
        <f>MID(Sheet1!S93,FIND(":",Sheet1!S93)+1,100)</f>
        <v>-</v>
      </c>
      <c r="T94" s="178" t="str">
        <f>MID(Sheet1!T93,FIND(":",Sheet1!T93)+1,100)</f>
        <v>-</v>
      </c>
      <c r="U94" s="178" t="str">
        <f>MID(Sheet1!U93,FIND(":",Sheet1!U93)+1,100)</f>
        <v/>
      </c>
      <c r="V94" s="103" t="str">
        <f>MID(Sheet1!V93,FIND(":",Sheet1!V93)+1,10000)</f>
        <v>-</v>
      </c>
    </row>
    <row r="95" spans="1:22" x14ac:dyDescent="0.2">
      <c r="A95" s="178" t="str">
        <f>MID(Sheet1!A94,FIND(":",Sheet1!A94)+1,100)</f>
        <v>幸福学堂</v>
      </c>
      <c r="B95" s="178" t="str">
        <f>MID(Sheet1!B94,FIND(":",Sheet1!B94)+1,100)</f>
        <v>幸福学堂</v>
      </c>
      <c r="C95" s="178" t="str">
        <f>MID(Sheet1!C94,FIND(":",Sheet1!C94)+1,100)</f>
        <v/>
      </c>
      <c r="D95" s="178" t="str">
        <f>MID(Sheet1!D94,FIND(":",Sheet1!D94)+1,100)</f>
        <v>T</v>
      </c>
      <c r="E95" s="178" t="str">
        <f>MID(Sheet1!E94,FIND(":",Sheet1!E94)+1,100)</f>
        <v>规范外</v>
      </c>
      <c r="F95" s="178" t="str">
        <f>MID(Sheet1!F94,FIND(":",Sheet1!F94)+1,100)</f>
        <v>0</v>
      </c>
      <c r="G95" s="178" t="str">
        <f>MID(Sheet1!G94,FIND(":",Sheet1!G94)+1,100)</f>
        <v>社区级</v>
      </c>
      <c r="H95" s="178" t="str">
        <f>MID(Sheet1!H94,FIND(":",Sheet1!H94)+1,100)</f>
        <v>GF0418</v>
      </c>
      <c r="I95" s="178" t="str">
        <f>MID(Sheet1!I94,FIND(":",Sheet1!I94)+1,100)</f>
        <v>文化</v>
      </c>
      <c r="J95" s="178" t="str">
        <f>MID(Sheet1!J94,FIND(":",Sheet1!J94)+1,100)</f>
        <v>0702</v>
      </c>
      <c r="K95" s="178" t="str">
        <f>MID(Sheet1!K94,FIND(":",Sheet1!K94)+1,100)</f>
        <v>点位控制</v>
      </c>
      <c r="L95" s="178" t="str">
        <f>MID(Sheet1!L94,FIND(":",Sheet1!L94)+1,100)</f>
        <v>0</v>
      </c>
      <c r="M95" s="178" t="str">
        <f>MID(Sheet1!M94,FIND(":",Sheet1!M94)+1,100)</f>
        <v>0</v>
      </c>
      <c r="N95" s="178" t="str">
        <f>MID(Sheet1!N94,FIND(":",Sheet1!N94)+1,100)</f>
        <v>0</v>
      </c>
      <c r="O95" s="178" t="str">
        <f>MID(Sheet1!O94,FIND(":",Sheet1!O94)+1,100)</f>
        <v>0</v>
      </c>
      <c r="P95" s="178" t="str">
        <f>MID(Sheet1!P94,FIND(":",Sheet1!P94)+1,100)</f>
        <v>0</v>
      </c>
      <c r="Q95" s="178" t="str">
        <f>MID(Sheet1!Q94,FIND(":",Sheet1!Q94)+1,100)</f>
        <v>-</v>
      </c>
      <c r="R95" s="178" t="str">
        <f>MID(Sheet1!R94,FIND(":",Sheet1!R94)+1,100)</f>
        <v>-</v>
      </c>
      <c r="S95" s="178" t="str">
        <f>MID(Sheet1!S94,FIND(":",Sheet1!S94)+1,100)</f>
        <v>-</v>
      </c>
      <c r="T95" s="178" t="str">
        <f>MID(Sheet1!T94,FIND(":",Sheet1!T94)+1,100)</f>
        <v>-</v>
      </c>
      <c r="U95" s="178" t="str">
        <f>MID(Sheet1!U94,FIND(":",Sheet1!U94)+1,100)</f>
        <v/>
      </c>
      <c r="V95" s="103" t="str">
        <f>MID(Sheet1!V94,FIND(":",Sheet1!V94)+1,10000)</f>
        <v>-</v>
      </c>
    </row>
    <row r="96" spans="1:22" x14ac:dyDescent="0.2">
      <c r="A96" s="178" t="str">
        <f>MID(Sheet1!A95,FIND(":",Sheet1!A95)+1,100)</f>
        <v>共享书房</v>
      </c>
      <c r="B96" s="178" t="str">
        <f>MID(Sheet1!B95,FIND(":",Sheet1!B95)+1,100)</f>
        <v>共享书房</v>
      </c>
      <c r="C96" s="178" t="str">
        <f>MID(Sheet1!C95,FIND(":",Sheet1!C95)+1,100)</f>
        <v/>
      </c>
      <c r="D96" s="178" t="str">
        <f>MID(Sheet1!D95,FIND(":",Sheet1!D95)+1,100)</f>
        <v>T</v>
      </c>
      <c r="E96" s="178" t="str">
        <f>MID(Sheet1!E95,FIND(":",Sheet1!E95)+1,100)</f>
        <v>规范外</v>
      </c>
      <c r="F96" s="178" t="str">
        <f>MID(Sheet1!F95,FIND(":",Sheet1!F95)+1,100)</f>
        <v>0</v>
      </c>
      <c r="G96" s="178" t="str">
        <f>MID(Sheet1!G95,FIND(":",Sheet1!G95)+1,100)</f>
        <v>社区级</v>
      </c>
      <c r="H96" s="178" t="str">
        <f>MID(Sheet1!H95,FIND(":",Sheet1!H95)+1,100)</f>
        <v>GF0419</v>
      </c>
      <c r="I96" s="178" t="str">
        <f>MID(Sheet1!I95,FIND(":",Sheet1!I95)+1,100)</f>
        <v>文化</v>
      </c>
      <c r="J96" s="178" t="str">
        <f>MID(Sheet1!J95,FIND(":",Sheet1!J95)+1,100)</f>
        <v>0702</v>
      </c>
      <c r="K96" s="178" t="str">
        <f>MID(Sheet1!K95,FIND(":",Sheet1!K95)+1,100)</f>
        <v>点位控制</v>
      </c>
      <c r="L96" s="178" t="str">
        <f>MID(Sheet1!L95,FIND(":",Sheet1!L95)+1,100)</f>
        <v>0</v>
      </c>
      <c r="M96" s="178" t="str">
        <f>MID(Sheet1!M95,FIND(":",Sheet1!M95)+1,100)</f>
        <v>0</v>
      </c>
      <c r="N96" s="178" t="str">
        <f>MID(Sheet1!N95,FIND(":",Sheet1!N95)+1,100)</f>
        <v>0</v>
      </c>
      <c r="O96" s="178" t="str">
        <f>MID(Sheet1!O95,FIND(":",Sheet1!O95)+1,100)</f>
        <v>0</v>
      </c>
      <c r="P96" s="178" t="str">
        <f>MID(Sheet1!P95,FIND(":",Sheet1!P95)+1,100)</f>
        <v>0</v>
      </c>
      <c r="Q96" s="178" t="str">
        <f>MID(Sheet1!Q95,FIND(":",Sheet1!Q95)+1,100)</f>
        <v>-</v>
      </c>
      <c r="R96" s="178" t="str">
        <f>MID(Sheet1!R95,FIND(":",Sheet1!R95)+1,100)</f>
        <v>-</v>
      </c>
      <c r="S96" s="178" t="str">
        <f>MID(Sheet1!S95,FIND(":",Sheet1!S95)+1,100)</f>
        <v>-</v>
      </c>
      <c r="T96" s="178" t="str">
        <f>MID(Sheet1!T95,FIND(":",Sheet1!T95)+1,100)</f>
        <v>-</v>
      </c>
      <c r="U96" s="178" t="str">
        <f>MID(Sheet1!U95,FIND(":",Sheet1!U95)+1,100)</f>
        <v/>
      </c>
      <c r="V96" s="103" t="str">
        <f>MID(Sheet1!V95,FIND(":",Sheet1!V95)+1,10000)</f>
        <v>-</v>
      </c>
    </row>
    <row r="97" spans="1:22" x14ac:dyDescent="0.2">
      <c r="A97" s="178" t="str">
        <f>MID(Sheet1!A96,FIND(":",Sheet1!A96)+1,100)</f>
        <v>文化活动室</v>
      </c>
      <c r="B97" s="178" t="str">
        <f>MID(Sheet1!B96,FIND(":",Sheet1!B96)+1,100)</f>
        <v>文化活动室</v>
      </c>
      <c r="C97" s="178" t="str">
        <f>MID(Sheet1!C96,FIND(":",Sheet1!C96)+1,100)</f>
        <v>文化活动站</v>
      </c>
      <c r="D97" s="178" t="str">
        <f>MID(Sheet1!D96,FIND(":",Sheet1!D96)+1,100)</f>
        <v>T</v>
      </c>
      <c r="E97" s="178" t="str">
        <f>MID(Sheet1!E96,FIND(":",Sheet1!E96)+1,100)</f>
        <v>必配</v>
      </c>
      <c r="F97" s="178" t="str">
        <f>MID(Sheet1!F96,FIND(":",Sheet1!F96)+1,100)</f>
        <v>1</v>
      </c>
      <c r="G97" s="178" t="str">
        <f>MID(Sheet1!G96,FIND(":",Sheet1!G96)+1,100)</f>
        <v>社区级</v>
      </c>
      <c r="H97" s="178" t="str">
        <f>MID(Sheet1!H96,FIND(":",Sheet1!H96)+1,100)</f>
        <v>GF0417</v>
      </c>
      <c r="I97" s="178" t="str">
        <f>MID(Sheet1!I96,FIND(":",Sheet1!I96)+1,100)</f>
        <v>文化</v>
      </c>
      <c r="J97" s="178" t="str">
        <f>MID(Sheet1!J96,FIND(":",Sheet1!J96)+1,100)</f>
        <v>0702</v>
      </c>
      <c r="K97" s="178" t="str">
        <f>MID(Sheet1!K96,FIND(":",Sheet1!K96)+1,100)</f>
        <v>点位控制</v>
      </c>
      <c r="L97" s="178" t="str">
        <f>MID(Sheet1!L96,FIND(":",Sheet1!L96)+1,100)</f>
        <v>总居住户数/100*25</v>
      </c>
      <c r="M97" s="178" t="str">
        <f>MID(Sheet1!M96,FIND(":",Sheet1!M96)+1,100)</f>
        <v>0</v>
      </c>
      <c r="N97" s="178" t="str">
        <f>MID(Sheet1!N96,FIND(":",Sheet1!N96)+1,100)</f>
        <v>0</v>
      </c>
      <c r="O97" s="178" t="str">
        <f>MID(Sheet1!O96,FIND(":",Sheet1!O96)+1,100)</f>
        <v>0</v>
      </c>
      <c r="P97" s="178" t="str">
        <f>MID(Sheet1!P96,FIND(":",Sheet1!P96)+1,100)</f>
        <v>0</v>
      </c>
      <c r="Q97" s="178" t="str">
        <f>MID(Sheet1!Q96,FIND(":",Sheet1!Q96)+1,100)</f>
        <v>600㎡</v>
      </c>
      <c r="R97" s="178" t="str">
        <f>MID(Sheet1!R96,FIND(":",Sheet1!R96)+1,100)</f>
        <v>-</v>
      </c>
      <c r="S97" s="178" t="str">
        <f>MID(Sheet1!S96,FIND(":",Sheet1!S96)+1,100)</f>
        <v>-</v>
      </c>
      <c r="T97" s="178" t="str">
        <f>MID(Sheet1!T96,FIND(":",Sheet1!T96)+1,100)</f>
        <v>-</v>
      </c>
      <c r="U97" s="178" t="str">
        <f>MID(Sheet1!U96,FIND(":",Sheet1!U96)+1,100)</f>
        <v/>
      </c>
      <c r="V97" s="103" t="str">
        <f>MID(Sheet1!V96,FIND(":",Sheet1!V96)+1,10000)</f>
        <v>(1)可综合设置，宜结合或靠近公共绿地设置；(2)服务半径不宜大于500m:(3)设置内容上，图书室面积不小于50；青少年活动室面积50-100m,老年活动室面积不小于150m,幸福学堂共享或专属面积不小于30：(4)可基于图书室，提升其空间品质和科技含量，成为“社区书房”，实现阅读空间共享及以文会友的公共交往氛围，如设置社区书房其面积不应小于100m,有条件宜达到150m;参照《城市居住区规划设计标准》(GB50180-2018)、“关于发布杭州市实体书店规划设置规定暨《杭州市城市规划公共服务设施基本配套规定（修订）》补充文件的通知(杭规划资源函〔2019)420号)、浙江省地方标准《城市书房服务规范》(DB33/T2181-2019)、《杭州市文化设施近期建设规划》、《浙江省城镇社区建设专项规划编制导则（试行）》</v>
      </c>
    </row>
    <row r="98" spans="1:22" x14ac:dyDescent="0.2">
      <c r="A98" s="178" t="str">
        <f>MID(Sheet1!A97,FIND(":",Sheet1!A97)+1,100)</f>
        <v>乡镇综合文化站</v>
      </c>
      <c r="B98" s="178" t="str">
        <f>MID(Sheet1!B97,FIND(":",Sheet1!B97)+1,100)</f>
        <v>乡镇综合文化站</v>
      </c>
      <c r="C98" s="178" t="str">
        <f>MID(Sheet1!C97,FIND(":",Sheet1!C97)+1,100)</f>
        <v/>
      </c>
      <c r="D98" s="178" t="str">
        <f>MID(Sheet1!D97,FIND(":",Sheet1!D97)+1,100)</f>
        <v>T</v>
      </c>
      <c r="E98" s="178" t="str">
        <f>MID(Sheet1!E97,FIND(":",Sheet1!E97)+1,100)</f>
        <v>必配</v>
      </c>
      <c r="F98" s="178" t="str">
        <f>MID(Sheet1!F97,FIND(":",Sheet1!F97)+1,100)</f>
        <v>0</v>
      </c>
      <c r="G98" s="178" t="str">
        <f>MID(Sheet1!G97,FIND(":",Sheet1!G97)+1,100)</f>
        <v>乡镇级</v>
      </c>
      <c r="H98" s="178" t="str">
        <f>MID(Sheet1!H97,FIND(":",Sheet1!H97)+1,100)</f>
        <v>GF0420</v>
      </c>
      <c r="I98" s="178" t="str">
        <f>MID(Sheet1!I97,FIND(":",Sheet1!I97)+1,100)</f>
        <v>文化</v>
      </c>
      <c r="J98" s="178" t="str">
        <f>MID(Sheet1!J97,FIND(":",Sheet1!J97)+1,100)</f>
        <v>0803</v>
      </c>
      <c r="K98" s="178" t="str">
        <f>MID(Sheet1!K97,FIND(":",Sheet1!K97)+1,100)</f>
        <v>点位控制</v>
      </c>
      <c r="L98" s="178" t="str">
        <f>MID(Sheet1!L97,FIND(":",Sheet1!L97)+1,100)</f>
        <v>总居住人数/1000*120</v>
      </c>
      <c r="M98" s="178" t="str">
        <f>MID(Sheet1!M97,FIND(":",Sheet1!M97)+1,100)</f>
        <v>0</v>
      </c>
      <c r="N98" s="178" t="str">
        <f>MID(Sheet1!N97,FIND(":",Sheet1!N97)+1,100)</f>
        <v>0</v>
      </c>
      <c r="O98" s="178" t="str">
        <f>MID(Sheet1!O97,FIND(":",Sheet1!O97)+1,100)</f>
        <v>0</v>
      </c>
      <c r="P98" s="178" t="str">
        <f>MID(Sheet1!P97,FIND(":",Sheet1!P97)+1,100)</f>
        <v>0</v>
      </c>
      <c r="Q98" s="178" t="str">
        <f>MID(Sheet1!Q97,FIND(":",Sheet1!Q97)+1,100)</f>
        <v>2000㎡</v>
      </c>
      <c r="R98" s="178" t="str">
        <f>MID(Sheet1!R97,FIND(":",Sheet1!R97)+1,100)</f>
        <v>-</v>
      </c>
      <c r="S98" s="178" t="str">
        <f>MID(Sheet1!S97,FIND(":",Sheet1!S97)+1,100)</f>
        <v>-</v>
      </c>
      <c r="T98" s="178" t="str">
        <f>MID(Sheet1!T97,FIND(":",Sheet1!T97)+1,100)</f>
        <v>-</v>
      </c>
      <c r="U98" s="178" t="str">
        <f>MID(Sheet1!U97,FIND(":",Sheet1!U97)+1,100)</f>
        <v/>
      </c>
      <c r="V98" s="103" t="str">
        <f>MID(Sheet1!V97,FIND(":",Sheet1!V97)+1,10000)</f>
        <v>(1)各乡镇应至少配置1处，乡镇域规划人口达到10万的乡镇宜增设：(2)服务半径一般为1000-1500m;(3)所有乡镇文化站均应设区、县（市）级文化馆分馆和图书馆分馆。参照《杭州市文化设施近期建设规划(2019-2025年)》、《杭州市公共文化服务现代化主要目标指标》</v>
      </c>
    </row>
    <row r="99" spans="1:22" x14ac:dyDescent="0.2">
      <c r="A99" s="178" t="str">
        <f>MID(Sheet1!A98,FIND(":",Sheet1!A98)+1,100)</f>
        <v>文化广场（乡镇）</v>
      </c>
      <c r="B99" s="178" t="str">
        <f>MID(Sheet1!B98,FIND(":",Sheet1!B98)+1,100)</f>
        <v>文化广场（乡镇）</v>
      </c>
      <c r="C99" s="178" t="str">
        <f>MID(Sheet1!C98,FIND(":",Sheet1!C98)+1,100)</f>
        <v/>
      </c>
      <c r="D99" s="178" t="str">
        <f>MID(Sheet1!D98,FIND(":",Sheet1!D98)+1,100)</f>
        <v>T</v>
      </c>
      <c r="E99" s="178" t="str">
        <f>MID(Sheet1!E98,FIND(":",Sheet1!E98)+1,100)</f>
        <v>必配</v>
      </c>
      <c r="F99" s="178" t="str">
        <f>MID(Sheet1!F98,FIND(":",Sheet1!F98)+1,100)</f>
        <v>0</v>
      </c>
      <c r="G99" s="178" t="str">
        <f>MID(Sheet1!G98,FIND(":",Sheet1!G98)+1,100)</f>
        <v>乡镇级</v>
      </c>
      <c r="H99" s="178" t="str">
        <f>MID(Sheet1!H98,FIND(":",Sheet1!H98)+1,100)</f>
        <v>GF0416</v>
      </c>
      <c r="I99" s="178" t="str">
        <f>MID(Sheet1!I98,FIND(":",Sheet1!I98)+1,100)</f>
        <v>文化</v>
      </c>
      <c r="J99" s="178" t="str">
        <f>MID(Sheet1!J98,FIND(":",Sheet1!J98)+1,100)</f>
        <v>0803</v>
      </c>
      <c r="K99" s="178" t="str">
        <f>MID(Sheet1!K98,FIND(":",Sheet1!K98)+1,100)</f>
        <v>点位控制</v>
      </c>
      <c r="L99" s="178" t="str">
        <f>MID(Sheet1!L98,FIND(":",Sheet1!L98)+1,100)</f>
        <v>0</v>
      </c>
      <c r="M99" s="178" t="str">
        <f>MID(Sheet1!M98,FIND(":",Sheet1!M98)+1,100)</f>
        <v>总居住人数/1000*20</v>
      </c>
      <c r="N99" s="178" t="str">
        <f>MID(Sheet1!N98,FIND(":",Sheet1!N98)+1,100)</f>
        <v>0</v>
      </c>
      <c r="O99" s="178" t="str">
        <f>MID(Sheet1!O98,FIND(":",Sheet1!O98)+1,100)</f>
        <v>0</v>
      </c>
      <c r="P99" s="178" t="str">
        <f>MID(Sheet1!P98,FIND(":",Sheet1!P98)+1,100)</f>
        <v>0</v>
      </c>
      <c r="Q99" s="178" t="str">
        <f>MID(Sheet1!Q98,FIND(":",Sheet1!Q98)+1,100)</f>
        <v>-</v>
      </c>
      <c r="R99" s="178" t="str">
        <f>MID(Sheet1!R98,FIND(":",Sheet1!R98)+1,100)</f>
        <v>1000㎡</v>
      </c>
      <c r="S99" s="178" t="str">
        <f>MID(Sheet1!S98,FIND(":",Sheet1!S98)+1,100)</f>
        <v>-</v>
      </c>
      <c r="T99" s="178" t="str">
        <f>MID(Sheet1!T98,FIND(":",Sheet1!T98)+1,100)</f>
        <v>-</v>
      </c>
      <c r="U99" s="178" t="str">
        <f>MID(Sheet1!U98,FIND(":",Sheet1!U98)+1,100)</f>
        <v/>
      </c>
      <c r="V99" s="103" t="str">
        <f>MID(Sheet1!V98,FIND(":",Sheet1!V98)+1,10000)</f>
        <v>(1)各乡镇应至少配置1处：(2)用地落实困难的地区可采取分设的形式，但每处不宜小于300m。参照《杭州市文化设施近期建设规划(2019-2025年)》</v>
      </c>
    </row>
    <row r="100" spans="1:22" x14ac:dyDescent="0.2">
      <c r="A100" s="178" t="str">
        <f>MID(Sheet1!A99,FIND(":",Sheet1!A99)+1,100)</f>
        <v>展览馆</v>
      </c>
      <c r="B100" s="178" t="str">
        <f>MID(Sheet1!B99,FIND(":",Sheet1!B99)+1,100)</f>
        <v>展览馆</v>
      </c>
      <c r="C100" s="178" t="str">
        <f>MID(Sheet1!C99,FIND(":",Sheet1!C99)+1,100)</f>
        <v/>
      </c>
      <c r="D100" s="178" t="str">
        <f>MID(Sheet1!D99,FIND(":",Sheet1!D99)+1,100)</f>
        <v>T</v>
      </c>
      <c r="E100" s="178" t="str">
        <f>MID(Sheet1!E99,FIND(":",Sheet1!E99)+1,100)</f>
        <v>品质提升</v>
      </c>
      <c r="F100" s="178" t="str">
        <f>MID(Sheet1!F99,FIND(":",Sheet1!F99)+1,100)</f>
        <v>0</v>
      </c>
      <c r="G100" s="178" t="str">
        <f>MID(Sheet1!G99,FIND(":",Sheet1!G99)+1,100)</f>
        <v>乡镇级</v>
      </c>
      <c r="H100" s="178" t="str">
        <f>MID(Sheet1!H99,FIND(":",Sheet1!H99)+1,100)</f>
        <v>GF0423</v>
      </c>
      <c r="I100" s="178" t="str">
        <f>MID(Sheet1!I99,FIND(":",Sheet1!I99)+1,100)</f>
        <v>文化</v>
      </c>
      <c r="J100" s="178" t="str">
        <f>MID(Sheet1!J99,FIND(":",Sheet1!J99)+1,100)</f>
        <v>0803</v>
      </c>
      <c r="K100" s="178" t="str">
        <f>MID(Sheet1!K99,FIND(":",Sheet1!K99)+1,100)</f>
        <v>点位控制</v>
      </c>
      <c r="L100" s="178" t="str">
        <f>MID(Sheet1!L99,FIND(":",Sheet1!L99)+1,100)</f>
        <v>0</v>
      </c>
      <c r="M100" s="178" t="str">
        <f>MID(Sheet1!M99,FIND(":",Sheet1!M99)+1,100)</f>
        <v>0</v>
      </c>
      <c r="N100" s="178" t="str">
        <f>MID(Sheet1!N99,FIND(":",Sheet1!N99)+1,100)</f>
        <v>0</v>
      </c>
      <c r="O100" s="178" t="str">
        <f>MID(Sheet1!O99,FIND(":",Sheet1!O99)+1,100)</f>
        <v>0</v>
      </c>
      <c r="P100" s="178" t="str">
        <f>MID(Sheet1!P99,FIND(":",Sheet1!P99)+1,100)</f>
        <v>0</v>
      </c>
      <c r="Q100" s="178" t="str">
        <f>MID(Sheet1!Q99,FIND(":",Sheet1!Q99)+1,100)</f>
        <v>-</v>
      </c>
      <c r="R100" s="178" t="str">
        <f>MID(Sheet1!R99,FIND(":",Sheet1!R99)+1,100)</f>
        <v>-</v>
      </c>
      <c r="S100" s="178" t="str">
        <f>MID(Sheet1!S99,FIND(":",Sheet1!S99)+1,100)</f>
        <v>-</v>
      </c>
      <c r="T100" s="178" t="str">
        <f>MID(Sheet1!T99,FIND(":",Sheet1!T99)+1,100)</f>
        <v>-</v>
      </c>
      <c r="U100" s="178" t="str">
        <f>MID(Sheet1!U99,FIND(":",Sheet1!U99)+1,100)</f>
        <v/>
      </c>
      <c r="V100" s="103" t="str">
        <f>MID(Sheet1!V99,FIND(":",Sheet1!V99)+1,10000)</f>
        <v>-</v>
      </c>
    </row>
    <row r="101" spans="1:22" x14ac:dyDescent="0.2">
      <c r="A101" s="178" t="str">
        <f>MID(Sheet1!A100,FIND(":",Sheet1!A100)+1,100)</f>
        <v>综合性文化服务中心（文化礼堂）</v>
      </c>
      <c r="B101" s="178" t="str">
        <f>MID(Sheet1!B100,FIND(":",Sheet1!B100)+1,100)</f>
        <v>综合性文化服务中心（文化礼堂）</v>
      </c>
      <c r="C101" s="178" t="str">
        <f>MID(Sheet1!C100,FIND(":",Sheet1!C100)+1,100)</f>
        <v/>
      </c>
      <c r="D101" s="178" t="str">
        <f>MID(Sheet1!D100,FIND(":",Sheet1!D100)+1,100)</f>
        <v>T</v>
      </c>
      <c r="E101" s="178" t="str">
        <f>MID(Sheet1!E100,FIND(":",Sheet1!E100)+1,100)</f>
        <v>必配</v>
      </c>
      <c r="F101" s="178" t="str">
        <f>MID(Sheet1!F100,FIND(":",Sheet1!F100)+1,100)</f>
        <v>0</v>
      </c>
      <c r="G101" s="178" t="str">
        <f>MID(Sheet1!G100,FIND(":",Sheet1!G100)+1,100)</f>
        <v>村级</v>
      </c>
      <c r="H101" s="178" t="str">
        <f>MID(Sheet1!H100,FIND(":",Sheet1!H100)+1,100)</f>
        <v>GF0421</v>
      </c>
      <c r="I101" s="178" t="str">
        <f>MID(Sheet1!I100,FIND(":",Sheet1!I100)+1,100)</f>
        <v>文化</v>
      </c>
      <c r="J101" s="178" t="str">
        <f>MID(Sheet1!J100,FIND(":",Sheet1!J100)+1,100)</f>
        <v>0704</v>
      </c>
      <c r="K101" s="178" t="str">
        <f>MID(Sheet1!K100,FIND(":",Sheet1!K100)+1,100)</f>
        <v>点位控制</v>
      </c>
      <c r="L101" s="178" t="str">
        <f>MID(Sheet1!L100,FIND(":",Sheet1!L100)+1,100)</f>
        <v>0</v>
      </c>
      <c r="M101" s="178" t="str">
        <f>MID(Sheet1!M100,FIND(":",Sheet1!M100)+1,100)</f>
        <v>0</v>
      </c>
      <c r="N101" s="178" t="str">
        <f>MID(Sheet1!N100,FIND(":",Sheet1!N100)+1,100)</f>
        <v>0</v>
      </c>
      <c r="O101" s="178" t="str">
        <f>MID(Sheet1!O100,FIND(":",Sheet1!O100)+1,100)</f>
        <v>0</v>
      </c>
      <c r="P101" s="178" t="str">
        <f>MID(Sheet1!P100,FIND(":",Sheet1!P100)+1,100)</f>
        <v>0</v>
      </c>
      <c r="Q101" s="178" t="str">
        <f>MID(Sheet1!Q100,FIND(":",Sheet1!Q100)+1,100)</f>
        <v>200㎡</v>
      </c>
      <c r="R101" s="178" t="str">
        <f>MID(Sheet1!R100,FIND(":",Sheet1!R100)+1,100)</f>
        <v>-</v>
      </c>
      <c r="S101" s="178" t="str">
        <f>MID(Sheet1!S100,FIND(":",Sheet1!S100)+1,100)</f>
        <v>-</v>
      </c>
      <c r="T101" s="178" t="str">
        <f>MID(Sheet1!T100,FIND(":",Sheet1!T100)+1,100)</f>
        <v>-</v>
      </c>
      <c r="U101" s="178" t="str">
        <f>MID(Sheet1!U100,FIND(":",Sheet1!U100)+1,100)</f>
        <v/>
      </c>
      <c r="V101" s="103" t="str">
        <f>MID(Sheet1!V100,FIND(":",Sheet1!V100)+1,10000)</f>
        <v>(1)每个行政村设置1处：(2)鼓励与其他村级设施结合设置；(3)应急状态下可作为村级临时隔离观察点、应急救灾物资储备场所等。《杭州市文化设施近期建设规划(2019-2025年)》、《杭州市基本公共文化服务标准(2016一2020年)》</v>
      </c>
    </row>
    <row r="102" spans="1:22" x14ac:dyDescent="0.2">
      <c r="A102" s="178" t="str">
        <f>MID(Sheet1!A101,FIND(":",Sheet1!A101)+1,100)</f>
        <v>多功能活动室（文体活动室）</v>
      </c>
      <c r="B102" s="178" t="str">
        <f>MID(Sheet1!B101,FIND(":",Sheet1!B101)+1,100)</f>
        <v>多功能活动室（文体活动室）</v>
      </c>
      <c r="C102" s="178" t="str">
        <f>MID(Sheet1!C101,FIND(":",Sheet1!C101)+1,100)</f>
        <v/>
      </c>
      <c r="D102" s="178" t="str">
        <f>MID(Sheet1!D101,FIND(":",Sheet1!D101)+1,100)</f>
        <v>T</v>
      </c>
      <c r="E102" s="178" t="str">
        <f>MID(Sheet1!E101,FIND(":",Sheet1!E101)+1,100)</f>
        <v>必配</v>
      </c>
      <c r="F102" s="178" t="str">
        <f>MID(Sheet1!F101,FIND(":",Sheet1!F101)+1,100)</f>
        <v>0</v>
      </c>
      <c r="G102" s="178" t="str">
        <f>MID(Sheet1!G101,FIND(":",Sheet1!G101)+1,100)</f>
        <v>村级</v>
      </c>
      <c r="H102" s="178" t="str">
        <f>MID(Sheet1!H101,FIND(":",Sheet1!H101)+1,100)</f>
        <v>GF0422</v>
      </c>
      <c r="I102" s="178" t="str">
        <f>MID(Sheet1!I101,FIND(":",Sheet1!I101)+1,100)</f>
        <v>文化</v>
      </c>
      <c r="J102" s="178" t="str">
        <f>MID(Sheet1!J101,FIND(":",Sheet1!J101)+1,100)</f>
        <v>0704</v>
      </c>
      <c r="K102" s="178" t="str">
        <f>MID(Sheet1!K101,FIND(":",Sheet1!K101)+1,100)</f>
        <v>点位控制</v>
      </c>
      <c r="L102" s="178" t="str">
        <f>MID(Sheet1!L101,FIND(":",Sheet1!L101)+1,100)</f>
        <v>0</v>
      </c>
      <c r="M102" s="178" t="str">
        <f>MID(Sheet1!M101,FIND(":",Sheet1!M101)+1,100)</f>
        <v>0</v>
      </c>
      <c r="N102" s="178" t="str">
        <f>MID(Sheet1!N101,FIND(":",Sheet1!N101)+1,100)</f>
        <v>0</v>
      </c>
      <c r="O102" s="178" t="str">
        <f>MID(Sheet1!O101,FIND(":",Sheet1!O101)+1,100)</f>
        <v>0</v>
      </c>
      <c r="P102" s="178" t="str">
        <f>MID(Sheet1!P101,FIND(":",Sheet1!P101)+1,100)</f>
        <v>0</v>
      </c>
      <c r="Q102" s="178" t="str">
        <f>MID(Sheet1!Q101,FIND(":",Sheet1!Q101)+1,100)</f>
        <v>400-800㎡</v>
      </c>
      <c r="R102" s="178" t="str">
        <f>MID(Sheet1!R101,FIND(":",Sheet1!R101)+1,100)</f>
        <v>-</v>
      </c>
      <c r="S102" s="178" t="str">
        <f>MID(Sheet1!S101,FIND(":",Sheet1!S101)+1,100)</f>
        <v>-</v>
      </c>
      <c r="T102" s="178" t="str">
        <f>MID(Sheet1!T101,FIND(":",Sheet1!T101)+1,100)</f>
        <v>-</v>
      </c>
      <c r="U102" s="178" t="str">
        <f>MID(Sheet1!U101,FIND(":",Sheet1!U101)+1,100)</f>
        <v/>
      </c>
      <c r="V102" s="103" t="str">
        <f>MID(Sheet1!V101,FIND(":",Sheet1!V101)+1,10000)</f>
        <v>(1)每个行政村设置1处：(2)鼓励与其他村级设施结合设置：(3)应急状态下可作为村级临时隔离观察点、应急救灾物资储备场所等。《杭州市文化设施近期建设规划(2019-2025年)》</v>
      </c>
    </row>
    <row r="103" spans="1:22" x14ac:dyDescent="0.2">
      <c r="A103" s="178" t="str">
        <f>MID(Sheet1!A102,FIND(":",Sheet1!A102)+1,100)</f>
        <v>小型展示馆</v>
      </c>
      <c r="B103" s="178" t="str">
        <f>MID(Sheet1!B102,FIND(":",Sheet1!B102)+1,100)</f>
        <v>小型展示馆</v>
      </c>
      <c r="C103" s="178" t="str">
        <f>MID(Sheet1!C102,FIND(":",Sheet1!C102)+1,100)</f>
        <v/>
      </c>
      <c r="D103" s="178" t="str">
        <f>MID(Sheet1!D102,FIND(":",Sheet1!D102)+1,100)</f>
        <v>T</v>
      </c>
      <c r="E103" s="178" t="str">
        <f>MID(Sheet1!E102,FIND(":",Sheet1!E102)+1,100)</f>
        <v>品质提升</v>
      </c>
      <c r="F103" s="178" t="str">
        <f>MID(Sheet1!F102,FIND(":",Sheet1!F102)+1,100)</f>
        <v>0</v>
      </c>
      <c r="G103" s="178" t="str">
        <f>MID(Sheet1!G102,FIND(":",Sheet1!G102)+1,100)</f>
        <v>村级</v>
      </c>
      <c r="H103" s="178" t="str">
        <f>MID(Sheet1!H102,FIND(":",Sheet1!H102)+1,100)</f>
        <v>GF0423</v>
      </c>
      <c r="I103" s="178" t="str">
        <f>MID(Sheet1!I102,FIND(":",Sheet1!I102)+1,100)</f>
        <v>文化</v>
      </c>
      <c r="J103" s="178" t="str">
        <f>MID(Sheet1!J102,FIND(":",Sheet1!J102)+1,100)</f>
        <v>0704</v>
      </c>
      <c r="K103" s="178" t="str">
        <f>MID(Sheet1!K102,FIND(":",Sheet1!K102)+1,100)</f>
        <v>点位控制</v>
      </c>
      <c r="L103" s="178" t="str">
        <f>MID(Sheet1!L102,FIND(":",Sheet1!L102)+1,100)</f>
        <v>0</v>
      </c>
      <c r="M103" s="178" t="str">
        <f>MID(Sheet1!M102,FIND(":",Sheet1!M102)+1,100)</f>
        <v>0</v>
      </c>
      <c r="N103" s="178" t="str">
        <f>MID(Sheet1!N102,FIND(":",Sheet1!N102)+1,100)</f>
        <v>0</v>
      </c>
      <c r="O103" s="178" t="str">
        <f>MID(Sheet1!O102,FIND(":",Sheet1!O102)+1,100)</f>
        <v>0</v>
      </c>
      <c r="P103" s="178" t="str">
        <f>MID(Sheet1!P102,FIND(":",Sheet1!P102)+1,100)</f>
        <v>0</v>
      </c>
      <c r="Q103" s="178" t="str">
        <f>MID(Sheet1!Q102,FIND(":",Sheet1!Q102)+1,100)</f>
        <v>-</v>
      </c>
      <c r="R103" s="178" t="str">
        <f>MID(Sheet1!R102,FIND(":",Sheet1!R102)+1,100)</f>
        <v>-</v>
      </c>
      <c r="S103" s="178" t="str">
        <f>MID(Sheet1!S102,FIND(":",Sheet1!S102)+1,100)</f>
        <v>-</v>
      </c>
      <c r="T103" s="178" t="str">
        <f>MID(Sheet1!T102,FIND(":",Sheet1!T102)+1,100)</f>
        <v>-</v>
      </c>
      <c r="U103" s="178" t="str">
        <f>MID(Sheet1!U102,FIND(":",Sheet1!U102)+1,100)</f>
        <v/>
      </c>
      <c r="V103" s="103" t="str">
        <f>MID(Sheet1!V102,FIND(":",Sheet1!V102)+1,10000)</f>
        <v>-</v>
      </c>
    </row>
    <row r="104" spans="1:22" x14ac:dyDescent="0.2">
      <c r="A104" s="178" t="str">
        <f>MID(Sheet1!A103,FIND(":",Sheet1!A103)+1,100)</f>
        <v>公共体育馆（市）</v>
      </c>
      <c r="B104" s="178" t="str">
        <f>MID(Sheet1!B103,FIND(":",Sheet1!B103)+1,100)</f>
        <v>公共体育馆（市）</v>
      </c>
      <c r="C104" s="178" t="str">
        <f>MID(Sheet1!C103,FIND(":",Sheet1!C103)+1,100)</f>
        <v/>
      </c>
      <c r="D104" s="178" t="str">
        <f>MID(Sheet1!D103,FIND(":",Sheet1!D103)+1,100)</f>
        <v>T</v>
      </c>
      <c r="E104" s="178" t="str">
        <f>MID(Sheet1!E103,FIND(":",Sheet1!E103)+1,100)</f>
        <v>必配</v>
      </c>
      <c r="F104" s="178" t="str">
        <f>MID(Sheet1!F103,FIND(":",Sheet1!F103)+1,100)</f>
        <v>0</v>
      </c>
      <c r="G104" s="178" t="str">
        <f>MID(Sheet1!G103,FIND(":",Sheet1!G103)+1,100)</f>
        <v>城市级</v>
      </c>
      <c r="H104" s="178" t="str">
        <f>MID(Sheet1!H103,FIND(":",Sheet1!H103)+1,100)</f>
        <v>GF0501</v>
      </c>
      <c r="I104" s="178" t="str">
        <f>MID(Sheet1!I103,FIND(":",Sheet1!I103)+1,100)</f>
        <v>体育</v>
      </c>
      <c r="J104" s="178" t="str">
        <f>MID(Sheet1!J103,FIND(":",Sheet1!J103)+1,100)</f>
        <v>0805</v>
      </c>
      <c r="K104" s="178" t="str">
        <f>MID(Sheet1!K103,FIND(":",Sheet1!K103)+1,100)</f>
        <v>点位控制</v>
      </c>
      <c r="L104" s="178" t="str">
        <f>MID(Sheet1!L103,FIND(":",Sheet1!L103)+1,100)</f>
        <v>0</v>
      </c>
      <c r="M104" s="178" t="str">
        <f>MID(Sheet1!M103,FIND(":",Sheet1!M103)+1,100)</f>
        <v>0</v>
      </c>
      <c r="N104" s="178" t="str">
        <f>MID(Sheet1!N103,FIND(":",Sheet1!N103)+1,100)</f>
        <v>0</v>
      </c>
      <c r="O104" s="178" t="str">
        <f>MID(Sheet1!O103,FIND(":",Sheet1!O103)+1,100)</f>
        <v>0</v>
      </c>
      <c r="P104" s="178" t="str">
        <f>MID(Sheet1!P103,FIND(":",Sheet1!P103)+1,100)</f>
        <v>0</v>
      </c>
      <c r="Q104" s="178" t="str">
        <f>MID(Sheet1!Q103,FIND(":",Sheet1!Q103)+1,100)</f>
        <v>-</v>
      </c>
      <c r="R104" s="178" t="str">
        <f>MID(Sheet1!R103,FIND(":",Sheet1!R103)+1,100)</f>
        <v>11000-20000㎡</v>
      </c>
      <c r="S104" s="178" t="str">
        <f>MID(Sheet1!S103,FIND(":",Sheet1!S103)+1,100)</f>
        <v>-</v>
      </c>
      <c r="T104" s="178" t="str">
        <f>MID(Sheet1!T103,FIND(":",Sheet1!T103)+1,100)</f>
        <v>-</v>
      </c>
      <c r="U104" s="178" t="str">
        <f>MID(Sheet1!U103,FIND(":",Sheet1!U103)+1,100)</f>
        <v/>
      </c>
      <c r="V104" s="103" t="str">
        <f>MID(Sheet1!V103,FIND(":",Sheet1!V103)+1,10000)</f>
        <v>中心城区设置3处，单处体育馆服务人口不小于300万人，观众规模6-15千座，最大用地规模35500-72800m2。市级的公共体育馆、公共体育场与公共游泳馆可结合设置一处体育中心，区级的三类设施可结合设置一处体育中心或者根据各区、县(市)情况分散布置</v>
      </c>
    </row>
    <row r="105" spans="1:22" x14ac:dyDescent="0.2">
      <c r="A105" s="178" t="str">
        <f>MID(Sheet1!A104,FIND(":",Sheet1!A104)+1,100)</f>
        <v>公共体育馆（区）</v>
      </c>
      <c r="B105" s="178" t="str">
        <f>MID(Sheet1!B104,FIND(":",Sheet1!B104)+1,100)</f>
        <v>公共体育馆（区）</v>
      </c>
      <c r="C105" s="178" t="str">
        <f>MID(Sheet1!C104,FIND(":",Sheet1!C104)+1,100)</f>
        <v/>
      </c>
      <c r="D105" s="178" t="str">
        <f>MID(Sheet1!D104,FIND(":",Sheet1!D104)+1,100)</f>
        <v>T</v>
      </c>
      <c r="E105" s="178" t="str">
        <f>MID(Sheet1!E104,FIND(":",Sheet1!E104)+1,100)</f>
        <v>必配</v>
      </c>
      <c r="F105" s="178" t="str">
        <f>MID(Sheet1!F104,FIND(":",Sheet1!F104)+1,100)</f>
        <v>0</v>
      </c>
      <c r="G105" s="178" t="str">
        <f>MID(Sheet1!G104,FIND(":",Sheet1!G104)+1,100)</f>
        <v>城市级</v>
      </c>
      <c r="H105" s="178" t="str">
        <f>MID(Sheet1!H104,FIND(":",Sheet1!H104)+1,100)</f>
        <v>GF0501</v>
      </c>
      <c r="I105" s="178" t="str">
        <f>MID(Sheet1!I104,FIND(":",Sheet1!I104)+1,100)</f>
        <v>体育</v>
      </c>
      <c r="J105" s="178" t="str">
        <f>MID(Sheet1!J104,FIND(":",Sheet1!J104)+1,100)</f>
        <v>0805</v>
      </c>
      <c r="K105" s="178" t="str">
        <f>MID(Sheet1!K104,FIND(":",Sheet1!K104)+1,100)</f>
        <v>点位控制</v>
      </c>
      <c r="L105" s="178" t="str">
        <f>MID(Sheet1!L104,FIND(":",Sheet1!L104)+1,100)</f>
        <v>0</v>
      </c>
      <c r="M105" s="178" t="str">
        <f>MID(Sheet1!M104,FIND(":",Sheet1!M104)+1,100)</f>
        <v>0</v>
      </c>
      <c r="N105" s="178" t="str">
        <f>MID(Sheet1!N104,FIND(":",Sheet1!N104)+1,100)</f>
        <v>0</v>
      </c>
      <c r="O105" s="178" t="str">
        <f>MID(Sheet1!O104,FIND(":",Sheet1!O104)+1,100)</f>
        <v>0</v>
      </c>
      <c r="P105" s="178" t="str">
        <f>MID(Sheet1!P104,FIND(":",Sheet1!P104)+1,100)</f>
        <v>0</v>
      </c>
      <c r="Q105" s="178" t="str">
        <f>MID(Sheet1!Q104,FIND(":",Sheet1!Q104)+1,100)</f>
        <v>-</v>
      </c>
      <c r="R105" s="178" t="str">
        <f>MID(Sheet1!R104,FIND(":",Sheet1!R104)+1,100)</f>
        <v>11000-14000㎡</v>
      </c>
      <c r="S105" s="178" t="str">
        <f>MID(Sheet1!S104,FIND(":",Sheet1!S104)+1,100)</f>
        <v>-</v>
      </c>
      <c r="T105" s="178" t="str">
        <f>MID(Sheet1!T104,FIND(":",Sheet1!T104)+1,100)</f>
        <v>-</v>
      </c>
      <c r="U105" s="178" t="str">
        <f>MID(Sheet1!U104,FIND(":",Sheet1!U104)+1,100)</f>
        <v/>
      </c>
      <c r="V105" s="103" t="str">
        <f>MID(Sheet1!V104,FIND(":",Sheet1!V104)+1,10000)</f>
        <v>单处体育馆服务半径3-41m,服务人口25-50万人，观众规模不超过3千座，最大用地规模19900m。单处体育馆服务半径4-6m,服务人口50-100万人，观众规模不超过6千座，最大用地规模32500m。市级的公共体育馆、公共体育场与公共游泳馆可结合设置一处体育中心，区级的三类设施可结合设置一处体育中心或者根据各区、县(市)情况分散布置</v>
      </c>
    </row>
    <row r="106" spans="1:22" x14ac:dyDescent="0.2">
      <c r="A106" s="178" t="str">
        <f>MID(Sheet1!A105,FIND(":",Sheet1!A105)+1,100)</f>
        <v>公共体育场（市）</v>
      </c>
      <c r="B106" s="178" t="str">
        <f>MID(Sheet1!B105,FIND(":",Sheet1!B105)+1,100)</f>
        <v>公共体育场（市）</v>
      </c>
      <c r="C106" s="178" t="str">
        <f>MID(Sheet1!C105,FIND(":",Sheet1!C105)+1,100)</f>
        <v/>
      </c>
      <c r="D106" s="178" t="str">
        <f>MID(Sheet1!D105,FIND(":",Sheet1!D105)+1,100)</f>
        <v>T</v>
      </c>
      <c r="E106" s="178" t="str">
        <f>MID(Sheet1!E105,FIND(":",Sheet1!E105)+1,100)</f>
        <v>必配</v>
      </c>
      <c r="F106" s="178" t="str">
        <f>MID(Sheet1!F105,FIND(":",Sheet1!F105)+1,100)</f>
        <v>0</v>
      </c>
      <c r="G106" s="178" t="str">
        <f>MID(Sheet1!G105,FIND(":",Sheet1!G105)+1,100)</f>
        <v>城市级</v>
      </c>
      <c r="H106" s="178" t="str">
        <f>MID(Sheet1!H105,FIND(":",Sheet1!H105)+1,100)</f>
        <v>GF0502</v>
      </c>
      <c r="I106" s="178" t="str">
        <f>MID(Sheet1!I105,FIND(":",Sheet1!I105)+1,100)</f>
        <v>体育</v>
      </c>
      <c r="J106" s="178" t="str">
        <f>MID(Sheet1!J105,FIND(":",Sheet1!J105)+1,100)</f>
        <v>0805</v>
      </c>
      <c r="K106" s="178" t="str">
        <f>MID(Sheet1!K105,FIND(":",Sheet1!K105)+1,100)</f>
        <v>点位控制</v>
      </c>
      <c r="L106" s="178" t="str">
        <f>MID(Sheet1!L105,FIND(":",Sheet1!L105)+1,100)</f>
        <v>0</v>
      </c>
      <c r="M106" s="178" t="str">
        <f>MID(Sheet1!M105,FIND(":",Sheet1!M105)+1,100)</f>
        <v>0</v>
      </c>
      <c r="N106" s="178" t="str">
        <f>MID(Sheet1!N105,FIND(":",Sheet1!N105)+1,100)</f>
        <v>0</v>
      </c>
      <c r="O106" s="178" t="str">
        <f>MID(Sheet1!O105,FIND(":",Sheet1!O105)+1,100)</f>
        <v>0</v>
      </c>
      <c r="P106" s="178" t="str">
        <f>MID(Sheet1!P105,FIND(":",Sheet1!P105)+1,100)</f>
        <v>0</v>
      </c>
      <c r="Q106" s="178" t="str">
        <f>MID(Sheet1!Q105,FIND(":",Sheet1!Q105)+1,100)</f>
        <v>-</v>
      </c>
      <c r="R106" s="178" t="str">
        <f>MID(Sheet1!R105,FIND(":",Sheet1!R105)+1,100)</f>
        <v>86000-122000㎡</v>
      </c>
      <c r="S106" s="178" t="str">
        <f>MID(Sheet1!S105,FIND(":",Sheet1!S105)+1,100)</f>
        <v>-</v>
      </c>
      <c r="T106" s="178" t="str">
        <f>MID(Sheet1!T105,FIND(":",Sheet1!T105)+1,100)</f>
        <v>-</v>
      </c>
      <c r="U106" s="178" t="str">
        <f>MID(Sheet1!U105,FIND(":",Sheet1!U105)+1,100)</f>
        <v/>
      </c>
      <c r="V106" s="103" t="str">
        <f>MID(Sheet1!V105,FIND(":",Sheet1!V105)+1,10000)</f>
        <v>中心城区设置3处，单处体育场服务人口不小于300万人，观众规模20-40千座，最大用地规模156100-207900m。市级的公共体育馆、公共体育场与公共游泳馆可结合设置一处体育中心，区级的三类设施可结合设置一处体育中心或者根据各区、县(市)情况分散布置</v>
      </c>
    </row>
    <row r="107" spans="1:22" x14ac:dyDescent="0.2">
      <c r="A107" s="178" t="str">
        <f>MID(Sheet1!A106,FIND(":",Sheet1!A106)+1,100)</f>
        <v>公共体育场（区）</v>
      </c>
      <c r="B107" s="178" t="str">
        <f>MID(Sheet1!B106,FIND(":",Sheet1!B106)+1,100)</f>
        <v>公共体育场（区）</v>
      </c>
      <c r="C107" s="178" t="str">
        <f>MID(Sheet1!C106,FIND(":",Sheet1!C106)+1,100)</f>
        <v/>
      </c>
      <c r="D107" s="178" t="str">
        <f>MID(Sheet1!D106,FIND(":",Sheet1!D106)+1,100)</f>
        <v>T</v>
      </c>
      <c r="E107" s="178" t="str">
        <f>MID(Sheet1!E106,FIND(":",Sheet1!E106)+1,100)</f>
        <v>必配</v>
      </c>
      <c r="F107" s="178" t="str">
        <f>MID(Sheet1!F106,FIND(":",Sheet1!F106)+1,100)</f>
        <v>0</v>
      </c>
      <c r="G107" s="178" t="str">
        <f>MID(Sheet1!G106,FIND(":",Sheet1!G106)+1,100)</f>
        <v>城市级</v>
      </c>
      <c r="H107" s="178" t="str">
        <f>MID(Sheet1!H106,FIND(":",Sheet1!H106)+1,100)</f>
        <v>GF0502</v>
      </c>
      <c r="I107" s="178" t="str">
        <f>MID(Sheet1!I106,FIND(":",Sheet1!I106)+1,100)</f>
        <v>体育</v>
      </c>
      <c r="J107" s="178" t="str">
        <f>MID(Sheet1!J106,FIND(":",Sheet1!J106)+1,100)</f>
        <v>0805</v>
      </c>
      <c r="K107" s="178" t="str">
        <f>MID(Sheet1!K106,FIND(":",Sheet1!K106)+1,100)</f>
        <v>点位控制</v>
      </c>
      <c r="L107" s="178" t="str">
        <f>MID(Sheet1!L106,FIND(":",Sheet1!L106)+1,100)</f>
        <v>0</v>
      </c>
      <c r="M107" s="178" t="str">
        <f>MID(Sheet1!M106,FIND(":",Sheet1!M106)+1,100)</f>
        <v>0</v>
      </c>
      <c r="N107" s="178" t="str">
        <f>MID(Sheet1!N106,FIND(":",Sheet1!N106)+1,100)</f>
        <v>0</v>
      </c>
      <c r="O107" s="178" t="str">
        <f>MID(Sheet1!O106,FIND(":",Sheet1!O106)+1,100)</f>
        <v>0</v>
      </c>
      <c r="P107" s="178" t="str">
        <f>MID(Sheet1!P106,FIND(":",Sheet1!P106)+1,100)</f>
        <v>0</v>
      </c>
      <c r="Q107" s="178" t="str">
        <f>MID(Sheet1!Q106,FIND(":",Sheet1!Q106)+1,100)</f>
        <v>-</v>
      </c>
      <c r="R107" s="178" t="str">
        <f>MID(Sheet1!R106,FIND(":",Sheet1!R106)+1,100)</f>
        <v>50000-75000㎡</v>
      </c>
      <c r="S107" s="178" t="str">
        <f>MID(Sheet1!S106,FIND(":",Sheet1!S106)+1,100)</f>
        <v>-</v>
      </c>
      <c r="T107" s="178" t="str">
        <f>MID(Sheet1!T106,FIND(":",Sheet1!T106)+1,100)</f>
        <v>-</v>
      </c>
      <c r="U107" s="178" t="str">
        <f>MID(Sheet1!U106,FIND(":",Sheet1!U106)+1,100)</f>
        <v/>
      </c>
      <c r="V107" s="103" t="str">
        <f>MID(Sheet1!V106,FIND(":",Sheet1!V106)+1,10000)</f>
        <v>单处体育场服务半径3-4km,服务人口25-50万人，观众规模不超过10千座，最大用地规模63400m。单处体育场服服务半径4-6km,务人口50-100万人，观众规模不超过20千座，最大用地规模86400m'。市级的公共体育馆、公共体育场与公共游泳馆可结合设置一处体育中心，区级的三类设施可结合设置一处体育中心或者根据各区、县(市)情况分散布置</v>
      </c>
    </row>
    <row r="108" spans="1:22" x14ac:dyDescent="0.2">
      <c r="A108" s="178" t="str">
        <f>MID(Sheet1!A107,FIND(":",Sheet1!A107)+1,100)</f>
        <v>公共游泳场（市）</v>
      </c>
      <c r="B108" s="178" t="str">
        <f>MID(Sheet1!B107,FIND(":",Sheet1!B107)+1,100)</f>
        <v>公共游泳场（市）</v>
      </c>
      <c r="C108" s="178" t="str">
        <f>MID(Sheet1!C107,FIND(":",Sheet1!C107)+1,100)</f>
        <v/>
      </c>
      <c r="D108" s="178" t="str">
        <f>MID(Sheet1!D107,FIND(":",Sheet1!D107)+1,100)</f>
        <v>T</v>
      </c>
      <c r="E108" s="178" t="str">
        <f>MID(Sheet1!E107,FIND(":",Sheet1!E107)+1,100)</f>
        <v>必配</v>
      </c>
      <c r="F108" s="178" t="str">
        <f>MID(Sheet1!F107,FIND(":",Sheet1!F107)+1,100)</f>
        <v>0</v>
      </c>
      <c r="G108" s="178" t="str">
        <f>MID(Sheet1!G107,FIND(":",Sheet1!G107)+1,100)</f>
        <v>城市级</v>
      </c>
      <c r="H108" s="178" t="str">
        <f>MID(Sheet1!H107,FIND(":",Sheet1!H107)+1,100)</f>
        <v>GF0503</v>
      </c>
      <c r="I108" s="178" t="str">
        <f>MID(Sheet1!I107,FIND(":",Sheet1!I107)+1,100)</f>
        <v>体育</v>
      </c>
      <c r="J108" s="178" t="str">
        <f>MID(Sheet1!J107,FIND(":",Sheet1!J107)+1,100)</f>
        <v>0805</v>
      </c>
      <c r="K108" s="178" t="str">
        <f>MID(Sheet1!K107,FIND(":",Sheet1!K107)+1,100)</f>
        <v>点位控制</v>
      </c>
      <c r="L108" s="178" t="str">
        <f>MID(Sheet1!L107,FIND(":",Sheet1!L107)+1,100)</f>
        <v>0</v>
      </c>
      <c r="M108" s="178" t="str">
        <f>MID(Sheet1!M107,FIND(":",Sheet1!M107)+1,100)</f>
        <v>0</v>
      </c>
      <c r="N108" s="178" t="str">
        <f>MID(Sheet1!N107,FIND(":",Sheet1!N107)+1,100)</f>
        <v>0</v>
      </c>
      <c r="O108" s="178" t="str">
        <f>MID(Sheet1!O107,FIND(":",Sheet1!O107)+1,100)</f>
        <v>0</v>
      </c>
      <c r="P108" s="178" t="str">
        <f>MID(Sheet1!P107,FIND(":",Sheet1!P107)+1,100)</f>
        <v>0</v>
      </c>
      <c r="Q108" s="178" t="str">
        <f>MID(Sheet1!Q107,FIND(":",Sheet1!Q107)+1,100)</f>
        <v>-</v>
      </c>
      <c r="R108" s="178" t="str">
        <f>MID(Sheet1!R107,FIND(":",Sheet1!R107)+1,100)</f>
        <v>13000-17000㎡</v>
      </c>
      <c r="S108" s="178" t="str">
        <f>MID(Sheet1!S107,FIND(":",Sheet1!S107)+1,100)</f>
        <v>-</v>
      </c>
      <c r="T108" s="178" t="str">
        <f>MID(Sheet1!T107,FIND(":",Sheet1!T107)+1,100)</f>
        <v>-</v>
      </c>
      <c r="U108" s="178" t="str">
        <f>MID(Sheet1!U107,FIND(":",Sheet1!U107)+1,100)</f>
        <v/>
      </c>
      <c r="V108" s="103" t="str">
        <f>MID(Sheet1!V107,FIND(":",Sheet1!V107)+1,10000)</f>
        <v>中心城区设置3处，单处游泳馆服务人口不小于100万人，观众规模1.5-4千座，最大用地规模17600-36900m。市级的公共体育馆、公共体育场与公共游泳馆可结合设置一处体育中心，区级的三类设施可结合设置一处体育中心或者根据各区、县(市)情况分散布置</v>
      </c>
    </row>
    <row r="109" spans="1:22" x14ac:dyDescent="0.2">
      <c r="A109" s="178" t="str">
        <f>MID(Sheet1!A108,FIND(":",Sheet1!A108)+1,100)</f>
        <v>公共游泳场（区）</v>
      </c>
      <c r="B109" s="178" t="str">
        <f>MID(Sheet1!B108,FIND(":",Sheet1!B108)+1,100)</f>
        <v>公共游泳场（区）</v>
      </c>
      <c r="C109" s="178" t="str">
        <f>MID(Sheet1!C108,FIND(":",Sheet1!C108)+1,100)</f>
        <v/>
      </c>
      <c r="D109" s="178" t="str">
        <f>MID(Sheet1!D108,FIND(":",Sheet1!D108)+1,100)</f>
        <v>T</v>
      </c>
      <c r="E109" s="178" t="str">
        <f>MID(Sheet1!E108,FIND(":",Sheet1!E108)+1,100)</f>
        <v>必配</v>
      </c>
      <c r="F109" s="178" t="str">
        <f>MID(Sheet1!F108,FIND(":",Sheet1!F108)+1,100)</f>
        <v>0</v>
      </c>
      <c r="G109" s="178" t="str">
        <f>MID(Sheet1!G108,FIND(":",Sheet1!G108)+1,100)</f>
        <v>城市级</v>
      </c>
      <c r="H109" s="178" t="str">
        <f>MID(Sheet1!H108,FIND(":",Sheet1!H108)+1,100)</f>
        <v>GF0503</v>
      </c>
      <c r="I109" s="178" t="str">
        <f>MID(Sheet1!I108,FIND(":",Sheet1!I108)+1,100)</f>
        <v>体育</v>
      </c>
      <c r="J109" s="178" t="str">
        <f>MID(Sheet1!J108,FIND(":",Sheet1!J108)+1,100)</f>
        <v>0805</v>
      </c>
      <c r="K109" s="178" t="str">
        <f>MID(Sheet1!K108,FIND(":",Sheet1!K108)+1,100)</f>
        <v>点位控制</v>
      </c>
      <c r="L109" s="178" t="str">
        <f>MID(Sheet1!L108,FIND(":",Sheet1!L108)+1,100)</f>
        <v>0</v>
      </c>
      <c r="M109" s="178" t="str">
        <f>MID(Sheet1!M108,FIND(":",Sheet1!M108)+1,100)</f>
        <v>0</v>
      </c>
      <c r="N109" s="178" t="str">
        <f>MID(Sheet1!N108,FIND(":",Sheet1!N108)+1,100)</f>
        <v>0</v>
      </c>
      <c r="O109" s="178" t="str">
        <f>MID(Sheet1!O108,FIND(":",Sheet1!O108)+1,100)</f>
        <v>0</v>
      </c>
      <c r="P109" s="178" t="str">
        <f>MID(Sheet1!P108,FIND(":",Sheet1!P108)+1,100)</f>
        <v>0</v>
      </c>
      <c r="Q109" s="178" t="str">
        <f>MID(Sheet1!Q108,FIND(":",Sheet1!Q108)+1,100)</f>
        <v>-</v>
      </c>
      <c r="R109" s="178" t="str">
        <f>MID(Sheet1!R108,FIND(":",Sheet1!R108)+1,100)</f>
        <v>12500㎡</v>
      </c>
      <c r="S109" s="178" t="str">
        <f>MID(Sheet1!S108,FIND(":",Sheet1!S108)+1,100)</f>
        <v>-</v>
      </c>
      <c r="T109" s="178" t="str">
        <f>MID(Sheet1!T108,FIND(":",Sheet1!T108)+1,100)</f>
        <v>-</v>
      </c>
      <c r="U109" s="178" t="str">
        <f>MID(Sheet1!U108,FIND(":",Sheet1!U108)+1,100)</f>
        <v/>
      </c>
      <c r="V109" s="103" t="str">
        <f>MID(Sheet1!V108,FIND(":",Sheet1!V108)+1,10000)</f>
        <v>单处游泳馆服务半径3-4m,服务人口25-50万人，观众规模不超过1千座，最大用地规模16300m。单处游泳馆服务半径4-6m,服务人口50-100万人，观众规模不超过1.5千座，最大用地规模16900m。市级的公共体育馆、公共体育场与公共游泳馆可结合设置一处体育中心，区级的三类设施可结合设置一处体育中心或者根据各区、县(市)情况分散布置</v>
      </c>
    </row>
    <row r="110" spans="1:22" x14ac:dyDescent="0.2">
      <c r="A110" s="178" t="str">
        <f>MID(Sheet1!A109,FIND(":",Sheet1!A109)+1,100)</f>
        <v>全民健身活动中心（市）</v>
      </c>
      <c r="B110" s="178" t="str">
        <f>MID(Sheet1!B109,FIND(":",Sheet1!B109)+1,100)</f>
        <v>全民健身活动中心（市）</v>
      </c>
      <c r="C110" s="178" t="str">
        <f>MID(Sheet1!C109,FIND(":",Sheet1!C109)+1,100)</f>
        <v/>
      </c>
      <c r="D110" s="178" t="str">
        <f>MID(Sheet1!D109,FIND(":",Sheet1!D109)+1,100)</f>
        <v>T</v>
      </c>
      <c r="E110" s="178" t="str">
        <f>MID(Sheet1!E109,FIND(":",Sheet1!E109)+1,100)</f>
        <v>必配</v>
      </c>
      <c r="F110" s="178" t="str">
        <f>MID(Sheet1!F109,FIND(":",Sheet1!F109)+1,100)</f>
        <v>0</v>
      </c>
      <c r="G110" s="178" t="str">
        <f>MID(Sheet1!G109,FIND(":",Sheet1!G109)+1,100)</f>
        <v>城市级</v>
      </c>
      <c r="H110" s="178" t="str">
        <f>MID(Sheet1!H109,FIND(":",Sheet1!H109)+1,100)</f>
        <v>GF0504</v>
      </c>
      <c r="I110" s="178" t="str">
        <f>MID(Sheet1!I109,FIND(":",Sheet1!I109)+1,100)</f>
        <v>体育</v>
      </c>
      <c r="J110" s="178" t="str">
        <f>MID(Sheet1!J109,FIND(":",Sheet1!J109)+1,100)</f>
        <v>0805</v>
      </c>
      <c r="K110" s="178" t="str">
        <f>MID(Sheet1!K109,FIND(":",Sheet1!K109)+1,100)</f>
        <v>点位控制</v>
      </c>
      <c r="L110" s="178" t="str">
        <f>MID(Sheet1!L109,FIND(":",Sheet1!L109)+1,100)</f>
        <v>0</v>
      </c>
      <c r="M110" s="178" t="str">
        <f>MID(Sheet1!M109,FIND(":",Sheet1!M109)+1,100)</f>
        <v>0</v>
      </c>
      <c r="N110" s="178" t="str">
        <f>MID(Sheet1!N109,FIND(":",Sheet1!N109)+1,100)</f>
        <v>0</v>
      </c>
      <c r="O110" s="178" t="str">
        <f>MID(Sheet1!O109,FIND(":",Sheet1!O109)+1,100)</f>
        <v>0</v>
      </c>
      <c r="P110" s="178" t="str">
        <f>MID(Sheet1!P109,FIND(":",Sheet1!P109)+1,100)</f>
        <v>0</v>
      </c>
      <c r="Q110" s="178" t="str">
        <f>MID(Sheet1!Q109,FIND(":",Sheet1!Q109)+1,100)</f>
        <v>5000㎡</v>
      </c>
      <c r="R110" s="178" t="str">
        <f>MID(Sheet1!R109,FIND(":",Sheet1!R109)+1,100)</f>
        <v>-</v>
      </c>
      <c r="S110" s="178" t="str">
        <f>MID(Sheet1!S109,FIND(":",Sheet1!S109)+1,100)</f>
        <v>-</v>
      </c>
      <c r="T110" s="178" t="str">
        <f>MID(Sheet1!T109,FIND(":",Sheet1!T109)+1,100)</f>
        <v>-</v>
      </c>
      <c r="U110" s="178" t="str">
        <f>MID(Sheet1!U109,FIND(":",Sheet1!U109)+1,100)</f>
        <v/>
      </c>
      <c r="V110" s="103" t="str">
        <f>MID(Sheet1!V109,FIND(":",Sheet1!V109)+1,10000)</f>
        <v>(1)全市至少设置一处：(2)适宜用地规模15000-20000m':(3)可不设置固定看台，室内体育场地面积不小于3500m:(4)配置游泳馆、篮球场地、羽毛球场地、乒乓球房、台球厅、室内器械健身房、健身操房以及其他各类体育活动的室内外活动场地。</v>
      </c>
    </row>
    <row r="111" spans="1:22" x14ac:dyDescent="0.2">
      <c r="A111" s="178" t="str">
        <f>MID(Sheet1!A110,FIND(":",Sheet1!A110)+1,100)</f>
        <v>全民健身活动中心（区）</v>
      </c>
      <c r="B111" s="178" t="str">
        <f>MID(Sheet1!B110,FIND(":",Sheet1!B110)+1,100)</f>
        <v>全民健身活动中心（区）</v>
      </c>
      <c r="C111" s="178" t="str">
        <f>MID(Sheet1!C110,FIND(":",Sheet1!C110)+1,100)</f>
        <v/>
      </c>
      <c r="D111" s="178" t="str">
        <f>MID(Sheet1!D110,FIND(":",Sheet1!D110)+1,100)</f>
        <v>T</v>
      </c>
      <c r="E111" s="178" t="str">
        <f>MID(Sheet1!E110,FIND(":",Sheet1!E110)+1,100)</f>
        <v>必配</v>
      </c>
      <c r="F111" s="178" t="str">
        <f>MID(Sheet1!F110,FIND(":",Sheet1!F110)+1,100)</f>
        <v>0</v>
      </c>
      <c r="G111" s="178" t="str">
        <f>MID(Sheet1!G110,FIND(":",Sheet1!G110)+1,100)</f>
        <v>城市级</v>
      </c>
      <c r="H111" s="178" t="str">
        <f>MID(Sheet1!H110,FIND(":",Sheet1!H110)+1,100)</f>
        <v>GF0504</v>
      </c>
      <c r="I111" s="178" t="str">
        <f>MID(Sheet1!I110,FIND(":",Sheet1!I110)+1,100)</f>
        <v>体育</v>
      </c>
      <c r="J111" s="178" t="str">
        <f>MID(Sheet1!J110,FIND(":",Sheet1!J110)+1,100)</f>
        <v>0805</v>
      </c>
      <c r="K111" s="178" t="str">
        <f>MID(Sheet1!K110,FIND(":",Sheet1!K110)+1,100)</f>
        <v>点位控制</v>
      </c>
      <c r="L111" s="178" t="str">
        <f>MID(Sheet1!L110,FIND(":",Sheet1!L110)+1,100)</f>
        <v>0</v>
      </c>
      <c r="M111" s="178" t="str">
        <f>MID(Sheet1!M110,FIND(":",Sheet1!M110)+1,100)</f>
        <v>0</v>
      </c>
      <c r="N111" s="178" t="str">
        <f>MID(Sheet1!N110,FIND(":",Sheet1!N110)+1,100)</f>
        <v>0</v>
      </c>
      <c r="O111" s="178" t="str">
        <f>MID(Sheet1!O110,FIND(":",Sheet1!O110)+1,100)</f>
        <v>0</v>
      </c>
      <c r="P111" s="178" t="str">
        <f>MID(Sheet1!P110,FIND(":",Sheet1!P110)+1,100)</f>
        <v>0</v>
      </c>
      <c r="Q111" s="178" t="str">
        <f>MID(Sheet1!Q110,FIND(":",Sheet1!Q110)+1,100)</f>
        <v>3000㎡</v>
      </c>
      <c r="R111" s="178" t="str">
        <f>MID(Sheet1!R110,FIND(":",Sheet1!R110)+1,100)</f>
        <v>-</v>
      </c>
      <c r="S111" s="178" t="str">
        <f>MID(Sheet1!S110,FIND(":",Sheet1!S110)+1,100)</f>
        <v>-</v>
      </c>
      <c r="T111" s="178" t="str">
        <f>MID(Sheet1!T110,FIND(":",Sheet1!T110)+1,100)</f>
        <v>-</v>
      </c>
      <c r="U111" s="178" t="str">
        <f>MID(Sheet1!U110,FIND(":",Sheet1!U110)+1,100)</f>
        <v/>
      </c>
      <c r="V111" s="103" t="str">
        <f>MID(Sheet1!V110,FIND(":",Sheet1!V110)+1,10000)</f>
        <v>(1)服务半径3-4km的设施，对应服务人口25-50万人；服务半径4-6km的设施，对应服务人口50-100万人。(2)可不设置固定看台，室内体育场地面积不小于1500m。(3)配置游泳馆、篮球场地、羽毛球场地、乒乓球房、台球厅、室内器械健身房、健身操房以及其他各类体育活动的室内外活动场地：(4)可结合区级体育中心设置。</v>
      </c>
    </row>
    <row r="112" spans="1:22" x14ac:dyDescent="0.2">
      <c r="A112" s="178" t="str">
        <f>MID(Sheet1!A111,FIND(":",Sheet1!A111)+1,100)</f>
        <v>儿童体能发展中心</v>
      </c>
      <c r="B112" s="178" t="str">
        <f>MID(Sheet1!B111,FIND(":",Sheet1!B111)+1,100)</f>
        <v>儿童体能发展中心</v>
      </c>
      <c r="C112" s="178" t="str">
        <f>MID(Sheet1!C111,FIND(":",Sheet1!C111)+1,100)</f>
        <v/>
      </c>
      <c r="D112" s="178" t="str">
        <f>MID(Sheet1!D111,FIND(":",Sheet1!D111)+1,100)</f>
        <v>T</v>
      </c>
      <c r="E112" s="178" t="str">
        <f>MID(Sheet1!E111,FIND(":",Sheet1!E111)+1,100)</f>
        <v>品质提升</v>
      </c>
      <c r="F112" s="178" t="str">
        <f>MID(Sheet1!F111,FIND(":",Sheet1!F111)+1,100)</f>
        <v>0</v>
      </c>
      <c r="G112" s="178" t="str">
        <f>MID(Sheet1!G111,FIND(":",Sheet1!G111)+1,100)</f>
        <v>城市级</v>
      </c>
      <c r="H112" s="178" t="str">
        <f>MID(Sheet1!H111,FIND(":",Sheet1!H111)+1,100)</f>
        <v>GF0513</v>
      </c>
      <c r="I112" s="178" t="str">
        <f>MID(Sheet1!I111,FIND(":",Sheet1!I111)+1,100)</f>
        <v>体育</v>
      </c>
      <c r="J112" s="178" t="str">
        <f>MID(Sheet1!J111,FIND(":",Sheet1!J111)+1,100)</f>
        <v>0805</v>
      </c>
      <c r="K112" s="178" t="str">
        <f>MID(Sheet1!K111,FIND(":",Sheet1!K111)+1,100)</f>
        <v>点位控制</v>
      </c>
      <c r="L112" s="178" t="str">
        <f>MID(Sheet1!L111,FIND(":",Sheet1!L111)+1,100)</f>
        <v>0</v>
      </c>
      <c r="M112" s="178" t="str">
        <f>MID(Sheet1!M111,FIND(":",Sheet1!M111)+1,100)</f>
        <v>0</v>
      </c>
      <c r="N112" s="178" t="str">
        <f>MID(Sheet1!N111,FIND(":",Sheet1!N111)+1,100)</f>
        <v>0</v>
      </c>
      <c r="O112" s="178" t="str">
        <f>MID(Sheet1!O111,FIND(":",Sheet1!O111)+1,100)</f>
        <v>0</v>
      </c>
      <c r="P112" s="178" t="str">
        <f>MID(Sheet1!P111,FIND(":",Sheet1!P111)+1,100)</f>
        <v>0</v>
      </c>
      <c r="Q112" s="178" t="str">
        <f>MID(Sheet1!Q111,FIND(":",Sheet1!Q111)+1,100)</f>
        <v>-</v>
      </c>
      <c r="R112" s="178" t="str">
        <f>MID(Sheet1!R111,FIND(":",Sheet1!R111)+1,100)</f>
        <v>-</v>
      </c>
      <c r="S112" s="178" t="str">
        <f>MID(Sheet1!S111,FIND(":",Sheet1!S111)+1,100)</f>
        <v>-</v>
      </c>
      <c r="T112" s="178" t="str">
        <f>MID(Sheet1!T111,FIND(":",Sheet1!T111)+1,100)</f>
        <v>-</v>
      </c>
      <c r="U112" s="178" t="str">
        <f>MID(Sheet1!U111,FIND(":",Sheet1!U111)+1,100)</f>
        <v/>
      </c>
      <c r="V112" s="103" t="str">
        <f>MID(Sheet1!V111,FIND(":",Sheet1!V111)+1,10000)</f>
        <v>-</v>
      </c>
    </row>
    <row r="113" spans="1:22" x14ac:dyDescent="0.2">
      <c r="A113" s="178" t="str">
        <f>MID(Sheet1!A112,FIND(":",Sheet1!A112)+1,100)</f>
        <v>体育场（馆）或全民健身中心</v>
      </c>
      <c r="B113" s="178" t="str">
        <f>MID(Sheet1!B112,FIND(":",Sheet1!B112)+1,100)</f>
        <v>体育场（馆）或全民健身中心</v>
      </c>
      <c r="C113" s="178" t="str">
        <f>MID(Sheet1!C112,FIND(":",Sheet1!C112)+1,100)</f>
        <v>体育中心 居住区级体育中心 居住区体育中心 街道级体育中心 全民健身中心</v>
      </c>
      <c r="D113" s="178" t="str">
        <f>MID(Sheet1!D112,FIND(":",Sheet1!D112)+1,100)</f>
        <v>T</v>
      </c>
      <c r="E113" s="178" t="str">
        <f>MID(Sheet1!E112,FIND(":",Sheet1!E112)+1,100)</f>
        <v>必配</v>
      </c>
      <c r="F113" s="178" t="str">
        <f>MID(Sheet1!F112,FIND(":",Sheet1!F112)+1,100)</f>
        <v>1</v>
      </c>
      <c r="G113" s="178" t="str">
        <f>MID(Sheet1!G112,FIND(":",Sheet1!G112)+1,100)</f>
        <v>街道级</v>
      </c>
      <c r="H113" s="178" t="str">
        <f>MID(Sheet1!H112,FIND(":",Sheet1!H112)+1,100)</f>
        <v>GF0505</v>
      </c>
      <c r="I113" s="178" t="str">
        <f>MID(Sheet1!I112,FIND(":",Sheet1!I112)+1,100)</f>
        <v>体育</v>
      </c>
      <c r="J113" s="178" t="str">
        <f>MID(Sheet1!J112,FIND(":",Sheet1!J112)+1,100)</f>
        <v>0805</v>
      </c>
      <c r="K113" s="178" t="str">
        <f>MID(Sheet1!K112,FIND(":",Sheet1!K112)+1,100)</f>
        <v>点位控制</v>
      </c>
      <c r="L113" s="178" t="str">
        <f>MID(Sheet1!L112,FIND(":",Sheet1!L112)+1,100)</f>
        <v>总居住户数/100*35</v>
      </c>
      <c r="M113" s="178" t="str">
        <f>MID(Sheet1!M112,FIND(":",Sheet1!M112)+1,100)</f>
        <v>0</v>
      </c>
      <c r="N113" s="178" t="str">
        <f>MID(Sheet1!N112,FIND(":",Sheet1!N112)+1,100)</f>
        <v>0</v>
      </c>
      <c r="O113" s="178" t="str">
        <f>MID(Sheet1!O112,FIND(":",Sheet1!O112)+1,100)</f>
        <v>0</v>
      </c>
      <c r="P113" s="178" t="str">
        <f>MID(Sheet1!P112,FIND(":",Sheet1!P112)+1,100)</f>
        <v>0</v>
      </c>
      <c r="Q113" s="178" t="str">
        <f>MID(Sheet1!Q112,FIND(":",Sheet1!Q112)+1,100)</f>
        <v>5000㎡</v>
      </c>
      <c r="R113" s="178" t="str">
        <f>MID(Sheet1!R112,FIND(":",Sheet1!R112)+1,100)</f>
        <v>-</v>
      </c>
      <c r="S113" s="178" t="str">
        <f>MID(Sheet1!S112,FIND(":",Sheet1!S112)+1,100)</f>
        <v>-</v>
      </c>
      <c r="T113" s="178" t="str">
        <f>MID(Sheet1!T112,FIND(":",Sheet1!T112)+1,100)</f>
        <v>-</v>
      </c>
      <c r="U113" s="178" t="str">
        <f>MID(Sheet1!U112,FIND(":",Sheet1!U112)+1,100)</f>
        <v/>
      </c>
      <c r="V113" s="103" t="str">
        <f>MID(Sheet1!V112,FIND(":",Sheet1!V112)+1,10000)</f>
        <v>(1)建议结合文化活动中心设置；(2)应具备打孔机球类活动、乒乓球、体能训练和体质检测等用房。参照《城市居住区规划设计标准》(GB50180-2018)</v>
      </c>
    </row>
    <row r="114" spans="1:22" x14ac:dyDescent="0.2">
      <c r="A114" s="178" t="str">
        <f>MID(Sheet1!A113,FIND(":",Sheet1!A113)+1,100)</f>
        <v>大型多功能运动场</v>
      </c>
      <c r="B114" s="178" t="str">
        <f>MID(Sheet1!B113,FIND(":",Sheet1!B113)+1,100)</f>
        <v>大型多功能运动场</v>
      </c>
      <c r="C114" s="178" t="str">
        <f>MID(Sheet1!C113,FIND(":",Sheet1!C113)+1,100)</f>
        <v/>
      </c>
      <c r="D114" s="178" t="str">
        <f>MID(Sheet1!D113,FIND(":",Sheet1!D113)+1,100)</f>
        <v>T</v>
      </c>
      <c r="E114" s="178" t="str">
        <f>MID(Sheet1!E113,FIND(":",Sheet1!E113)+1,100)</f>
        <v>必配</v>
      </c>
      <c r="F114" s="178" t="str">
        <f>MID(Sheet1!F113,FIND(":",Sheet1!F113)+1,100)</f>
        <v>1</v>
      </c>
      <c r="G114" s="178" t="str">
        <f>MID(Sheet1!G113,FIND(":",Sheet1!G113)+1,100)</f>
        <v>街道级</v>
      </c>
      <c r="H114" s="178" t="str">
        <f>MID(Sheet1!H113,FIND(":",Sheet1!H113)+1,100)</f>
        <v>GF0506</v>
      </c>
      <c r="I114" s="178" t="str">
        <f>MID(Sheet1!I113,FIND(":",Sheet1!I113)+1,100)</f>
        <v>体育</v>
      </c>
      <c r="J114" s="178" t="str">
        <f>MID(Sheet1!J113,FIND(":",Sheet1!J113)+1,100)</f>
        <v>0805</v>
      </c>
      <c r="K114" s="178" t="str">
        <f>MID(Sheet1!K113,FIND(":",Sheet1!K113)+1,100)</f>
        <v>点位控制</v>
      </c>
      <c r="L114" s="178" t="str">
        <f>MID(Sheet1!L113,FIND(":",Sheet1!L113)+1,100)</f>
        <v>0</v>
      </c>
      <c r="M114" s="178" t="str">
        <f>MID(Sheet1!M113,FIND(":",Sheet1!M113)+1,100)</f>
        <v>总居住户数/100*20</v>
      </c>
      <c r="N114" s="178" t="str">
        <f>MID(Sheet1!N113,FIND(":",Sheet1!N113)+1,100)</f>
        <v>0</v>
      </c>
      <c r="O114" s="178" t="str">
        <f>MID(Sheet1!O113,FIND(":",Sheet1!O113)+1,100)</f>
        <v>0</v>
      </c>
      <c r="P114" s="178" t="str">
        <f>MID(Sheet1!P113,FIND(":",Sheet1!P113)+1,100)</f>
        <v>0</v>
      </c>
      <c r="Q114" s="178" t="str">
        <f>MID(Sheet1!Q113,FIND(":",Sheet1!Q113)+1,100)</f>
        <v>-</v>
      </c>
      <c r="R114" s="178" t="str">
        <f>MID(Sheet1!R113,FIND(":",Sheet1!R113)+1,100)</f>
        <v>3150㎡</v>
      </c>
      <c r="S114" s="178" t="str">
        <f>MID(Sheet1!S113,FIND(":",Sheet1!S113)+1,100)</f>
        <v>-</v>
      </c>
      <c r="T114" s="178" t="str">
        <f>MID(Sheet1!T113,FIND(":",Sheet1!T113)+1,100)</f>
        <v>-</v>
      </c>
      <c r="U114" s="178" t="str">
        <f>MID(Sheet1!U113,FIND(":",Sheet1!U113)+1,100)</f>
        <v/>
      </c>
      <c r="V114" s="103" t="str">
        <f>MID(Sheet1!V113,FIND(":",Sheet1!V113)+1,10000)</f>
        <v>(1)宜独立占地，宜结合公共绿地设置：(2)宜集中设置篮球、排球、7人足球场地；(3)单处规模应适应运动场地要求：(4)大型多功能运动场可与体育场（馆）或全民健身中心结合设置，但需同时满足运动场的用地指标和体育场（馆）的建筑指标。参照《城市居住区规划设计标准》(GB50180-2018)</v>
      </c>
    </row>
    <row r="115" spans="1:22" x14ac:dyDescent="0.2">
      <c r="A115" s="178" t="str">
        <f>MID(Sheet1!A114,FIND(":",Sheet1!A114)+1,100)</f>
        <v>中型多功能运动场</v>
      </c>
      <c r="B115" s="178" t="str">
        <f>MID(Sheet1!B114,FIND(":",Sheet1!B114)+1,100)</f>
        <v>中型多功能运动场</v>
      </c>
      <c r="C115" s="178" t="str">
        <f>MID(Sheet1!C114,FIND(":",Sheet1!C114)+1,100)</f>
        <v/>
      </c>
      <c r="D115" s="178" t="str">
        <f>MID(Sheet1!D114,FIND(":",Sheet1!D114)+1,100)</f>
        <v>T</v>
      </c>
      <c r="E115" s="178" t="str">
        <f>MID(Sheet1!E114,FIND(":",Sheet1!E114)+1,100)</f>
        <v>必配</v>
      </c>
      <c r="F115" s="178" t="str">
        <f>MID(Sheet1!F114,FIND(":",Sheet1!F114)+1,100)</f>
        <v>1</v>
      </c>
      <c r="G115" s="178" t="str">
        <f>MID(Sheet1!G114,FIND(":",Sheet1!G114)+1,100)</f>
        <v>街道级</v>
      </c>
      <c r="H115" s="178" t="str">
        <f>MID(Sheet1!H114,FIND(":",Sheet1!H114)+1,100)</f>
        <v>GF0507</v>
      </c>
      <c r="I115" s="178" t="str">
        <f>MID(Sheet1!I114,FIND(":",Sheet1!I114)+1,100)</f>
        <v>体育</v>
      </c>
      <c r="J115" s="178" t="str">
        <f>MID(Sheet1!J114,FIND(":",Sheet1!J114)+1,100)</f>
        <v>0805</v>
      </c>
      <c r="K115" s="178" t="str">
        <f>MID(Sheet1!K114,FIND(":",Sheet1!K114)+1,100)</f>
        <v>点位控制</v>
      </c>
      <c r="L115" s="178" t="str">
        <f>MID(Sheet1!L114,FIND(":",Sheet1!L114)+1,100)</f>
        <v>0</v>
      </c>
      <c r="M115" s="178" t="str">
        <f>MID(Sheet1!M114,FIND(":",Sheet1!M114)+1,100)</f>
        <v>总居住户数/100*30</v>
      </c>
      <c r="N115" s="178" t="str">
        <f>MID(Sheet1!N114,FIND(":",Sheet1!N114)+1,100)</f>
        <v>0</v>
      </c>
      <c r="O115" s="178" t="str">
        <f>MID(Sheet1!O114,FIND(":",Sheet1!O114)+1,100)</f>
        <v>0</v>
      </c>
      <c r="P115" s="178" t="str">
        <f>MID(Sheet1!P114,FIND(":",Sheet1!P114)+1,100)</f>
        <v>0</v>
      </c>
      <c r="Q115" s="178" t="str">
        <f>MID(Sheet1!Q114,FIND(":",Sheet1!Q114)+1,100)</f>
        <v>-</v>
      </c>
      <c r="R115" s="178" t="str">
        <f>MID(Sheet1!R114,FIND(":",Sheet1!R114)+1,100)</f>
        <v>1310㎡</v>
      </c>
      <c r="S115" s="178" t="str">
        <f>MID(Sheet1!S114,FIND(":",Sheet1!S114)+1,100)</f>
        <v>-</v>
      </c>
      <c r="T115" s="178" t="str">
        <f>MID(Sheet1!T114,FIND(":",Sheet1!T114)+1,100)</f>
        <v>-</v>
      </c>
      <c r="U115" s="178" t="str">
        <f>MID(Sheet1!U114,FIND(":",Sheet1!U114)+1,100)</f>
        <v/>
      </c>
      <c r="V115" s="103" t="str">
        <f>MID(Sheet1!V114,FIND(":",Sheet1!V114)+1,10000)</f>
        <v>(1)应分设多处，每处服务半径不宜超过500m,规模不宜小于1310m:(2)宜独立占地，宜结合公共绿地设置；(3)宜集中设置篮球、排球、5人足球场地；(4)单处规模应适应运动场地要求。参照《城市居住区规划设计标准》(GB50180-2018)</v>
      </c>
    </row>
    <row r="116" spans="1:22" x14ac:dyDescent="0.2">
      <c r="A116" s="178" t="str">
        <f>MID(Sheet1!A115,FIND(":",Sheet1!A115)+1,100)</f>
        <v>青少年活动场地</v>
      </c>
      <c r="B116" s="178" t="str">
        <f>MID(Sheet1!B115,FIND(":",Sheet1!B115)+1,100)</f>
        <v>青少年活动场地</v>
      </c>
      <c r="C116" s="178" t="str">
        <f>MID(Sheet1!C115,FIND(":",Sheet1!C115)+1,100)</f>
        <v/>
      </c>
      <c r="D116" s="178" t="str">
        <f>MID(Sheet1!D115,FIND(":",Sheet1!D115)+1,100)</f>
        <v>T</v>
      </c>
      <c r="E116" s="178" t="str">
        <f>MID(Sheet1!E115,FIND(":",Sheet1!E115)+1,100)</f>
        <v>品质提升</v>
      </c>
      <c r="F116" s="178" t="str">
        <f>MID(Sheet1!F115,FIND(":",Sheet1!F115)+1,100)</f>
        <v>0</v>
      </c>
      <c r="G116" s="178" t="str">
        <f>MID(Sheet1!G115,FIND(":",Sheet1!G115)+1,100)</f>
        <v>街道级</v>
      </c>
      <c r="H116" s="178" t="str">
        <f>MID(Sheet1!H115,FIND(":",Sheet1!H115)+1,100)</f>
        <v>GF0513</v>
      </c>
      <c r="I116" s="178" t="str">
        <f>MID(Sheet1!I115,FIND(":",Sheet1!I115)+1,100)</f>
        <v>体育</v>
      </c>
      <c r="J116" s="178" t="str">
        <f>MID(Sheet1!J115,FIND(":",Sheet1!J115)+1,100)</f>
        <v>0805</v>
      </c>
      <c r="K116" s="178" t="str">
        <f>MID(Sheet1!K115,FIND(":",Sheet1!K115)+1,100)</f>
        <v>点位控制</v>
      </c>
      <c r="L116" s="178" t="str">
        <f>MID(Sheet1!L115,FIND(":",Sheet1!L115)+1,100)</f>
        <v>0</v>
      </c>
      <c r="M116" s="178" t="str">
        <f>MID(Sheet1!M115,FIND(":",Sheet1!M115)+1,100)</f>
        <v>0</v>
      </c>
      <c r="N116" s="178" t="str">
        <f>MID(Sheet1!N115,FIND(":",Sheet1!N115)+1,100)</f>
        <v>0</v>
      </c>
      <c r="O116" s="178" t="str">
        <f>MID(Sheet1!O115,FIND(":",Sheet1!O115)+1,100)</f>
        <v>0</v>
      </c>
      <c r="P116" s="178" t="str">
        <f>MID(Sheet1!P115,FIND(":",Sheet1!P115)+1,100)</f>
        <v>0</v>
      </c>
      <c r="Q116" s="178" t="str">
        <f>MID(Sheet1!Q115,FIND(":",Sheet1!Q115)+1,100)</f>
        <v>-</v>
      </c>
      <c r="R116" s="178" t="str">
        <f>MID(Sheet1!R115,FIND(":",Sheet1!R115)+1,100)</f>
        <v>-</v>
      </c>
      <c r="S116" s="178" t="str">
        <f>MID(Sheet1!S115,FIND(":",Sheet1!S115)+1,100)</f>
        <v>-</v>
      </c>
      <c r="T116" s="178" t="str">
        <f>MID(Sheet1!T115,FIND(":",Sheet1!T115)+1,100)</f>
        <v>-</v>
      </c>
      <c r="U116" s="178" t="str">
        <f>MID(Sheet1!U115,FIND(":",Sheet1!U115)+1,100)</f>
        <v/>
      </c>
      <c r="V116" s="103" t="str">
        <f>MID(Sheet1!V115,FIND(":",Sheet1!V115)+1,10000)</f>
        <v>-</v>
      </c>
    </row>
    <row r="117" spans="1:22" x14ac:dyDescent="0.2">
      <c r="A117" s="178" t="str">
        <f>MID(Sheet1!A116,FIND(":",Sheet1!A116)+1,100)</f>
        <v>足球场</v>
      </c>
      <c r="B117" s="178" t="str">
        <f>MID(Sheet1!B116,FIND(":",Sheet1!B116)+1,100)</f>
        <v>足球场</v>
      </c>
      <c r="C117" s="178" t="str">
        <f>MID(Sheet1!C116,FIND(":",Sheet1!C116)+1,100)</f>
        <v/>
      </c>
      <c r="D117" s="178" t="str">
        <f>MID(Sheet1!D116,FIND(":",Sheet1!D116)+1,100)</f>
        <v>T</v>
      </c>
      <c r="E117" s="178" t="str">
        <f>MID(Sheet1!E116,FIND(":",Sheet1!E116)+1,100)</f>
        <v>品质提升</v>
      </c>
      <c r="F117" s="178" t="str">
        <f>MID(Sheet1!F116,FIND(":",Sheet1!F116)+1,100)</f>
        <v>0</v>
      </c>
      <c r="G117" s="178" t="str">
        <f>MID(Sheet1!G116,FIND(":",Sheet1!G116)+1,100)</f>
        <v>街道级</v>
      </c>
      <c r="H117" s="178" t="str">
        <f>MID(Sheet1!H116,FIND(":",Sheet1!H116)+1,100)</f>
        <v>GF0513</v>
      </c>
      <c r="I117" s="178" t="str">
        <f>MID(Sheet1!I116,FIND(":",Sheet1!I116)+1,100)</f>
        <v>体育</v>
      </c>
      <c r="J117" s="178" t="str">
        <f>MID(Sheet1!J116,FIND(":",Sheet1!J116)+1,100)</f>
        <v>0805</v>
      </c>
      <c r="K117" s="178" t="str">
        <f>MID(Sheet1!K116,FIND(":",Sheet1!K116)+1,100)</f>
        <v>点位控制</v>
      </c>
      <c r="L117" s="178" t="str">
        <f>MID(Sheet1!L116,FIND(":",Sheet1!L116)+1,100)</f>
        <v>0</v>
      </c>
      <c r="M117" s="178" t="str">
        <f>MID(Sheet1!M116,FIND(":",Sheet1!M116)+1,100)</f>
        <v>0</v>
      </c>
      <c r="N117" s="178" t="str">
        <f>MID(Sheet1!N116,FIND(":",Sheet1!N116)+1,100)</f>
        <v>0</v>
      </c>
      <c r="O117" s="178" t="str">
        <f>MID(Sheet1!O116,FIND(":",Sheet1!O116)+1,100)</f>
        <v>0</v>
      </c>
      <c r="P117" s="178" t="str">
        <f>MID(Sheet1!P116,FIND(":",Sheet1!P116)+1,100)</f>
        <v>0</v>
      </c>
      <c r="Q117" s="178" t="str">
        <f>MID(Sheet1!Q116,FIND(":",Sheet1!Q116)+1,100)</f>
        <v>-</v>
      </c>
      <c r="R117" s="178" t="str">
        <f>MID(Sheet1!R116,FIND(":",Sheet1!R116)+1,100)</f>
        <v>-</v>
      </c>
      <c r="S117" s="178" t="str">
        <f>MID(Sheet1!S116,FIND(":",Sheet1!S116)+1,100)</f>
        <v>-</v>
      </c>
      <c r="T117" s="178" t="str">
        <f>MID(Sheet1!T116,FIND(":",Sheet1!T116)+1,100)</f>
        <v>-</v>
      </c>
      <c r="U117" s="178" t="str">
        <f>MID(Sheet1!U116,FIND(":",Sheet1!U116)+1,100)</f>
        <v/>
      </c>
      <c r="V117" s="103" t="str">
        <f>MID(Sheet1!V116,FIND(":",Sheet1!V116)+1,10000)</f>
        <v>-</v>
      </c>
    </row>
    <row r="118" spans="1:22" x14ac:dyDescent="0.2">
      <c r="A118" s="178" t="str">
        <f>MID(Sheet1!A117,FIND(":",Sheet1!A117)+1,100)</f>
        <v>骑行绿道</v>
      </c>
      <c r="B118" s="178" t="str">
        <f>MID(Sheet1!B117,FIND(":",Sheet1!B117)+1,100)</f>
        <v>骑行绿道</v>
      </c>
      <c r="C118" s="178" t="str">
        <f>MID(Sheet1!C117,FIND(":",Sheet1!C117)+1,100)</f>
        <v/>
      </c>
      <c r="D118" s="178" t="str">
        <f>MID(Sheet1!D117,FIND(":",Sheet1!D117)+1,100)</f>
        <v>T</v>
      </c>
      <c r="E118" s="178" t="str">
        <f>MID(Sheet1!E117,FIND(":",Sheet1!E117)+1,100)</f>
        <v>品质提升</v>
      </c>
      <c r="F118" s="178" t="str">
        <f>MID(Sheet1!F117,FIND(":",Sheet1!F117)+1,100)</f>
        <v>0</v>
      </c>
      <c r="G118" s="178" t="str">
        <f>MID(Sheet1!G117,FIND(":",Sheet1!G117)+1,100)</f>
        <v>街道级</v>
      </c>
      <c r="H118" s="178" t="str">
        <f>MID(Sheet1!H117,FIND(":",Sheet1!H117)+1,100)</f>
        <v>GF0513</v>
      </c>
      <c r="I118" s="178" t="str">
        <f>MID(Sheet1!I117,FIND(":",Sheet1!I117)+1,100)</f>
        <v>体育</v>
      </c>
      <c r="J118" s="178" t="str">
        <f>MID(Sheet1!J117,FIND(":",Sheet1!J117)+1,100)</f>
        <v>0805</v>
      </c>
      <c r="K118" s="178" t="str">
        <f>MID(Sheet1!K117,FIND(":",Sheet1!K117)+1,100)</f>
        <v>点位控制</v>
      </c>
      <c r="L118" s="178" t="str">
        <f>MID(Sheet1!L117,FIND(":",Sheet1!L117)+1,100)</f>
        <v>0</v>
      </c>
      <c r="M118" s="178" t="str">
        <f>MID(Sheet1!M117,FIND(":",Sheet1!M117)+1,100)</f>
        <v>0</v>
      </c>
      <c r="N118" s="178" t="str">
        <f>MID(Sheet1!N117,FIND(":",Sheet1!N117)+1,100)</f>
        <v>0</v>
      </c>
      <c r="O118" s="178" t="str">
        <f>MID(Sheet1!O117,FIND(":",Sheet1!O117)+1,100)</f>
        <v>0</v>
      </c>
      <c r="P118" s="178" t="str">
        <f>MID(Sheet1!P117,FIND(":",Sheet1!P117)+1,100)</f>
        <v>0</v>
      </c>
      <c r="Q118" s="178" t="str">
        <f>MID(Sheet1!Q117,FIND(":",Sheet1!Q117)+1,100)</f>
        <v>-</v>
      </c>
      <c r="R118" s="178" t="str">
        <f>MID(Sheet1!R117,FIND(":",Sheet1!R117)+1,100)</f>
        <v>-</v>
      </c>
      <c r="S118" s="178" t="str">
        <f>MID(Sheet1!S117,FIND(":",Sheet1!S117)+1,100)</f>
        <v>-</v>
      </c>
      <c r="T118" s="178" t="str">
        <f>MID(Sheet1!T117,FIND(":",Sheet1!T117)+1,100)</f>
        <v>-</v>
      </c>
      <c r="U118" s="178" t="str">
        <f>MID(Sheet1!U117,FIND(":",Sheet1!U117)+1,100)</f>
        <v/>
      </c>
      <c r="V118" s="103" t="str">
        <f>MID(Sheet1!V117,FIND(":",Sheet1!V117)+1,10000)</f>
        <v>-</v>
      </c>
    </row>
    <row r="119" spans="1:22" x14ac:dyDescent="0.2">
      <c r="A119" s="178" t="str">
        <f>MID(Sheet1!A118,FIND(":",Sheet1!A118)+1,100)</f>
        <v>小型体育公园</v>
      </c>
      <c r="B119" s="178" t="str">
        <f>MID(Sheet1!B118,FIND(":",Sheet1!B118)+1,100)</f>
        <v>小型体育公园</v>
      </c>
      <c r="C119" s="178" t="str">
        <f>MID(Sheet1!C118,FIND(":",Sheet1!C118)+1,100)</f>
        <v/>
      </c>
      <c r="D119" s="178" t="str">
        <f>MID(Sheet1!D118,FIND(":",Sheet1!D118)+1,100)</f>
        <v>T</v>
      </c>
      <c r="E119" s="178" t="str">
        <f>MID(Sheet1!E118,FIND(":",Sheet1!E118)+1,100)</f>
        <v>品质提升</v>
      </c>
      <c r="F119" s="178" t="str">
        <f>MID(Sheet1!F118,FIND(":",Sheet1!F118)+1,100)</f>
        <v>0</v>
      </c>
      <c r="G119" s="178" t="str">
        <f>MID(Sheet1!G118,FIND(":",Sheet1!G118)+1,100)</f>
        <v>街道级</v>
      </c>
      <c r="H119" s="178" t="str">
        <f>MID(Sheet1!H118,FIND(":",Sheet1!H118)+1,100)</f>
        <v>GF0513</v>
      </c>
      <c r="I119" s="178" t="str">
        <f>MID(Sheet1!I118,FIND(":",Sheet1!I118)+1,100)</f>
        <v>体育</v>
      </c>
      <c r="J119" s="178" t="str">
        <f>MID(Sheet1!J118,FIND(":",Sheet1!J118)+1,100)</f>
        <v>0805</v>
      </c>
      <c r="K119" s="178" t="str">
        <f>MID(Sheet1!K118,FIND(":",Sheet1!K118)+1,100)</f>
        <v>点位控制</v>
      </c>
      <c r="L119" s="178" t="str">
        <f>MID(Sheet1!L118,FIND(":",Sheet1!L118)+1,100)</f>
        <v>0</v>
      </c>
      <c r="M119" s="178" t="str">
        <f>MID(Sheet1!M118,FIND(":",Sheet1!M118)+1,100)</f>
        <v>0</v>
      </c>
      <c r="N119" s="178" t="str">
        <f>MID(Sheet1!N118,FIND(":",Sheet1!N118)+1,100)</f>
        <v>0</v>
      </c>
      <c r="O119" s="178" t="str">
        <f>MID(Sheet1!O118,FIND(":",Sheet1!O118)+1,100)</f>
        <v>0</v>
      </c>
      <c r="P119" s="178" t="str">
        <f>MID(Sheet1!P118,FIND(":",Sheet1!P118)+1,100)</f>
        <v>0</v>
      </c>
      <c r="Q119" s="178" t="str">
        <f>MID(Sheet1!Q118,FIND(":",Sheet1!Q118)+1,100)</f>
        <v>-</v>
      </c>
      <c r="R119" s="178" t="str">
        <f>MID(Sheet1!R118,FIND(":",Sheet1!R118)+1,100)</f>
        <v>-</v>
      </c>
      <c r="S119" s="178" t="str">
        <f>MID(Sheet1!S118,FIND(":",Sheet1!S118)+1,100)</f>
        <v>-</v>
      </c>
      <c r="T119" s="178" t="str">
        <f>MID(Sheet1!T118,FIND(":",Sheet1!T118)+1,100)</f>
        <v>-</v>
      </c>
      <c r="U119" s="178" t="str">
        <f>MID(Sheet1!U118,FIND(":",Sheet1!U118)+1,100)</f>
        <v/>
      </c>
      <c r="V119" s="103" t="str">
        <f>MID(Sheet1!V118,FIND(":",Sheet1!V118)+1,10000)</f>
        <v>-</v>
      </c>
    </row>
    <row r="120" spans="1:22" x14ac:dyDescent="0.2">
      <c r="A120" s="178" t="str">
        <f>MID(Sheet1!A119,FIND(":",Sheet1!A119)+1,100)</f>
        <v>体育活动室</v>
      </c>
      <c r="B120" s="178" t="str">
        <f>MID(Sheet1!B119,FIND(":",Sheet1!B119)+1,100)</f>
        <v>体育活动室</v>
      </c>
      <c r="C120" s="178" t="str">
        <f>MID(Sheet1!C119,FIND(":",Sheet1!C119)+1,100)</f>
        <v/>
      </c>
      <c r="D120" s="178" t="str">
        <f>MID(Sheet1!D119,FIND(":",Sheet1!D119)+1,100)</f>
        <v>T</v>
      </c>
      <c r="E120" s="178" t="str">
        <f>MID(Sheet1!E119,FIND(":",Sheet1!E119)+1,100)</f>
        <v>必配</v>
      </c>
      <c r="F120" s="178" t="str">
        <f>MID(Sheet1!F119,FIND(":",Sheet1!F119)+1,100)</f>
        <v>1</v>
      </c>
      <c r="G120" s="178" t="str">
        <f>MID(Sheet1!G119,FIND(":",Sheet1!G119)+1,100)</f>
        <v>社区级</v>
      </c>
      <c r="H120" s="178" t="str">
        <f>MID(Sheet1!H119,FIND(":",Sheet1!H119)+1,100)</f>
        <v>GF0508</v>
      </c>
      <c r="I120" s="178" t="str">
        <f>MID(Sheet1!I119,FIND(":",Sheet1!I119)+1,100)</f>
        <v>体育</v>
      </c>
      <c r="J120" s="178" t="str">
        <f>MID(Sheet1!J119,FIND(":",Sheet1!J119)+1,100)</f>
        <v>0702</v>
      </c>
      <c r="K120" s="178" t="str">
        <f>MID(Sheet1!K119,FIND(":",Sheet1!K119)+1,100)</f>
        <v>点位控制</v>
      </c>
      <c r="L120" s="178" t="str">
        <f>MID(Sheet1!L119,FIND(":",Sheet1!L119)+1,100)</f>
        <v>总居住户数/100*25</v>
      </c>
      <c r="M120" s="178" t="str">
        <f>MID(Sheet1!M119,FIND(":",Sheet1!M119)+1,100)</f>
        <v>0</v>
      </c>
      <c r="N120" s="178" t="str">
        <f>MID(Sheet1!N119,FIND(":",Sheet1!N119)+1,100)</f>
        <v>0</v>
      </c>
      <c r="O120" s="178" t="str">
        <f>MID(Sheet1!O119,FIND(":",Sheet1!O119)+1,100)</f>
        <v>0</v>
      </c>
      <c r="P120" s="178" t="str">
        <f>MID(Sheet1!P119,FIND(":",Sheet1!P119)+1,100)</f>
        <v>0</v>
      </c>
      <c r="Q120" s="178" t="str">
        <f>MID(Sheet1!Q119,FIND(":",Sheet1!Q119)+1,100)</f>
        <v>400㎡</v>
      </c>
      <c r="R120" s="178" t="str">
        <f>MID(Sheet1!R119,FIND(":",Sheet1!R119)+1,100)</f>
        <v>-</v>
      </c>
      <c r="S120" s="178" t="str">
        <f>MID(Sheet1!S119,FIND(":",Sheet1!S119)+1,100)</f>
        <v>-</v>
      </c>
      <c r="T120" s="178" t="str">
        <f>MID(Sheet1!T119,FIND(":",Sheet1!T119)+1,100)</f>
        <v>-</v>
      </c>
      <c r="U120" s="178" t="str">
        <f>MID(Sheet1!U119,FIND(":",Sheet1!U119)+1,100)</f>
        <v/>
      </c>
      <c r="V120" s="103" t="str">
        <f>MID(Sheet1!V119,FIND(":",Sheet1!V119)+1,10000)</f>
        <v>(1)单处建筑规模一般不超过800m';(2)服务半径不宜大于300m;(3)宜与文化活动站等设施结合设置。沿用《杭州市城市规划公共服务设施基本配套规定（修订)》</v>
      </c>
    </row>
    <row r="121" spans="1:22" x14ac:dyDescent="0.2">
      <c r="A121" s="178" t="str">
        <f>MID(Sheet1!A120,FIND(":",Sheet1!A120)+1,100)</f>
        <v>室外综合运动健身场地（含综合健身场地与小型多功能运动场地）</v>
      </c>
      <c r="B121" s="178" t="str">
        <f>MID(Sheet1!B120,FIND(":",Sheet1!B120)+1,100)</f>
        <v>室外综合运动健身场地（含综合健身场地与小型多功能运动场地）</v>
      </c>
      <c r="C121" s="178" t="str">
        <f>MID(Sheet1!C120,FIND(":",Sheet1!C120)+1,100)</f>
        <v>体育健身点 室外综合运动健身场地</v>
      </c>
      <c r="D121" s="178" t="str">
        <f>MID(Sheet1!D120,FIND(":",Sheet1!D120)+1,100)</f>
        <v>T</v>
      </c>
      <c r="E121" s="178" t="str">
        <f>MID(Sheet1!E120,FIND(":",Sheet1!E120)+1,100)</f>
        <v>必配</v>
      </c>
      <c r="F121" s="178" t="str">
        <f>MID(Sheet1!F120,FIND(":",Sheet1!F120)+1,100)</f>
        <v>1</v>
      </c>
      <c r="G121" s="178" t="str">
        <f>MID(Sheet1!G120,FIND(":",Sheet1!G120)+1,100)</f>
        <v>社区级</v>
      </c>
      <c r="H121" s="178" t="str">
        <f>MID(Sheet1!H120,FIND(":",Sheet1!H120)+1,100)</f>
        <v>GF0509</v>
      </c>
      <c r="I121" s="178" t="str">
        <f>MID(Sheet1!I120,FIND(":",Sheet1!I120)+1,100)</f>
        <v>体育</v>
      </c>
      <c r="J121" s="178" t="str">
        <f>MID(Sheet1!J120,FIND(":",Sheet1!J120)+1,100)</f>
        <v>0702</v>
      </c>
      <c r="K121" s="178" t="str">
        <f>MID(Sheet1!K120,FIND(":",Sheet1!K120)+1,100)</f>
        <v>点位控制</v>
      </c>
      <c r="L121" s="178" t="str">
        <f>MID(Sheet1!L120,FIND(":",Sheet1!L120)+1,100)</f>
        <v>0</v>
      </c>
      <c r="M121" s="178" t="str">
        <f>MID(Sheet1!M120,FIND(":",Sheet1!M120)+1,100)</f>
        <v>总居住户数/100*55</v>
      </c>
      <c r="N121" s="178" t="str">
        <f>MID(Sheet1!N120,FIND(":",Sheet1!N120)+1,100)</f>
        <v>0</v>
      </c>
      <c r="O121" s="178" t="str">
        <f>MID(Sheet1!O120,FIND(":",Sheet1!O120)+1,100)</f>
        <v>0</v>
      </c>
      <c r="P121" s="178" t="str">
        <f>MID(Sheet1!P120,FIND(":",Sheet1!P120)+1,100)</f>
        <v>0</v>
      </c>
      <c r="Q121" s="178" t="str">
        <f>MID(Sheet1!Q120,FIND(":",Sheet1!Q120)+1,100)</f>
        <v>-</v>
      </c>
      <c r="R121" s="178" t="str">
        <f>MID(Sheet1!R120,FIND(":",Sheet1!R120)+1,100)</f>
        <v>950㎡</v>
      </c>
      <c r="S121" s="178" t="str">
        <f>MID(Sheet1!S120,FIND(":",Sheet1!S120)+1,100)</f>
        <v>-</v>
      </c>
      <c r="T121" s="178" t="str">
        <f>MID(Sheet1!T120,FIND(":",Sheet1!T120)+1,100)</f>
        <v>-</v>
      </c>
      <c r="U121" s="178" t="str">
        <f>MID(Sheet1!U120,FIND(":",Sheet1!U120)+1,100)</f>
        <v/>
      </c>
      <c r="V121" s="103" t="str">
        <f>MID(Sheet1!V120,FIND(":",Sheet1!V120)+1,10000)</f>
        <v>(1)单处用地规模不宜小于950m,其中综合健身场地根据百户指标15m/百户计算用地面积，且单处不宜小于150m,多功能运动场地根据百户指标40m/百户计算用地面积，且单处不宜小于800m:(2)服务半径不宜大于300m;(3)宜结合公共绿地和居住用地设置：(4)用地落实困难的地区可将综合健身场地与多功能运动场地分开设置；(5)综合健身场地应包含老年户外活动空间与广场舞等活动空间：(6)老年户外活动空间应设置休憩设施，附近宜设置公共厕所：(7)广场舞等活动场地的设置应避免噪声扰民；(8)小型多功能运动（球类）场地宜配置半场篮球场1个、门球场地1个、乒乓球场地2个；(9)门球活动场地应提供休憩服务和安全防护措施。参照《城市居住区规划设计标准》(GB50180-2018)</v>
      </c>
    </row>
    <row r="122" spans="1:22" x14ac:dyDescent="0.2">
      <c r="A122" s="178" t="str">
        <f>MID(Sheet1!A121,FIND(":",Sheet1!A121)+1,100)</f>
        <v>健身步道</v>
      </c>
      <c r="B122" s="178" t="str">
        <f>MID(Sheet1!B121,FIND(":",Sheet1!B121)+1,100)</f>
        <v>健身步道</v>
      </c>
      <c r="C122" s="178" t="str">
        <f>MID(Sheet1!C121,FIND(":",Sheet1!C121)+1,100)</f>
        <v/>
      </c>
      <c r="D122" s="178" t="str">
        <f>MID(Sheet1!D121,FIND(":",Sheet1!D121)+1,100)</f>
        <v>T</v>
      </c>
      <c r="E122" s="178" t="str">
        <f>MID(Sheet1!E121,FIND(":",Sheet1!E121)+1,100)</f>
        <v>规范外</v>
      </c>
      <c r="F122" s="178" t="str">
        <f>MID(Sheet1!F121,FIND(":",Sheet1!F121)+1,100)</f>
        <v>0</v>
      </c>
      <c r="G122" s="178" t="str">
        <f>MID(Sheet1!G121,FIND(":",Sheet1!G121)+1,100)</f>
        <v>社区级</v>
      </c>
      <c r="H122" s="178" t="str">
        <f>MID(Sheet1!H121,FIND(":",Sheet1!H121)+1,100)</f>
        <v>GF0510</v>
      </c>
      <c r="I122" s="178" t="str">
        <f>MID(Sheet1!I121,FIND(":",Sheet1!I121)+1,100)</f>
        <v>体育</v>
      </c>
      <c r="J122" s="178" t="str">
        <f>MID(Sheet1!J121,FIND(":",Sheet1!J121)+1,100)</f>
        <v>0702</v>
      </c>
      <c r="K122" s="178" t="str">
        <f>MID(Sheet1!K121,FIND(":",Sheet1!K121)+1,100)</f>
        <v>点位控制</v>
      </c>
      <c r="L122" s="178" t="str">
        <f>MID(Sheet1!L121,FIND(":",Sheet1!L121)+1,100)</f>
        <v>0</v>
      </c>
      <c r="M122" s="178" t="str">
        <f>MID(Sheet1!M121,FIND(":",Sheet1!M121)+1,100)</f>
        <v>0</v>
      </c>
      <c r="N122" s="178" t="str">
        <f>MID(Sheet1!N121,FIND(":",Sheet1!N121)+1,100)</f>
        <v>0</v>
      </c>
      <c r="O122" s="178" t="str">
        <f>MID(Sheet1!O121,FIND(":",Sheet1!O121)+1,100)</f>
        <v>0</v>
      </c>
      <c r="P122" s="178" t="str">
        <f>MID(Sheet1!P121,FIND(":",Sheet1!P121)+1,100)</f>
        <v>0</v>
      </c>
      <c r="Q122" s="178" t="str">
        <f>MID(Sheet1!Q121,FIND(":",Sheet1!Q121)+1,100)</f>
        <v>-</v>
      </c>
      <c r="R122" s="178" t="str">
        <f>MID(Sheet1!R121,FIND(":",Sheet1!R121)+1,100)</f>
        <v>-</v>
      </c>
      <c r="S122" s="178" t="str">
        <f>MID(Sheet1!S121,FIND(":",Sheet1!S121)+1,100)</f>
        <v>-</v>
      </c>
      <c r="T122" s="178" t="str">
        <f>MID(Sheet1!T121,FIND(":",Sheet1!T121)+1,100)</f>
        <v>-</v>
      </c>
      <c r="U122" s="178" t="str">
        <f>MID(Sheet1!U121,FIND(":",Sheet1!U121)+1,100)</f>
        <v/>
      </c>
      <c r="V122" s="103" t="str">
        <f>MID(Sheet1!V121,FIND(":",Sheet1!V121)+1,10000)</f>
        <v>(1)为长度2公里以上的线性步道，宽度不宜小于1.2m,可结合社区公园、公共绿地等设置：(2)应配置相应的标识系统、服务系统和环保系统等设施，有条件地区可配置智能健身步道、全息互动系统等智能设施，并通过搭建智慧平台实行居民运动积分机制、建立运动社群组织等。参照《社区生活圈规划技术指南》(TD/T1062-2021)、《浙江省未来社区创建评价指标体系（试行）》</v>
      </c>
    </row>
    <row r="123" spans="1:22" x14ac:dyDescent="0.2">
      <c r="A123" s="178" t="str">
        <f>MID(Sheet1!A122,FIND(":",Sheet1!A122)+1,100)</f>
        <v>儿童活动场地</v>
      </c>
      <c r="B123" s="178" t="str">
        <f>MID(Sheet1!B122,FIND(":",Sheet1!B122)+1,100)</f>
        <v>儿童活动场地</v>
      </c>
      <c r="C123" s="178" t="str">
        <f>MID(Sheet1!C122,FIND(":",Sheet1!C122)+1,100)</f>
        <v/>
      </c>
      <c r="D123" s="178" t="str">
        <f>MID(Sheet1!D122,FIND(":",Sheet1!D122)+1,100)</f>
        <v>T</v>
      </c>
      <c r="E123" s="178" t="str">
        <f>MID(Sheet1!E122,FIND(":",Sheet1!E122)+1,100)</f>
        <v>品质提升</v>
      </c>
      <c r="F123" s="178" t="str">
        <f>MID(Sheet1!F122,FIND(":",Sheet1!F122)+1,100)</f>
        <v>0</v>
      </c>
      <c r="G123" s="178" t="str">
        <f>MID(Sheet1!G122,FIND(":",Sheet1!G122)+1,100)</f>
        <v>社区级</v>
      </c>
      <c r="H123" s="178" t="str">
        <f>MID(Sheet1!H122,FIND(":",Sheet1!H122)+1,100)</f>
        <v>GF0513</v>
      </c>
      <c r="I123" s="178" t="str">
        <f>MID(Sheet1!I122,FIND(":",Sheet1!I122)+1,100)</f>
        <v>体育</v>
      </c>
      <c r="J123" s="178" t="str">
        <f>MID(Sheet1!J122,FIND(":",Sheet1!J122)+1,100)</f>
        <v>0702</v>
      </c>
      <c r="K123" s="178" t="str">
        <f>MID(Sheet1!K122,FIND(":",Sheet1!K122)+1,100)</f>
        <v>点位控制</v>
      </c>
      <c r="L123" s="178" t="str">
        <f>MID(Sheet1!L122,FIND(":",Sheet1!L122)+1,100)</f>
        <v>0</v>
      </c>
      <c r="M123" s="178" t="str">
        <f>MID(Sheet1!M122,FIND(":",Sheet1!M122)+1,100)</f>
        <v>0</v>
      </c>
      <c r="N123" s="178" t="str">
        <f>MID(Sheet1!N122,FIND(":",Sheet1!N122)+1,100)</f>
        <v>0</v>
      </c>
      <c r="O123" s="178" t="str">
        <f>MID(Sheet1!O122,FIND(":",Sheet1!O122)+1,100)</f>
        <v>0</v>
      </c>
      <c r="P123" s="178" t="str">
        <f>MID(Sheet1!P122,FIND(":",Sheet1!P122)+1,100)</f>
        <v>0</v>
      </c>
      <c r="Q123" s="178" t="str">
        <f>MID(Sheet1!Q122,FIND(":",Sheet1!Q122)+1,100)</f>
        <v>-</v>
      </c>
      <c r="R123" s="178" t="str">
        <f>MID(Sheet1!R122,FIND(":",Sheet1!R122)+1,100)</f>
        <v>-</v>
      </c>
      <c r="S123" s="178" t="str">
        <f>MID(Sheet1!S122,FIND(":",Sheet1!S122)+1,100)</f>
        <v>-</v>
      </c>
      <c r="T123" s="178" t="str">
        <f>MID(Sheet1!T122,FIND(":",Sheet1!T122)+1,100)</f>
        <v>-</v>
      </c>
      <c r="U123" s="178" t="str">
        <f>MID(Sheet1!U122,FIND(":",Sheet1!U122)+1,100)</f>
        <v/>
      </c>
      <c r="V123" s="103" t="str">
        <f>MID(Sheet1!V122,FIND(":",Sheet1!V122)+1,10000)</f>
        <v>-</v>
      </c>
    </row>
    <row r="124" spans="1:22" x14ac:dyDescent="0.2">
      <c r="A124" s="178" t="str">
        <f>MID(Sheet1!A123,FIND(":",Sheet1!A123)+1,100)</f>
        <v>儿童老年人活动场地（健身器材）</v>
      </c>
      <c r="B124" s="178" t="str">
        <f>MID(Sheet1!B123,FIND(":",Sheet1!B123)+1,100)</f>
        <v>儿童老年人活动场地（健身器材）</v>
      </c>
      <c r="C124" s="178" t="str">
        <f>MID(Sheet1!C123,FIND(":",Sheet1!C123)+1,100)</f>
        <v/>
      </c>
      <c r="D124" s="178" t="str">
        <f>MID(Sheet1!D123,FIND(":",Sheet1!D123)+1,100)</f>
        <v>T</v>
      </c>
      <c r="E124" s="178" t="str">
        <f>MID(Sheet1!E123,FIND(":",Sheet1!E123)+1,100)</f>
        <v>必配</v>
      </c>
      <c r="F124" s="178" t="str">
        <f>MID(Sheet1!F123,FIND(":",Sheet1!F123)+1,100)</f>
        <v>0</v>
      </c>
      <c r="G124" s="178" t="str">
        <f>MID(Sheet1!G123,FIND(":",Sheet1!G123)+1,100)</f>
        <v>地块级</v>
      </c>
      <c r="H124" s="178" t="str">
        <f>MID(Sheet1!H123,FIND(":",Sheet1!H123)+1,100)</f>
        <v>GF0513</v>
      </c>
      <c r="I124" s="178" t="str">
        <f>MID(Sheet1!I123,FIND(":",Sheet1!I123)+1,100)</f>
        <v>体育</v>
      </c>
      <c r="J124" s="178" t="str">
        <f>MID(Sheet1!J123,FIND(":",Sheet1!J123)+1,100)</f>
        <v>0702</v>
      </c>
      <c r="K124" s="178" t="str">
        <f>MID(Sheet1!K123,FIND(":",Sheet1!K123)+1,100)</f>
        <v>点位控制</v>
      </c>
      <c r="L124" s="178" t="str">
        <f>MID(Sheet1!L123,FIND(":",Sheet1!L123)+1,100)</f>
        <v>0</v>
      </c>
      <c r="M124" s="178" t="str">
        <f>MID(Sheet1!M123,FIND(":",Sheet1!M123)+1,100)</f>
        <v>总居住户数/100*42</v>
      </c>
      <c r="N124" s="178" t="str">
        <f>MID(Sheet1!N123,FIND(":",Sheet1!N123)+1,100)</f>
        <v>0</v>
      </c>
      <c r="O124" s="178" t="str">
        <f>MID(Sheet1!O123,FIND(":",Sheet1!O123)+1,100)</f>
        <v>0</v>
      </c>
      <c r="P124" s="178" t="str">
        <f>MID(Sheet1!P123,FIND(":",Sheet1!P123)+1,100)</f>
        <v>0</v>
      </c>
      <c r="Q124" s="178" t="str">
        <f>MID(Sheet1!Q123,FIND(":",Sheet1!Q123)+1,100)</f>
        <v>-</v>
      </c>
      <c r="R124" s="178" t="str">
        <f>MID(Sheet1!R123,FIND(":",Sheet1!R123)+1,100)</f>
        <v>170㎡</v>
      </c>
      <c r="S124" s="178" t="str">
        <f>MID(Sheet1!S123,FIND(":",Sheet1!S123)+1,100)</f>
        <v>-</v>
      </c>
      <c r="T124" s="178" t="str">
        <f>MID(Sheet1!T123,FIND(":",Sheet1!T123)+1,100)</f>
        <v>-</v>
      </c>
      <c r="U124" s="178" t="str">
        <f>MID(Sheet1!U123,FIND(":",Sheet1!U123)+1,100)</f>
        <v/>
      </c>
      <c r="V124" s="103" t="str">
        <f>MID(Sheet1!V123,FIND(":",Sheet1!V123)+1,10000)</f>
        <v>(1)单处用地规模一般不超过450m:(2)宜结合集中绿地设置，并宜设置休憩设施。参照《城市居住区规划设计标准》(GB50180-2018)</v>
      </c>
    </row>
    <row r="125" spans="1:22" x14ac:dyDescent="0.2">
      <c r="A125" s="178" t="str">
        <f>MID(Sheet1!A124,FIND(":",Sheet1!A124)+1,100)</f>
        <v>体育场（馆）或全民健身中心（乡镇）</v>
      </c>
      <c r="B125" s="178" t="str">
        <f>MID(Sheet1!B124,FIND(":",Sheet1!B124)+1,100)</f>
        <v>体育场（馆）或全民健身中心（乡镇）</v>
      </c>
      <c r="C125" s="178" t="str">
        <f>MID(Sheet1!C124,FIND(":",Sheet1!C124)+1,100)</f>
        <v/>
      </c>
      <c r="D125" s="178" t="str">
        <f>MID(Sheet1!D124,FIND(":",Sheet1!D124)+1,100)</f>
        <v>T</v>
      </c>
      <c r="E125" s="178" t="str">
        <f>MID(Sheet1!E124,FIND(":",Sheet1!E124)+1,100)</f>
        <v>必配</v>
      </c>
      <c r="F125" s="178" t="str">
        <f>MID(Sheet1!F124,FIND(":",Sheet1!F124)+1,100)</f>
        <v>0</v>
      </c>
      <c r="G125" s="178" t="str">
        <f>MID(Sheet1!G124,FIND(":",Sheet1!G124)+1,100)</f>
        <v>乡镇级</v>
      </c>
      <c r="H125" s="178" t="str">
        <f>MID(Sheet1!H124,FIND(":",Sheet1!H124)+1,100)</f>
        <v>GF0505</v>
      </c>
      <c r="I125" s="178" t="str">
        <f>MID(Sheet1!I124,FIND(":",Sheet1!I124)+1,100)</f>
        <v>体育</v>
      </c>
      <c r="J125" s="178" t="str">
        <f>MID(Sheet1!J124,FIND(":",Sheet1!J124)+1,100)</f>
        <v>0805</v>
      </c>
      <c r="K125" s="178" t="str">
        <f>MID(Sheet1!K124,FIND(":",Sheet1!K124)+1,100)</f>
        <v>点位控制</v>
      </c>
      <c r="L125" s="178" t="str">
        <f>MID(Sheet1!L124,FIND(":",Sheet1!L124)+1,100)</f>
        <v>0</v>
      </c>
      <c r="M125" s="178" t="str">
        <f>MID(Sheet1!M124,FIND(":",Sheet1!M124)+1,100)</f>
        <v>0</v>
      </c>
      <c r="N125" s="178" t="str">
        <f>MID(Sheet1!N124,FIND(":",Sheet1!N124)+1,100)</f>
        <v>0</v>
      </c>
      <c r="O125" s="178" t="str">
        <f>MID(Sheet1!O124,FIND(":",Sheet1!O124)+1,100)</f>
        <v>0</v>
      </c>
      <c r="P125" s="178" t="str">
        <f>MID(Sheet1!P124,FIND(":",Sheet1!P124)+1,100)</f>
        <v>0</v>
      </c>
      <c r="Q125" s="178" t="str">
        <f>MID(Sheet1!Q124,FIND(":",Sheet1!Q124)+1,100)</f>
        <v>2000-5000㎡</v>
      </c>
      <c r="R125" s="178" t="str">
        <f>MID(Sheet1!R124,FIND(":",Sheet1!R124)+1,100)</f>
        <v>-</v>
      </c>
      <c r="S125" s="178" t="str">
        <f>MID(Sheet1!S124,FIND(":",Sheet1!S124)+1,100)</f>
        <v>-</v>
      </c>
      <c r="T125" s="178" t="str">
        <f>MID(Sheet1!T124,FIND(":",Sheet1!T124)+1,100)</f>
        <v>-</v>
      </c>
      <c r="U125" s="178" t="str">
        <f>MID(Sheet1!U124,FIND(":",Sheet1!U124)+1,100)</f>
        <v/>
      </c>
      <c r="V125" s="103" t="str">
        <f>MID(Sheet1!V124,FIND(":",Sheet1!V124)+1,10000)</f>
        <v>乡镇域规划人口达到5万的乡镇鼓励配置。参照《城市居住区规划设计标准》(GB50180-2018)、《浙江省美丽城镇生活圈配置导则(试行)》。一般镇选配。</v>
      </c>
    </row>
    <row r="126" spans="1:22" x14ac:dyDescent="0.2">
      <c r="A126" s="178" t="str">
        <f>MID(Sheet1!A125,FIND(":",Sheet1!A125)+1,100)</f>
        <v>多功能运动场（乡镇）</v>
      </c>
      <c r="B126" s="178" t="str">
        <f>MID(Sheet1!B125,FIND(":",Sheet1!B125)+1,100)</f>
        <v>多功能运动场（乡镇）</v>
      </c>
      <c r="C126" s="178" t="str">
        <f>MID(Sheet1!C125,FIND(":",Sheet1!C125)+1,100)</f>
        <v/>
      </c>
      <c r="D126" s="178" t="str">
        <f>MID(Sheet1!D125,FIND(":",Sheet1!D125)+1,100)</f>
        <v>T</v>
      </c>
      <c r="E126" s="178" t="str">
        <f>MID(Sheet1!E125,FIND(":",Sheet1!E125)+1,100)</f>
        <v>必配</v>
      </c>
      <c r="F126" s="178" t="str">
        <f>MID(Sheet1!F125,FIND(":",Sheet1!F125)+1,100)</f>
        <v>0</v>
      </c>
      <c r="G126" s="178" t="str">
        <f>MID(Sheet1!G125,FIND(":",Sheet1!G125)+1,100)</f>
        <v>乡镇级</v>
      </c>
      <c r="H126" s="178" t="str">
        <f>MID(Sheet1!H125,FIND(":",Sheet1!H125)+1,100)</f>
        <v>GF0511</v>
      </c>
      <c r="I126" s="178" t="str">
        <f>MID(Sheet1!I125,FIND(":",Sheet1!I125)+1,100)</f>
        <v>体育</v>
      </c>
      <c r="J126" s="178" t="str">
        <f>MID(Sheet1!J125,FIND(":",Sheet1!J125)+1,100)</f>
        <v>0805</v>
      </c>
      <c r="K126" s="178" t="str">
        <f>MID(Sheet1!K125,FIND(":",Sheet1!K125)+1,100)</f>
        <v>点位控制</v>
      </c>
      <c r="L126" s="178" t="str">
        <f>MID(Sheet1!L125,FIND(":",Sheet1!L125)+1,100)</f>
        <v>0</v>
      </c>
      <c r="M126" s="178" t="str">
        <f>MID(Sheet1!M125,FIND(":",Sheet1!M125)+1,100)</f>
        <v>总居住人数/1000*200</v>
      </c>
      <c r="N126" s="178" t="str">
        <f>MID(Sheet1!N125,FIND(":",Sheet1!N125)+1,100)</f>
        <v>0</v>
      </c>
      <c r="O126" s="178" t="str">
        <f>MID(Sheet1!O125,FIND(":",Sheet1!O125)+1,100)</f>
        <v>0</v>
      </c>
      <c r="P126" s="178" t="str">
        <f>MID(Sheet1!P125,FIND(":",Sheet1!P125)+1,100)</f>
        <v>0</v>
      </c>
      <c r="Q126" s="178" t="str">
        <f>MID(Sheet1!Q125,FIND(":",Sheet1!Q125)+1,100)</f>
        <v>-</v>
      </c>
      <c r="R126" s="178" t="str">
        <f>MID(Sheet1!R125,FIND(":",Sheet1!R125)+1,100)</f>
        <v>1310-5620㎡</v>
      </c>
      <c r="S126" s="178" t="str">
        <f>MID(Sheet1!S125,FIND(":",Sheet1!S125)+1,100)</f>
        <v>-</v>
      </c>
      <c r="T126" s="178" t="str">
        <f>MID(Sheet1!T125,FIND(":",Sheet1!T125)+1,100)</f>
        <v>-</v>
      </c>
      <c r="U126" s="178" t="str">
        <f>MID(Sheet1!U125,FIND(":",Sheet1!U125)+1,100)</f>
        <v/>
      </c>
      <c r="V126" s="103" t="str">
        <f>MID(Sheet1!V125,FIND(":",Sheet1!V125)+1,10000)</f>
        <v>(1)各乡镇应至少配置1处，乡镇域规划人口达到10万的乡镇宜增设：(2)中心镇服务的片区人口达到20万，可设置公共体育馆等高能级设施。参照《城市居住区规划设计标准》(GB50180-2018)。</v>
      </c>
    </row>
    <row r="127" spans="1:22" x14ac:dyDescent="0.2">
      <c r="A127" s="178" t="str">
        <f>MID(Sheet1!A126,FIND(":",Sheet1!A126)+1,100)</f>
        <v>全民室外健身点</v>
      </c>
      <c r="B127" s="178" t="str">
        <f>MID(Sheet1!B126,FIND(":",Sheet1!B126)+1,100)</f>
        <v>全民室外健身点</v>
      </c>
      <c r="C127" s="178" t="str">
        <f>MID(Sheet1!C126,FIND(":",Sheet1!C126)+1,100)</f>
        <v/>
      </c>
      <c r="D127" s="178" t="str">
        <f>MID(Sheet1!D126,FIND(":",Sheet1!D126)+1,100)</f>
        <v>T</v>
      </c>
      <c r="E127" s="178" t="str">
        <f>MID(Sheet1!E126,FIND(":",Sheet1!E126)+1,100)</f>
        <v>必配</v>
      </c>
      <c r="F127" s="178" t="str">
        <f>MID(Sheet1!F126,FIND(":",Sheet1!F126)+1,100)</f>
        <v>0</v>
      </c>
      <c r="G127" s="178" t="str">
        <f>MID(Sheet1!G126,FIND(":",Sheet1!G126)+1,100)</f>
        <v>村级</v>
      </c>
      <c r="H127" s="178" t="str">
        <f>MID(Sheet1!H126,FIND(":",Sheet1!H126)+1,100)</f>
        <v>GF0512</v>
      </c>
      <c r="I127" s="178" t="str">
        <f>MID(Sheet1!I126,FIND(":",Sheet1!I126)+1,100)</f>
        <v>体育</v>
      </c>
      <c r="J127" s="178" t="str">
        <f>MID(Sheet1!J126,FIND(":",Sheet1!J126)+1,100)</f>
        <v>0704</v>
      </c>
      <c r="K127" s="178" t="str">
        <f>MID(Sheet1!K126,FIND(":",Sheet1!K126)+1,100)</f>
        <v>点位控制</v>
      </c>
      <c r="L127" s="178" t="str">
        <f>MID(Sheet1!L126,FIND(":",Sheet1!L126)+1,100)</f>
        <v>0</v>
      </c>
      <c r="M127" s="178" t="str">
        <f>MID(Sheet1!M126,FIND(":",Sheet1!M126)+1,100)</f>
        <v>0</v>
      </c>
      <c r="N127" s="178" t="str">
        <f>MID(Sheet1!N126,FIND(":",Sheet1!N126)+1,100)</f>
        <v>0</v>
      </c>
      <c r="O127" s="178" t="str">
        <f>MID(Sheet1!O126,FIND(":",Sheet1!O126)+1,100)</f>
        <v>0</v>
      </c>
      <c r="P127" s="178" t="str">
        <f>MID(Sheet1!P126,FIND(":",Sheet1!P126)+1,100)</f>
        <v>0</v>
      </c>
      <c r="Q127" s="178" t="str">
        <f>MID(Sheet1!Q126,FIND(":",Sheet1!Q126)+1,100)</f>
        <v>-</v>
      </c>
      <c r="R127" s="178" t="str">
        <f>MID(Sheet1!R126,FIND(":",Sheet1!R126)+1,100)</f>
        <v>170-1310㎡</v>
      </c>
      <c r="S127" s="178" t="str">
        <f>MID(Sheet1!S126,FIND(":",Sheet1!S126)+1,100)</f>
        <v>-</v>
      </c>
      <c r="T127" s="178" t="str">
        <f>MID(Sheet1!T126,FIND(":",Sheet1!T126)+1,100)</f>
        <v>-</v>
      </c>
      <c r="U127" s="178" t="str">
        <f>MID(Sheet1!U126,FIND(":",Sheet1!U126)+1,100)</f>
        <v/>
      </c>
      <c r="V127" s="103" t="str">
        <f>MID(Sheet1!V126,FIND(":",Sheet1!V126)+1,10000)</f>
        <v>(1)各行政村与常住人口不小于500人的自然村至少设置1处；(2)鼓励与其他村级设施结合设置，可与公园绿地结合布置；(3)村域面积较大或集中居民点较分散的情况下，可多点设置；(4)可设置篮球、羽毛球、乒乓球、单双杠及其他健身器械等。《城市居住区规划设计标准(GB50180-2018)》</v>
      </c>
    </row>
    <row r="128" spans="1:22" x14ac:dyDescent="0.2">
      <c r="A128" s="178" t="str">
        <f>MID(Sheet1!A127,FIND(":",Sheet1!A127)+1,100)</f>
        <v>商业综合体（大型购物中心）</v>
      </c>
      <c r="B128" s="178" t="str">
        <f>MID(Sheet1!B127,FIND(":",Sheet1!B127)+1,100)</f>
        <v>商业综合体（大型购物中心）</v>
      </c>
      <c r="C128" s="178" t="str">
        <f>MID(Sheet1!C127,FIND(":",Sheet1!C127)+1,100)</f>
        <v/>
      </c>
      <c r="D128" s="178" t="str">
        <f>MID(Sheet1!D127,FIND(":",Sheet1!D127)+1,100)</f>
        <v>T</v>
      </c>
      <c r="E128" s="178" t="str">
        <f>MID(Sheet1!E127,FIND(":",Sheet1!E127)+1,100)</f>
        <v>必配</v>
      </c>
      <c r="F128" s="178" t="str">
        <f>MID(Sheet1!F127,FIND(":",Sheet1!F127)+1,100)</f>
        <v>0</v>
      </c>
      <c r="G128" s="178" t="str">
        <f>MID(Sheet1!G127,FIND(":",Sheet1!G127)+1,100)</f>
        <v>城市级</v>
      </c>
      <c r="H128" s="178" t="str">
        <f>MID(Sheet1!H127,FIND(":",Sheet1!H127)+1,100)</f>
        <v>GF0801</v>
      </c>
      <c r="I128" s="178" t="str">
        <f>MID(Sheet1!I127,FIND(":",Sheet1!I127)+1,100)</f>
        <v>商服</v>
      </c>
      <c r="J128" s="178" t="str">
        <f>MID(Sheet1!J127,FIND(":",Sheet1!J127)+1,100)</f>
        <v>0901</v>
      </c>
      <c r="K128" s="178" t="str">
        <f>MID(Sheet1!K127,FIND(":",Sheet1!K127)+1,100)</f>
        <v>点位控制</v>
      </c>
      <c r="L128" s="178" t="str">
        <f>MID(Sheet1!L127,FIND(":",Sheet1!L127)+1,100)</f>
        <v>0</v>
      </c>
      <c r="M128" s="178" t="str">
        <f>MID(Sheet1!M127,FIND(":",Sheet1!M127)+1,100)</f>
        <v>0</v>
      </c>
      <c r="N128" s="178" t="str">
        <f>MID(Sheet1!N127,FIND(":",Sheet1!N127)+1,100)</f>
        <v>0</v>
      </c>
      <c r="O128" s="178" t="str">
        <f>MID(Sheet1!O127,FIND(":",Sheet1!O127)+1,100)</f>
        <v>0</v>
      </c>
      <c r="P128" s="178" t="str">
        <f>MID(Sheet1!P127,FIND(":",Sheet1!P127)+1,100)</f>
        <v>0</v>
      </c>
      <c r="Q128" s="178" t="str">
        <f>MID(Sheet1!Q127,FIND(":",Sheet1!Q127)+1,100)</f>
        <v>100000㎡</v>
      </c>
      <c r="R128" s="178" t="str">
        <f>MID(Sheet1!R127,FIND(":",Sheet1!R127)+1,100)</f>
        <v>-</v>
      </c>
      <c r="S128" s="178" t="str">
        <f>MID(Sheet1!S127,FIND(":",Sheet1!S127)+1,100)</f>
        <v>-</v>
      </c>
      <c r="T128" s="178" t="str">
        <f>MID(Sheet1!T127,FIND(":",Sheet1!T127)+1,100)</f>
        <v>-</v>
      </c>
      <c r="U128" s="178" t="str">
        <f>MID(Sheet1!U127,FIND(":",Sheet1!U127)+1,100)</f>
        <v/>
      </c>
      <c r="V128" s="103" t="str">
        <f>MID(Sheet1!V127,FIND(":",Sheet1!V127)+1,10000)</f>
        <v>(1)服务半径10km以上：(2)结合市级商业中心、交通枢纽交汇点设置。沿用《杭州市城市规划公共服务设施基本配套规定（修订)》</v>
      </c>
    </row>
    <row r="129" spans="1:22" x14ac:dyDescent="0.2">
      <c r="A129" s="178" t="str">
        <f>MID(Sheet1!A128,FIND(":",Sheet1!A128)+1,100)</f>
        <v>百货商场</v>
      </c>
      <c r="B129" s="178" t="str">
        <f>MID(Sheet1!B128,FIND(":",Sheet1!B128)+1,100)</f>
        <v>百货商场</v>
      </c>
      <c r="C129" s="178" t="str">
        <f>MID(Sheet1!C128,FIND(":",Sheet1!C128)+1,100)</f>
        <v/>
      </c>
      <c r="D129" s="178" t="str">
        <f>MID(Sheet1!D128,FIND(":",Sheet1!D128)+1,100)</f>
        <v>T</v>
      </c>
      <c r="E129" s="178" t="str">
        <f>MID(Sheet1!E128,FIND(":",Sheet1!E128)+1,100)</f>
        <v>必配</v>
      </c>
      <c r="F129" s="178" t="str">
        <f>MID(Sheet1!F128,FIND(":",Sheet1!F128)+1,100)</f>
        <v>0</v>
      </c>
      <c r="G129" s="178" t="str">
        <f>MID(Sheet1!G128,FIND(":",Sheet1!G128)+1,100)</f>
        <v>城市级</v>
      </c>
      <c r="H129" s="178" t="str">
        <f>MID(Sheet1!H128,FIND(":",Sheet1!H128)+1,100)</f>
        <v>GF0802</v>
      </c>
      <c r="I129" s="178" t="str">
        <f>MID(Sheet1!I128,FIND(":",Sheet1!I128)+1,100)</f>
        <v>商服</v>
      </c>
      <c r="J129" s="178" t="str">
        <f>MID(Sheet1!J128,FIND(":",Sheet1!J128)+1,100)</f>
        <v>0901</v>
      </c>
      <c r="K129" s="178" t="str">
        <f>MID(Sheet1!K128,FIND(":",Sheet1!K128)+1,100)</f>
        <v>点位控制</v>
      </c>
      <c r="L129" s="178" t="str">
        <f>MID(Sheet1!L128,FIND(":",Sheet1!L128)+1,100)</f>
        <v>0</v>
      </c>
      <c r="M129" s="178" t="str">
        <f>MID(Sheet1!M128,FIND(":",Sheet1!M128)+1,100)</f>
        <v>0</v>
      </c>
      <c r="N129" s="178" t="str">
        <f>MID(Sheet1!N128,FIND(":",Sheet1!N128)+1,100)</f>
        <v>0</v>
      </c>
      <c r="O129" s="178" t="str">
        <f>MID(Sheet1!O128,FIND(":",Sheet1!O128)+1,100)</f>
        <v>0</v>
      </c>
      <c r="P129" s="178" t="str">
        <f>MID(Sheet1!P128,FIND(":",Sheet1!P128)+1,100)</f>
        <v>0</v>
      </c>
      <c r="Q129" s="178" t="str">
        <f>MID(Sheet1!Q128,FIND(":",Sheet1!Q128)+1,100)</f>
        <v>6000㎡</v>
      </c>
      <c r="R129" s="178" t="str">
        <f>MID(Sheet1!R128,FIND(":",Sheet1!R128)+1,100)</f>
        <v>-</v>
      </c>
      <c r="S129" s="178" t="str">
        <f>MID(Sheet1!S128,FIND(":",Sheet1!S128)+1,100)</f>
        <v>-</v>
      </c>
      <c r="T129" s="178" t="str">
        <f>MID(Sheet1!T128,FIND(":",Sheet1!T128)+1,100)</f>
        <v>-</v>
      </c>
      <c r="U129" s="178" t="str">
        <f>MID(Sheet1!U128,FIND(":",Sheet1!U128)+1,100)</f>
        <v/>
      </c>
      <c r="V129" s="103" t="str">
        <f>MID(Sheet1!V128,FIND(":",Sheet1!V128)+1,10000)</f>
        <v>(1)服务半径3km以内；(2)可与市、区级商业中心结合设置；(3)在大型商业设施内部或附近，应配置方便社会使用的金融服务机构或配套设施。沿用《杭州市城市规划公共服务设施基本配套规定（修订)》</v>
      </c>
    </row>
    <row r="130" spans="1:22" x14ac:dyDescent="0.2">
      <c r="A130" s="178" t="str">
        <f>MID(Sheet1!A129,FIND(":",Sheet1!A129)+1,100)</f>
        <v>大型综合超市</v>
      </c>
      <c r="B130" s="178" t="str">
        <f>MID(Sheet1!B129,FIND(":",Sheet1!B129)+1,100)</f>
        <v>大型综合超市</v>
      </c>
      <c r="C130" s="178" t="str">
        <f>MID(Sheet1!C129,FIND(":",Sheet1!C129)+1,100)</f>
        <v/>
      </c>
      <c r="D130" s="178" t="str">
        <f>MID(Sheet1!D129,FIND(":",Sheet1!D129)+1,100)</f>
        <v>T</v>
      </c>
      <c r="E130" s="178" t="str">
        <f>MID(Sheet1!E129,FIND(":",Sheet1!E129)+1,100)</f>
        <v>必配</v>
      </c>
      <c r="F130" s="178" t="str">
        <f>MID(Sheet1!F129,FIND(":",Sheet1!F129)+1,100)</f>
        <v>0</v>
      </c>
      <c r="G130" s="178" t="str">
        <f>MID(Sheet1!G129,FIND(":",Sheet1!G129)+1,100)</f>
        <v>城市级</v>
      </c>
      <c r="H130" s="178" t="str">
        <f>MID(Sheet1!H129,FIND(":",Sheet1!H129)+1,100)</f>
        <v>GF0803</v>
      </c>
      <c r="I130" s="178" t="str">
        <f>MID(Sheet1!I129,FIND(":",Sheet1!I129)+1,100)</f>
        <v>商服</v>
      </c>
      <c r="J130" s="178" t="str">
        <f>MID(Sheet1!J129,FIND(":",Sheet1!J129)+1,100)</f>
        <v>0901</v>
      </c>
      <c r="K130" s="178" t="str">
        <f>MID(Sheet1!K129,FIND(":",Sheet1!K129)+1,100)</f>
        <v>点位控制</v>
      </c>
      <c r="L130" s="178" t="str">
        <f>MID(Sheet1!L129,FIND(":",Sheet1!L129)+1,100)</f>
        <v>0</v>
      </c>
      <c r="M130" s="178" t="str">
        <f>MID(Sheet1!M129,FIND(":",Sheet1!M129)+1,100)</f>
        <v>0</v>
      </c>
      <c r="N130" s="178" t="str">
        <f>MID(Sheet1!N129,FIND(":",Sheet1!N129)+1,100)</f>
        <v>0</v>
      </c>
      <c r="O130" s="178" t="str">
        <f>MID(Sheet1!O129,FIND(":",Sheet1!O129)+1,100)</f>
        <v>0</v>
      </c>
      <c r="P130" s="178" t="str">
        <f>MID(Sheet1!P129,FIND(":",Sheet1!P129)+1,100)</f>
        <v>0</v>
      </c>
      <c r="Q130" s="178" t="str">
        <f>MID(Sheet1!Q129,FIND(":",Sheet1!Q129)+1,100)</f>
        <v>6000㎡</v>
      </c>
      <c r="R130" s="178" t="str">
        <f>MID(Sheet1!R129,FIND(":",Sheet1!R129)+1,100)</f>
        <v>-</v>
      </c>
      <c r="S130" s="178" t="str">
        <f>MID(Sheet1!S129,FIND(":",Sheet1!S129)+1,100)</f>
        <v>-</v>
      </c>
      <c r="T130" s="178" t="str">
        <f>MID(Sheet1!T129,FIND(":",Sheet1!T129)+1,100)</f>
        <v>-</v>
      </c>
      <c r="U130" s="178" t="str">
        <f>MID(Sheet1!U129,FIND(":",Sheet1!U129)+1,100)</f>
        <v/>
      </c>
      <c r="V130" s="103" t="str">
        <f>MID(Sheet1!V129,FIND(":",Sheet1!V129)+1,10000)</f>
        <v>(1)服务半径3km以上：(2)服务人口5-10万人：(3)宜结合交通便利地段、大型居住区设置，也可与市、区级商业中心结合设置；(4)在大型商业设施内部或附近，应配置方便社会使用的金融服务机构或配套设施。沿用《杭州市城市规划公共服务设施基本配套规定（修订)》</v>
      </c>
    </row>
    <row r="131" spans="1:22" x14ac:dyDescent="0.2">
      <c r="A131" s="178" t="str">
        <f>MID(Sheet1!A130,FIND(":",Sheet1!A130)+1,100)</f>
        <v>大型专业店</v>
      </c>
      <c r="B131" s="178" t="str">
        <f>MID(Sheet1!B130,FIND(":",Sheet1!B130)+1,100)</f>
        <v>大型专业店</v>
      </c>
      <c r="C131" s="178" t="str">
        <f>MID(Sheet1!C130,FIND(":",Sheet1!C130)+1,100)</f>
        <v/>
      </c>
      <c r="D131" s="178" t="str">
        <f>MID(Sheet1!D130,FIND(":",Sheet1!D130)+1,100)</f>
        <v>T</v>
      </c>
      <c r="E131" s="178" t="str">
        <f>MID(Sheet1!E130,FIND(":",Sheet1!E130)+1,100)</f>
        <v>必配</v>
      </c>
      <c r="F131" s="178" t="str">
        <f>MID(Sheet1!F130,FIND(":",Sheet1!F130)+1,100)</f>
        <v>0</v>
      </c>
      <c r="G131" s="178" t="str">
        <f>MID(Sheet1!G130,FIND(":",Sheet1!G130)+1,100)</f>
        <v>城市级</v>
      </c>
      <c r="H131" s="178" t="str">
        <f>MID(Sheet1!H130,FIND(":",Sheet1!H130)+1,100)</f>
        <v>GF0804</v>
      </c>
      <c r="I131" s="178" t="str">
        <f>MID(Sheet1!I130,FIND(":",Sheet1!I130)+1,100)</f>
        <v>商服</v>
      </c>
      <c r="J131" s="178" t="str">
        <f>MID(Sheet1!J130,FIND(":",Sheet1!J130)+1,100)</f>
        <v>0901</v>
      </c>
      <c r="K131" s="178" t="str">
        <f>MID(Sheet1!K130,FIND(":",Sheet1!K130)+1,100)</f>
        <v>点位控制</v>
      </c>
      <c r="L131" s="178" t="str">
        <f>MID(Sheet1!L130,FIND(":",Sheet1!L130)+1,100)</f>
        <v>0</v>
      </c>
      <c r="M131" s="178" t="str">
        <f>MID(Sheet1!M130,FIND(":",Sheet1!M130)+1,100)</f>
        <v>0</v>
      </c>
      <c r="N131" s="178" t="str">
        <f>MID(Sheet1!N130,FIND(":",Sheet1!N130)+1,100)</f>
        <v>0</v>
      </c>
      <c r="O131" s="178" t="str">
        <f>MID(Sheet1!O130,FIND(":",Sheet1!O130)+1,100)</f>
        <v>0</v>
      </c>
      <c r="P131" s="178" t="str">
        <f>MID(Sheet1!P130,FIND(":",Sheet1!P130)+1,100)</f>
        <v>0</v>
      </c>
      <c r="Q131" s="178" t="str">
        <f>MID(Sheet1!Q130,FIND(":",Sheet1!Q130)+1,100)</f>
        <v>10000㎡</v>
      </c>
      <c r="R131" s="178" t="str">
        <f>MID(Sheet1!R130,FIND(":",Sheet1!R130)+1,100)</f>
        <v>-</v>
      </c>
      <c r="S131" s="178" t="str">
        <f>MID(Sheet1!S130,FIND(":",Sheet1!S130)+1,100)</f>
        <v>-</v>
      </c>
      <c r="T131" s="178" t="str">
        <f>MID(Sheet1!T130,FIND(":",Sheet1!T130)+1,100)</f>
        <v>-</v>
      </c>
      <c r="U131" s="178" t="str">
        <f>MID(Sheet1!U130,FIND(":",Sheet1!U130)+1,100)</f>
        <v/>
      </c>
      <c r="V131" s="103" t="str">
        <f>MID(Sheet1!V130,FIND(":",Sheet1!V130)+1,10000)</f>
        <v>(1)同类产品服务半径5km以上：(2)可与市、区级商业中心结合设置：(3)在大型商业设施内部或附近，应配置方便社会使用的金融服务机构或配套设施。沿用《杭州市城市规划公共服务设施基本配套规定（修订)》</v>
      </c>
    </row>
    <row r="132" spans="1:22" x14ac:dyDescent="0.2">
      <c r="A132" s="178" t="str">
        <f>MID(Sheet1!A131,FIND(":",Sheet1!A131)+1,100)</f>
        <v>折扣店（仓储式会员店）</v>
      </c>
      <c r="B132" s="178" t="str">
        <f>MID(Sheet1!B131,FIND(":",Sheet1!B131)+1,100)</f>
        <v>折扣店（仓储式会员店）</v>
      </c>
      <c r="C132" s="178" t="str">
        <f>MID(Sheet1!C131,FIND(":",Sheet1!C131)+1,100)</f>
        <v/>
      </c>
      <c r="D132" s="178" t="str">
        <f>MID(Sheet1!D131,FIND(":",Sheet1!D131)+1,100)</f>
        <v>T</v>
      </c>
      <c r="E132" s="178" t="str">
        <f>MID(Sheet1!E131,FIND(":",Sheet1!E131)+1,100)</f>
        <v>必配</v>
      </c>
      <c r="F132" s="178" t="str">
        <f>MID(Sheet1!F131,FIND(":",Sheet1!F131)+1,100)</f>
        <v>0</v>
      </c>
      <c r="G132" s="178" t="str">
        <f>MID(Sheet1!G131,FIND(":",Sheet1!G131)+1,100)</f>
        <v>城市级</v>
      </c>
      <c r="H132" s="178" t="str">
        <f>MID(Sheet1!H131,FIND(":",Sheet1!H131)+1,100)</f>
        <v>GF0805</v>
      </c>
      <c r="I132" s="178" t="str">
        <f>MID(Sheet1!I131,FIND(":",Sheet1!I131)+1,100)</f>
        <v>商服</v>
      </c>
      <c r="J132" s="178" t="str">
        <f>MID(Sheet1!J131,FIND(":",Sheet1!J131)+1,100)</f>
        <v>0901</v>
      </c>
      <c r="K132" s="178" t="str">
        <f>MID(Sheet1!K131,FIND(":",Sheet1!K131)+1,100)</f>
        <v>点位控制</v>
      </c>
      <c r="L132" s="178" t="str">
        <f>MID(Sheet1!L131,FIND(":",Sheet1!L131)+1,100)</f>
        <v>0</v>
      </c>
      <c r="M132" s="178" t="str">
        <f>MID(Sheet1!M131,FIND(":",Sheet1!M131)+1,100)</f>
        <v>0</v>
      </c>
      <c r="N132" s="178" t="str">
        <f>MID(Sheet1!N131,FIND(":",Sheet1!N131)+1,100)</f>
        <v>0</v>
      </c>
      <c r="O132" s="178" t="str">
        <f>MID(Sheet1!O131,FIND(":",Sheet1!O131)+1,100)</f>
        <v>0</v>
      </c>
      <c r="P132" s="178" t="str">
        <f>MID(Sheet1!P131,FIND(":",Sheet1!P131)+1,100)</f>
        <v>0</v>
      </c>
      <c r="Q132" s="178" t="str">
        <f>MID(Sheet1!Q131,FIND(":",Sheet1!Q131)+1,100)</f>
        <v>20000㎡</v>
      </c>
      <c r="R132" s="178" t="str">
        <f>MID(Sheet1!R131,FIND(":",Sheet1!R131)+1,100)</f>
        <v>-</v>
      </c>
      <c r="S132" s="178" t="str">
        <f>MID(Sheet1!S131,FIND(":",Sheet1!S131)+1,100)</f>
        <v>-</v>
      </c>
      <c r="T132" s="178" t="str">
        <f>MID(Sheet1!T131,FIND(":",Sheet1!T131)+1,100)</f>
        <v>-</v>
      </c>
      <c r="U132" s="178" t="str">
        <f>MID(Sheet1!U131,FIND(":",Sheet1!U131)+1,100)</f>
        <v/>
      </c>
      <c r="V132" s="103" t="str">
        <f>MID(Sheet1!V131,FIND(":",Sheet1!V131)+1,10000)</f>
        <v>(1)服务半径5km以上，(2)宜在城郊结合部的交通要道附近设置。沿用《杭州市城市规划公共服务设施基本配套规定（修订)》</v>
      </c>
    </row>
    <row r="133" spans="1:22" x14ac:dyDescent="0.2">
      <c r="A133" s="178" t="str">
        <f>MID(Sheet1!A132,FIND(":",Sheet1!A132)+1,100)</f>
        <v>农贸市场</v>
      </c>
      <c r="B133" s="178" t="str">
        <f>MID(Sheet1!B132,FIND(":",Sheet1!B132)+1,100)</f>
        <v>农贸市场</v>
      </c>
      <c r="C133" s="178" t="str">
        <f>MID(Sheet1!C132,FIND(":",Sheet1!C132)+1,100)</f>
        <v/>
      </c>
      <c r="D133" s="178" t="str">
        <f>MID(Sheet1!D132,FIND(":",Sheet1!D132)+1,100)</f>
        <v>T</v>
      </c>
      <c r="E133" s="178" t="str">
        <f>MID(Sheet1!E132,FIND(":",Sheet1!E132)+1,100)</f>
        <v>必配</v>
      </c>
      <c r="F133" s="178" t="str">
        <f>MID(Sheet1!F132,FIND(":",Sheet1!F132)+1,100)</f>
        <v>1</v>
      </c>
      <c r="G133" s="178" t="str">
        <f>MID(Sheet1!G132,FIND(":",Sheet1!G132)+1,100)</f>
        <v>街道级</v>
      </c>
      <c r="H133" s="178" t="str">
        <f>MID(Sheet1!H132,FIND(":",Sheet1!H132)+1,100)</f>
        <v>GF0806</v>
      </c>
      <c r="I133" s="178" t="str">
        <f>MID(Sheet1!I132,FIND(":",Sheet1!I132)+1,100)</f>
        <v>商服</v>
      </c>
      <c r="J133" s="178" t="str">
        <f>MID(Sheet1!J132,FIND(":",Sheet1!J132)+1,100)</f>
        <v>0901</v>
      </c>
      <c r="K133" s="178" t="str">
        <f>MID(Sheet1!K132,FIND(":",Sheet1!K132)+1,100)</f>
        <v>点位控制</v>
      </c>
      <c r="L133" s="178" t="str">
        <f>MID(Sheet1!L132,FIND(":",Sheet1!L132)+1,100)</f>
        <v>总居住户数/100*25</v>
      </c>
      <c r="M133" s="178" t="str">
        <f>MID(Sheet1!M132,FIND(":",Sheet1!M132)+1,100)</f>
        <v>0</v>
      </c>
      <c r="N133" s="178" t="str">
        <f>MID(Sheet1!N132,FIND(":",Sheet1!N132)+1,100)</f>
        <v>0</v>
      </c>
      <c r="O133" s="178" t="str">
        <f>MID(Sheet1!O132,FIND(":",Sheet1!O132)+1,100)</f>
        <v>0</v>
      </c>
      <c r="P133" s="178" t="str">
        <f>MID(Sheet1!P132,FIND(":",Sheet1!P132)+1,100)</f>
        <v>0</v>
      </c>
      <c r="Q133" s="178" t="str">
        <f>MID(Sheet1!Q132,FIND(":",Sheet1!Q132)+1,100)</f>
        <v>2000㎡</v>
      </c>
      <c r="R133" s="178" t="str">
        <f>MID(Sheet1!R132,FIND(":",Sheet1!R132)+1,100)</f>
        <v>-</v>
      </c>
      <c r="S133" s="178" t="str">
        <f>MID(Sheet1!S132,FIND(":",Sheet1!S132)+1,100)</f>
        <v>-</v>
      </c>
      <c r="T133" s="178" t="str">
        <f>MID(Sheet1!T132,FIND(":",Sheet1!T132)+1,100)</f>
        <v>-</v>
      </c>
      <c r="U133" s="178" t="str">
        <f>MID(Sheet1!U132,FIND(":",Sheet1!U132)+1,100)</f>
        <v/>
      </c>
      <c r="V133" s="103" t="str">
        <f>MID(Sheet1!V132,FIND(":",Sheet1!V132)+1,10000)</f>
        <v>(1)可与其他社区服务功能结合，引导“邻里中心”式商业消费空间布局：(2)单处建筑规模一般为2000-3000m(3)按服务人口2-3万人，服务半径500-800m设置；(4)与其他日常服务功能结合设置时，出入口需相对独立设置，空间宜设在建筑物的一至二层（一层面积50%以上)。参照《杭州市城乡商业网点发展导向性规划纲要(2021-2025)》</v>
      </c>
    </row>
    <row r="134" spans="1:22" x14ac:dyDescent="0.2">
      <c r="A134" s="178" t="str">
        <f>MID(Sheet1!A133,FIND(":",Sheet1!A133)+1,100)</f>
        <v>邮政所</v>
      </c>
      <c r="B134" s="178" t="str">
        <f>MID(Sheet1!B133,FIND(":",Sheet1!B133)+1,100)</f>
        <v>邮政所</v>
      </c>
      <c r="C134" s="178" t="str">
        <f>MID(Sheet1!C133,FIND(":",Sheet1!C133)+1,100)</f>
        <v>邮电所</v>
      </c>
      <c r="D134" s="178" t="str">
        <f>MID(Sheet1!D133,FIND(":",Sheet1!D133)+1,100)</f>
        <v>T</v>
      </c>
      <c r="E134" s="178" t="str">
        <f>MID(Sheet1!E133,FIND(":",Sheet1!E133)+1,100)</f>
        <v>必配</v>
      </c>
      <c r="F134" s="178" t="str">
        <f>MID(Sheet1!F133,FIND(":",Sheet1!F133)+1,100)</f>
        <v>1</v>
      </c>
      <c r="G134" s="178" t="str">
        <f>MID(Sheet1!G133,FIND(":",Sheet1!G133)+1,100)</f>
        <v>街道级</v>
      </c>
      <c r="H134" s="178" t="str">
        <f>MID(Sheet1!H133,FIND(":",Sheet1!H133)+1,100)</f>
        <v>GF0807</v>
      </c>
      <c r="I134" s="178" t="str">
        <f>MID(Sheet1!I133,FIND(":",Sheet1!I133)+1,100)</f>
        <v>商服</v>
      </c>
      <c r="J134" s="178" t="str">
        <f>MID(Sheet1!J133,FIND(":",Sheet1!J133)+1,100)</f>
        <v>0901</v>
      </c>
      <c r="K134" s="178" t="str">
        <f>MID(Sheet1!K133,FIND(":",Sheet1!K133)+1,100)</f>
        <v>点位控制</v>
      </c>
      <c r="L134" s="178" t="str">
        <f>MID(Sheet1!L133,FIND(":",Sheet1!L133)+1,100)</f>
        <v>总居住户数/100*1.5</v>
      </c>
      <c r="M134" s="178" t="str">
        <f>MID(Sheet1!M133,FIND(":",Sheet1!M133)+1,100)</f>
        <v>0</v>
      </c>
      <c r="N134" s="178" t="str">
        <f>MID(Sheet1!N133,FIND(":",Sheet1!N133)+1,100)</f>
        <v>0</v>
      </c>
      <c r="O134" s="178" t="str">
        <f>MID(Sheet1!O133,FIND(":",Sheet1!O133)+1,100)</f>
        <v>0</v>
      </c>
      <c r="P134" s="178" t="str">
        <f>MID(Sheet1!P133,FIND(":",Sheet1!P133)+1,100)</f>
        <v>0</v>
      </c>
      <c r="Q134" s="178" t="str">
        <f>MID(Sheet1!Q133,FIND(":",Sheet1!Q133)+1,100)</f>
        <v>300㎡</v>
      </c>
      <c r="R134" s="178" t="str">
        <f>MID(Sheet1!R133,FIND(":",Sheet1!R133)+1,100)</f>
        <v>-</v>
      </c>
      <c r="S134" s="178" t="str">
        <f>MID(Sheet1!S133,FIND(":",Sheet1!S133)+1,100)</f>
        <v>-</v>
      </c>
      <c r="T134" s="178" t="str">
        <f>MID(Sheet1!T133,FIND(":",Sheet1!T133)+1,100)</f>
        <v>-</v>
      </c>
      <c r="U134" s="178" t="str">
        <f>MID(Sheet1!U133,FIND(":",Sheet1!U133)+1,100)</f>
        <v/>
      </c>
      <c r="V134" s="103" t="str">
        <f>MID(Sheet1!V133,FIND(":",Sheet1!V133)+1,10000)</f>
        <v>可兼容，但需严格出入口、装卸空间和保密安全要求，与住宅一定距离避免干扰。沿用《杭州市城市规划公共服务设施基本配套规定（修订)》</v>
      </c>
    </row>
    <row r="135" spans="1:22" x14ac:dyDescent="0.2">
      <c r="A135" s="178" t="str">
        <f>MID(Sheet1!A134,FIND(":",Sheet1!A134)+1,100)</f>
        <v>电信营业厅</v>
      </c>
      <c r="B135" s="178" t="str">
        <f>MID(Sheet1!B134,FIND(":",Sheet1!B134)+1,100)</f>
        <v>电信营业厅</v>
      </c>
      <c r="C135" s="178" t="str">
        <f>MID(Sheet1!C134,FIND(":",Sheet1!C134)+1,100)</f>
        <v/>
      </c>
      <c r="D135" s="178" t="str">
        <f>MID(Sheet1!D134,FIND(":",Sheet1!D134)+1,100)</f>
        <v>T</v>
      </c>
      <c r="E135" s="178" t="str">
        <f>MID(Sheet1!E134,FIND(":",Sheet1!E134)+1,100)</f>
        <v>规范外</v>
      </c>
      <c r="F135" s="178" t="str">
        <f>MID(Sheet1!F134,FIND(":",Sheet1!F134)+1,100)</f>
        <v>0</v>
      </c>
      <c r="G135" s="178" t="str">
        <f>MID(Sheet1!G134,FIND(":",Sheet1!G134)+1,100)</f>
        <v>街道级</v>
      </c>
      <c r="H135" s="178" t="str">
        <f>MID(Sheet1!H134,FIND(":",Sheet1!H134)+1,100)</f>
        <v>GF0812</v>
      </c>
      <c r="I135" s="178" t="str">
        <f>MID(Sheet1!I134,FIND(":",Sheet1!I134)+1,100)</f>
        <v>商服</v>
      </c>
      <c r="J135" s="178" t="str">
        <f>MID(Sheet1!J134,FIND(":",Sheet1!J134)+1,100)</f>
        <v>0990</v>
      </c>
      <c r="K135" s="178" t="str">
        <f>MID(Sheet1!K134,FIND(":",Sheet1!K134)+1,100)</f>
        <v>点位控制</v>
      </c>
      <c r="L135" s="178" t="str">
        <f>MID(Sheet1!L134,FIND(":",Sheet1!L134)+1,100)</f>
        <v>0</v>
      </c>
      <c r="M135" s="178" t="str">
        <f>MID(Sheet1!M134,FIND(":",Sheet1!M134)+1,100)</f>
        <v>0</v>
      </c>
      <c r="N135" s="178" t="str">
        <f>MID(Sheet1!N134,FIND(":",Sheet1!N134)+1,100)</f>
        <v>0</v>
      </c>
      <c r="O135" s="178" t="str">
        <f>MID(Sheet1!O134,FIND(":",Sheet1!O134)+1,100)</f>
        <v>0</v>
      </c>
      <c r="P135" s="178" t="str">
        <f>MID(Sheet1!P134,FIND(":",Sheet1!P134)+1,100)</f>
        <v>0</v>
      </c>
      <c r="Q135" s="178" t="str">
        <f>MID(Sheet1!Q134,FIND(":",Sheet1!Q134)+1,100)</f>
        <v>-</v>
      </c>
      <c r="R135" s="178" t="str">
        <f>MID(Sheet1!R134,FIND(":",Sheet1!R134)+1,100)</f>
        <v>-</v>
      </c>
      <c r="S135" s="178" t="str">
        <f>MID(Sheet1!S134,FIND(":",Sheet1!S134)+1,100)</f>
        <v>-</v>
      </c>
      <c r="T135" s="178" t="str">
        <f>MID(Sheet1!T134,FIND(":",Sheet1!T134)+1,100)</f>
        <v>-</v>
      </c>
      <c r="U135" s="178" t="str">
        <f>MID(Sheet1!U134,FIND(":",Sheet1!U134)+1,100)</f>
        <v/>
      </c>
      <c r="V135" s="103" t="str">
        <f>MID(Sheet1!V134,FIND(":",Sheet1!V134)+1,10000)</f>
        <v>-</v>
      </c>
    </row>
    <row r="136" spans="1:22" x14ac:dyDescent="0.2">
      <c r="A136" s="178" t="str">
        <f>MID(Sheet1!A135,FIND(":",Sheet1!A135)+1,100)</f>
        <v>药店</v>
      </c>
      <c r="B136" s="178" t="str">
        <f>MID(Sheet1!B135,FIND(":",Sheet1!B135)+1,100)</f>
        <v>药店</v>
      </c>
      <c r="C136" s="178" t="str">
        <f>MID(Sheet1!C135,FIND(":",Sheet1!C135)+1,100)</f>
        <v/>
      </c>
      <c r="D136" s="178" t="str">
        <f>MID(Sheet1!D135,FIND(":",Sheet1!D135)+1,100)</f>
        <v>T</v>
      </c>
      <c r="E136" s="178" t="str">
        <f>MID(Sheet1!E135,FIND(":",Sheet1!E135)+1,100)</f>
        <v>规范外</v>
      </c>
      <c r="F136" s="178" t="str">
        <f>MID(Sheet1!F135,FIND(":",Sheet1!F135)+1,100)</f>
        <v>0</v>
      </c>
      <c r="G136" s="178" t="str">
        <f>MID(Sheet1!G135,FIND(":",Sheet1!G135)+1,100)</f>
        <v>街道级</v>
      </c>
      <c r="H136" s="178" t="str">
        <f>MID(Sheet1!H135,FIND(":",Sheet1!H135)+1,100)</f>
        <v>GF0808</v>
      </c>
      <c r="I136" s="178" t="str">
        <f>MID(Sheet1!I135,FIND(":",Sheet1!I135)+1,100)</f>
        <v>商服</v>
      </c>
      <c r="J136" s="178" t="str">
        <f>MID(Sheet1!J135,FIND(":",Sheet1!J135)+1,100)</f>
        <v>0901</v>
      </c>
      <c r="K136" s="178" t="str">
        <f>MID(Sheet1!K135,FIND(":",Sheet1!K135)+1,100)</f>
        <v>点位控制</v>
      </c>
      <c r="L136" s="178" t="str">
        <f>MID(Sheet1!L135,FIND(":",Sheet1!L135)+1,100)</f>
        <v>0</v>
      </c>
      <c r="M136" s="178" t="str">
        <f>MID(Sheet1!M135,FIND(":",Sheet1!M135)+1,100)</f>
        <v>0</v>
      </c>
      <c r="N136" s="178" t="str">
        <f>MID(Sheet1!N135,FIND(":",Sheet1!N135)+1,100)</f>
        <v>0</v>
      </c>
      <c r="O136" s="178" t="str">
        <f>MID(Sheet1!O135,FIND(":",Sheet1!O135)+1,100)</f>
        <v>0</v>
      </c>
      <c r="P136" s="178" t="str">
        <f>MID(Sheet1!P135,FIND(":",Sheet1!P135)+1,100)</f>
        <v>0</v>
      </c>
      <c r="Q136" s="178" t="str">
        <f>MID(Sheet1!Q135,FIND(":",Sheet1!Q135)+1,100)</f>
        <v>-</v>
      </c>
      <c r="R136" s="178" t="str">
        <f>MID(Sheet1!R135,FIND(":",Sheet1!R135)+1,100)</f>
        <v>-</v>
      </c>
      <c r="S136" s="178" t="str">
        <f>MID(Sheet1!S135,FIND(":",Sheet1!S135)+1,100)</f>
        <v>-</v>
      </c>
      <c r="T136" s="178" t="str">
        <f>MID(Sheet1!T135,FIND(":",Sheet1!T135)+1,100)</f>
        <v>-</v>
      </c>
      <c r="U136" s="178" t="str">
        <f>MID(Sheet1!U135,FIND(":",Sheet1!U135)+1,100)</f>
        <v/>
      </c>
      <c r="V136" s="103" t="str">
        <f>MID(Sheet1!V135,FIND(":",Sheet1!V135)+1,10000)</f>
        <v>-</v>
      </c>
    </row>
    <row r="137" spans="1:22" x14ac:dyDescent="0.2">
      <c r="A137" s="178" t="str">
        <f>MID(Sheet1!A136,FIND(":",Sheet1!A136)+1,100)</f>
        <v>居住区商业中心</v>
      </c>
      <c r="B137" s="178" t="str">
        <f>MID(Sheet1!B136,FIND(":",Sheet1!B136)+1,100)</f>
        <v>居住区商业中心</v>
      </c>
      <c r="C137" s="178" t="str">
        <f>MID(Sheet1!C136,FIND(":",Sheet1!C136)+1,100)</f>
        <v/>
      </c>
      <c r="D137" s="178" t="str">
        <f>MID(Sheet1!D136,FIND(":",Sheet1!D136)+1,100)</f>
        <v>T</v>
      </c>
      <c r="E137" s="178" t="str">
        <f>MID(Sheet1!E136,FIND(":",Sheet1!E136)+1,100)</f>
        <v>规范外</v>
      </c>
      <c r="F137" s="178" t="str">
        <f>MID(Sheet1!F136,FIND(":",Sheet1!F136)+1,100)</f>
        <v>0</v>
      </c>
      <c r="G137" s="178" t="str">
        <f>MID(Sheet1!G136,FIND(":",Sheet1!G136)+1,100)</f>
        <v>街道级</v>
      </c>
      <c r="H137" s="178" t="str">
        <f>MID(Sheet1!H136,FIND(":",Sheet1!H136)+1,100)</f>
        <v>GF0812</v>
      </c>
      <c r="I137" s="178" t="str">
        <f>MID(Sheet1!I136,FIND(":",Sheet1!I136)+1,100)</f>
        <v>商服</v>
      </c>
      <c r="J137" s="178" t="str">
        <f>MID(Sheet1!J136,FIND(":",Sheet1!J136)+1,100)</f>
        <v>0990</v>
      </c>
      <c r="K137" s="178" t="str">
        <f>MID(Sheet1!K136,FIND(":",Sheet1!K136)+1,100)</f>
        <v>点位控制</v>
      </c>
      <c r="L137" s="178" t="str">
        <f>MID(Sheet1!L136,FIND(":",Sheet1!L136)+1,100)</f>
        <v>0</v>
      </c>
      <c r="M137" s="178" t="str">
        <f>MID(Sheet1!M136,FIND(":",Sheet1!M136)+1,100)</f>
        <v>0</v>
      </c>
      <c r="N137" s="178" t="str">
        <f>MID(Sheet1!N136,FIND(":",Sheet1!N136)+1,100)</f>
        <v>0</v>
      </c>
      <c r="O137" s="178" t="str">
        <f>MID(Sheet1!O136,FIND(":",Sheet1!O136)+1,100)</f>
        <v>0</v>
      </c>
      <c r="P137" s="178" t="str">
        <f>MID(Sheet1!P136,FIND(":",Sheet1!P136)+1,100)</f>
        <v>0</v>
      </c>
      <c r="Q137" s="178" t="str">
        <f>MID(Sheet1!Q136,FIND(":",Sheet1!Q136)+1,100)</f>
        <v>-</v>
      </c>
      <c r="R137" s="178" t="str">
        <f>MID(Sheet1!R136,FIND(":",Sheet1!R136)+1,100)</f>
        <v>-</v>
      </c>
      <c r="S137" s="178" t="str">
        <f>MID(Sheet1!S136,FIND(":",Sheet1!S136)+1,100)</f>
        <v>-</v>
      </c>
      <c r="T137" s="178" t="str">
        <f>MID(Sheet1!T136,FIND(":",Sheet1!T136)+1,100)</f>
        <v>-</v>
      </c>
      <c r="U137" s="178" t="str">
        <f>MID(Sheet1!U136,FIND(":",Sheet1!U136)+1,100)</f>
        <v/>
      </c>
      <c r="V137" s="103" t="str">
        <f>MID(Sheet1!V136,FIND(":",Sheet1!V136)+1,10000)</f>
        <v>市级人均建筑面积0.6平方米，区级人均建筑面积1.4平方米</v>
      </c>
    </row>
    <row r="138" spans="1:22" x14ac:dyDescent="0.2">
      <c r="A138" s="178" t="str">
        <f>MID(Sheet1!A137,FIND(":",Sheet1!A137)+1,100)</f>
        <v>小区商业设施</v>
      </c>
      <c r="B138" s="178" t="str">
        <f>MID(Sheet1!B137,FIND(":",Sheet1!B137)+1,100)</f>
        <v>小区商业设施</v>
      </c>
      <c r="C138" s="178" t="str">
        <f>MID(Sheet1!C137,FIND(":",Sheet1!C137)+1,100)</f>
        <v/>
      </c>
      <c r="D138" s="178" t="str">
        <f>MID(Sheet1!D137,FIND(":",Sheet1!D137)+1,100)</f>
        <v>T</v>
      </c>
      <c r="E138" s="178" t="str">
        <f>MID(Sheet1!E137,FIND(":",Sheet1!E137)+1,100)</f>
        <v>规范外</v>
      </c>
      <c r="F138" s="178" t="str">
        <f>MID(Sheet1!F137,FIND(":",Sheet1!F137)+1,100)</f>
        <v>0</v>
      </c>
      <c r="G138" s="178" t="str">
        <f>MID(Sheet1!G137,FIND(":",Sheet1!G137)+1,100)</f>
        <v>社区级</v>
      </c>
      <c r="H138" s="178" t="str">
        <f>MID(Sheet1!H137,FIND(":",Sheet1!H137)+1,100)</f>
        <v>GF0812</v>
      </c>
      <c r="I138" s="178" t="str">
        <f>MID(Sheet1!I137,FIND(":",Sheet1!I137)+1,100)</f>
        <v>商服</v>
      </c>
      <c r="J138" s="178" t="str">
        <f>MID(Sheet1!J137,FIND(":",Sheet1!J137)+1,100)</f>
        <v>0990</v>
      </c>
      <c r="K138" s="178" t="str">
        <f>MID(Sheet1!K137,FIND(":",Sheet1!K137)+1,100)</f>
        <v>点位控制</v>
      </c>
      <c r="L138" s="178" t="str">
        <f>MID(Sheet1!L137,FIND(":",Sheet1!L137)+1,100)</f>
        <v>0</v>
      </c>
      <c r="M138" s="178" t="str">
        <f>MID(Sheet1!M137,FIND(":",Sheet1!M137)+1,100)</f>
        <v>0</v>
      </c>
      <c r="N138" s="178" t="str">
        <f>MID(Sheet1!N137,FIND(":",Sheet1!N137)+1,100)</f>
        <v>0</v>
      </c>
      <c r="O138" s="178" t="str">
        <f>MID(Sheet1!O137,FIND(":",Sheet1!O137)+1,100)</f>
        <v>0</v>
      </c>
      <c r="P138" s="178" t="str">
        <f>MID(Sheet1!P137,FIND(":",Sheet1!P137)+1,100)</f>
        <v>0</v>
      </c>
      <c r="Q138" s="178" t="str">
        <f>MID(Sheet1!Q137,FIND(":",Sheet1!Q137)+1,100)</f>
        <v>-</v>
      </c>
      <c r="R138" s="178" t="str">
        <f>MID(Sheet1!R137,FIND(":",Sheet1!R137)+1,100)</f>
        <v>-</v>
      </c>
      <c r="S138" s="178" t="str">
        <f>MID(Sheet1!S137,FIND(":",Sheet1!S137)+1,100)</f>
        <v>-</v>
      </c>
      <c r="T138" s="178" t="str">
        <f>MID(Sheet1!T137,FIND(":",Sheet1!T137)+1,100)</f>
        <v>-</v>
      </c>
      <c r="U138" s="178" t="str">
        <f>MID(Sheet1!U137,FIND(":",Sheet1!U137)+1,100)</f>
        <v/>
      </c>
      <c r="V138" s="103" t="str">
        <f>MID(Sheet1!V137,FIND(":",Sheet1!V137)+1,10000)</f>
        <v>-</v>
      </c>
    </row>
    <row r="139" spans="1:22" x14ac:dyDescent="0.2">
      <c r="A139" s="178" t="str">
        <f>MID(Sheet1!A138,FIND(":",Sheet1!A138)+1,100)</f>
        <v>快递服务场所</v>
      </c>
      <c r="B139" s="178" t="str">
        <f>MID(Sheet1!B138,FIND(":",Sheet1!B138)+1,100)</f>
        <v>快递服务场所</v>
      </c>
      <c r="C139" s="178" t="str">
        <f>MID(Sheet1!C138,FIND(":",Sheet1!C138)+1,100)</f>
        <v/>
      </c>
      <c r="D139" s="178" t="str">
        <f>MID(Sheet1!D138,FIND(":",Sheet1!D138)+1,100)</f>
        <v>T</v>
      </c>
      <c r="E139" s="178" t="str">
        <f>MID(Sheet1!E138,FIND(":",Sheet1!E138)+1,100)</f>
        <v>必配</v>
      </c>
      <c r="F139" s="178" t="str">
        <f>MID(Sheet1!F138,FIND(":",Sheet1!F138)+1,100)</f>
        <v>0</v>
      </c>
      <c r="G139" s="178" t="str">
        <f>MID(Sheet1!G138,FIND(":",Sheet1!G138)+1,100)</f>
        <v>地块级</v>
      </c>
      <c r="H139" s="178" t="str">
        <f>MID(Sheet1!H138,FIND(":",Sheet1!H138)+1,100)</f>
        <v>GF0812</v>
      </c>
      <c r="I139" s="178" t="str">
        <f>MID(Sheet1!I138,FIND(":",Sheet1!I138)+1,100)</f>
        <v>商服</v>
      </c>
      <c r="J139" s="178" t="str">
        <f>MID(Sheet1!J138,FIND(":",Sheet1!J138)+1,100)</f>
        <v>0990</v>
      </c>
      <c r="K139" s="178" t="str">
        <f>MID(Sheet1!K138,FIND(":",Sheet1!K138)+1,100)</f>
        <v>点位控制</v>
      </c>
      <c r="L139" s="178" t="str">
        <f>MID(Sheet1!L138,FIND(":",Sheet1!L138)+1,100)</f>
        <v>0</v>
      </c>
      <c r="M139" s="178" t="str">
        <f>MID(Sheet1!M138,FIND(":",Sheet1!M138)+1,100)</f>
        <v>0</v>
      </c>
      <c r="N139" s="178" t="str">
        <f>MID(Sheet1!N138,FIND(":",Sheet1!N138)+1,100)</f>
        <v>0</v>
      </c>
      <c r="O139" s="178" t="str">
        <f>MID(Sheet1!O138,FIND(":",Sheet1!O138)+1,100)</f>
        <v>0</v>
      </c>
      <c r="P139" s="178" t="str">
        <f>MID(Sheet1!P138,FIND(":",Sheet1!P138)+1,100)</f>
        <v>0</v>
      </c>
      <c r="Q139" s="178" t="str">
        <f>MID(Sheet1!Q138,FIND(":",Sheet1!Q138)+1,100)</f>
        <v>100㎡</v>
      </c>
      <c r="R139" s="178" t="str">
        <f>MID(Sheet1!R138,FIND(":",Sheet1!R138)+1,100)</f>
        <v>-</v>
      </c>
      <c r="S139" s="178" t="str">
        <f>MID(Sheet1!S138,FIND(":",Sheet1!S138)+1,100)</f>
        <v>-</v>
      </c>
      <c r="T139" s="178" t="str">
        <f>MID(Sheet1!T138,FIND(":",Sheet1!T138)+1,100)</f>
        <v>-</v>
      </c>
      <c r="U139" s="178" t="str">
        <f>MID(Sheet1!U138,FIND(":",Sheet1!U138)+1,100)</f>
        <v/>
      </c>
      <c r="V139" s="103" t="str">
        <f>MID(Sheet1!V138,FIND(":",Sheet1!V138)+1,10000)</f>
        <v>(1)服务半径一般不超过250m;(2)快递智能自助提取设备设置标准为20格口√百户（一般一个小区和重点单位设置1组)，预留电源及网络接口：(3)要求新建居住小区、商务楼宇等150户（间）以下（含）预留建筑面积50m,150户间）以上预留建筑面积100m,其中快递智能自助服务终端面积不小于15m2;(4)建议30%的快递智能自助提取设备设置在小区门禁附近（架空层或具备防雨设施)，一层、临路的地方：(5)可根据实际需要增加独立的操作、停车及装卸、充电等功能区。参照《浙江省快递物流业用地标准研究》（验收稿)</v>
      </c>
    </row>
    <row r="140" spans="1:22" x14ac:dyDescent="0.2">
      <c r="A140" s="178" t="str">
        <f>MID(Sheet1!A139,FIND(":",Sheet1!A139)+1,100)</f>
        <v>乡镇商贸服务中心</v>
      </c>
      <c r="B140" s="178" t="str">
        <f>MID(Sheet1!B139,FIND(":",Sheet1!B139)+1,100)</f>
        <v>乡镇商贸服务中心</v>
      </c>
      <c r="C140" s="178" t="str">
        <f>MID(Sheet1!C139,FIND(":",Sheet1!C139)+1,100)</f>
        <v/>
      </c>
      <c r="D140" s="178" t="str">
        <f>MID(Sheet1!D139,FIND(":",Sheet1!D139)+1,100)</f>
        <v>T</v>
      </c>
      <c r="E140" s="178" t="str">
        <f>MID(Sheet1!E139,FIND(":",Sheet1!E139)+1,100)</f>
        <v>必配</v>
      </c>
      <c r="F140" s="178" t="str">
        <f>MID(Sheet1!F139,FIND(":",Sheet1!F139)+1,100)</f>
        <v>0</v>
      </c>
      <c r="G140" s="178" t="str">
        <f>MID(Sheet1!G139,FIND(":",Sheet1!G139)+1,100)</f>
        <v>乡镇级</v>
      </c>
      <c r="H140" s="178" t="str">
        <f>MID(Sheet1!H139,FIND(":",Sheet1!H139)+1,100)</f>
        <v>GF0809</v>
      </c>
      <c r="I140" s="178" t="str">
        <f>MID(Sheet1!I139,FIND(":",Sheet1!I139)+1,100)</f>
        <v>商服</v>
      </c>
      <c r="J140" s="178" t="str">
        <f>MID(Sheet1!J139,FIND(":",Sheet1!J139)+1,100)</f>
        <v>0901</v>
      </c>
      <c r="K140" s="178" t="str">
        <f>MID(Sheet1!K139,FIND(":",Sheet1!K139)+1,100)</f>
        <v>点位控制</v>
      </c>
      <c r="L140" s="178" t="str">
        <f>MID(Sheet1!L139,FIND(":",Sheet1!L139)+1,100)</f>
        <v>0</v>
      </c>
      <c r="M140" s="178" t="str">
        <f>MID(Sheet1!M139,FIND(":",Sheet1!M139)+1,100)</f>
        <v>0</v>
      </c>
      <c r="N140" s="178" t="str">
        <f>MID(Sheet1!N139,FIND(":",Sheet1!N139)+1,100)</f>
        <v>0</v>
      </c>
      <c r="O140" s="178" t="str">
        <f>MID(Sheet1!O139,FIND(":",Sheet1!O139)+1,100)</f>
        <v>0</v>
      </c>
      <c r="P140" s="178" t="str">
        <f>MID(Sheet1!P139,FIND(":",Sheet1!P139)+1,100)</f>
        <v>0</v>
      </c>
      <c r="Q140" s="178" t="str">
        <f>MID(Sheet1!Q139,FIND(":",Sheet1!Q139)+1,100)</f>
        <v>-</v>
      </c>
      <c r="R140" s="178" t="str">
        <f>MID(Sheet1!R139,FIND(":",Sheet1!R139)+1,100)</f>
        <v>-</v>
      </c>
      <c r="S140" s="178" t="str">
        <f>MID(Sheet1!S139,FIND(":",Sheet1!S139)+1,100)</f>
        <v>-</v>
      </c>
      <c r="T140" s="178" t="str">
        <f>MID(Sheet1!T139,FIND(":",Sheet1!T139)+1,100)</f>
        <v>-</v>
      </c>
      <c r="U140" s="178" t="str">
        <f>MID(Sheet1!U139,FIND(":",Sheet1!U139)+1,100)</f>
        <v/>
      </c>
      <c r="V140" s="103" t="str">
        <f>MID(Sheet1!V139,FIND(":",Sheet1!V139)+1,10000)</f>
        <v>各乡镇应至少配置1处。参照《浙江省加强县域商业体系建设促进农村消费实施方案(2021-2025年)》</v>
      </c>
    </row>
    <row r="141" spans="1:22" x14ac:dyDescent="0.2">
      <c r="A141" s="178" t="str">
        <f>MID(Sheet1!A140,FIND(":",Sheet1!A140)+1,100)</f>
        <v>乡镇农贸市场</v>
      </c>
      <c r="B141" s="178" t="str">
        <f>MID(Sheet1!B140,FIND(":",Sheet1!B140)+1,100)</f>
        <v>乡镇农贸市场</v>
      </c>
      <c r="C141" s="178" t="str">
        <f>MID(Sheet1!C140,FIND(":",Sheet1!C140)+1,100)</f>
        <v/>
      </c>
      <c r="D141" s="178" t="str">
        <f>MID(Sheet1!D140,FIND(":",Sheet1!D140)+1,100)</f>
        <v>T</v>
      </c>
      <c r="E141" s="178" t="str">
        <f>MID(Sheet1!E140,FIND(":",Sheet1!E140)+1,100)</f>
        <v>必配</v>
      </c>
      <c r="F141" s="178" t="str">
        <f>MID(Sheet1!F140,FIND(":",Sheet1!F140)+1,100)</f>
        <v>0</v>
      </c>
      <c r="G141" s="178" t="str">
        <f>MID(Sheet1!G140,FIND(":",Sheet1!G140)+1,100)</f>
        <v>乡镇级</v>
      </c>
      <c r="H141" s="178" t="str">
        <f>MID(Sheet1!H140,FIND(":",Sheet1!H140)+1,100)</f>
        <v>GF0806</v>
      </c>
      <c r="I141" s="178" t="str">
        <f>MID(Sheet1!I140,FIND(":",Sheet1!I140)+1,100)</f>
        <v>商服</v>
      </c>
      <c r="J141" s="178" t="str">
        <f>MID(Sheet1!J140,FIND(":",Sheet1!J140)+1,100)</f>
        <v>0901</v>
      </c>
      <c r="K141" s="178" t="str">
        <f>MID(Sheet1!K140,FIND(":",Sheet1!K140)+1,100)</f>
        <v>点位控制</v>
      </c>
      <c r="L141" s="178" t="str">
        <f>MID(Sheet1!L140,FIND(":",Sheet1!L140)+1,100)</f>
        <v>0</v>
      </c>
      <c r="M141" s="178" t="str">
        <f>MID(Sheet1!M140,FIND(":",Sheet1!M140)+1,100)</f>
        <v>0</v>
      </c>
      <c r="N141" s="178" t="str">
        <f>MID(Sheet1!N140,FIND(":",Sheet1!N140)+1,100)</f>
        <v>0</v>
      </c>
      <c r="O141" s="178" t="str">
        <f>MID(Sheet1!O140,FIND(":",Sheet1!O140)+1,100)</f>
        <v>0</v>
      </c>
      <c r="P141" s="178" t="str">
        <f>MID(Sheet1!P140,FIND(":",Sheet1!P140)+1,100)</f>
        <v>0</v>
      </c>
      <c r="Q141" s="178" t="str">
        <f>MID(Sheet1!Q140,FIND(":",Sheet1!Q140)+1,100)</f>
        <v>500㎡</v>
      </c>
      <c r="R141" s="178" t="str">
        <f>MID(Sheet1!R140,FIND(":",Sheet1!R140)+1,100)</f>
        <v>-</v>
      </c>
      <c r="S141" s="178" t="str">
        <f>MID(Sheet1!S140,FIND(":",Sheet1!S140)+1,100)</f>
        <v>-</v>
      </c>
      <c r="T141" s="178" t="str">
        <f>MID(Sheet1!T140,FIND(":",Sheet1!T140)+1,100)</f>
        <v>-</v>
      </c>
      <c r="U141" s="178" t="str">
        <f>MID(Sheet1!U140,FIND(":",Sheet1!U140)+1,100)</f>
        <v/>
      </c>
      <c r="V141" s="103" t="str">
        <f>MID(Sheet1!V140,FIND(":",Sheet1!V140)+1,10000)</f>
        <v>(1)各乡镇应至少配置1处；(2)可结合乡镇商贸服务中心设置。参照《杭州市城乡商业网点发展导向性规划纲要(2021-2025)》</v>
      </c>
    </row>
    <row r="142" spans="1:22" x14ac:dyDescent="0.2">
      <c r="A142" s="178" t="str">
        <f>MID(Sheet1!A141,FIND(":",Sheet1!A141)+1,100)</f>
        <v>乡镇集贸市场</v>
      </c>
      <c r="B142" s="178" t="str">
        <f>MID(Sheet1!B141,FIND(":",Sheet1!B141)+1,100)</f>
        <v>乡镇集贸市场</v>
      </c>
      <c r="C142" s="178" t="str">
        <f>MID(Sheet1!C141,FIND(":",Sheet1!C141)+1,100)</f>
        <v/>
      </c>
      <c r="D142" s="178" t="str">
        <f>MID(Sheet1!D141,FIND(":",Sheet1!D141)+1,100)</f>
        <v>T</v>
      </c>
      <c r="E142" s="178" t="str">
        <f>MID(Sheet1!E141,FIND(":",Sheet1!E141)+1,100)</f>
        <v>必配</v>
      </c>
      <c r="F142" s="178" t="str">
        <f>MID(Sheet1!F141,FIND(":",Sheet1!F141)+1,100)</f>
        <v>0</v>
      </c>
      <c r="G142" s="178" t="str">
        <f>MID(Sheet1!G141,FIND(":",Sheet1!G141)+1,100)</f>
        <v>乡镇级</v>
      </c>
      <c r="H142" s="178" t="str">
        <f>MID(Sheet1!H141,FIND(":",Sheet1!H141)+1,100)</f>
        <v>GF0806</v>
      </c>
      <c r="I142" s="178" t="str">
        <f>MID(Sheet1!I141,FIND(":",Sheet1!I141)+1,100)</f>
        <v>商服</v>
      </c>
      <c r="J142" s="178" t="str">
        <f>MID(Sheet1!J141,FIND(":",Sheet1!J141)+1,100)</f>
        <v>0901</v>
      </c>
      <c r="K142" s="178" t="str">
        <f>MID(Sheet1!K141,FIND(":",Sheet1!K141)+1,100)</f>
        <v>点位控制</v>
      </c>
      <c r="L142" s="178" t="str">
        <f>MID(Sheet1!L141,FIND(":",Sheet1!L141)+1,100)</f>
        <v>0</v>
      </c>
      <c r="M142" s="178" t="str">
        <f>MID(Sheet1!M141,FIND(":",Sheet1!M141)+1,100)</f>
        <v>0</v>
      </c>
      <c r="N142" s="178" t="str">
        <f>MID(Sheet1!N141,FIND(":",Sheet1!N141)+1,100)</f>
        <v>0</v>
      </c>
      <c r="O142" s="178" t="str">
        <f>MID(Sheet1!O141,FIND(":",Sheet1!O141)+1,100)</f>
        <v>0</v>
      </c>
      <c r="P142" s="178" t="str">
        <f>MID(Sheet1!P141,FIND(":",Sheet1!P141)+1,100)</f>
        <v>0</v>
      </c>
      <c r="Q142" s="178" t="str">
        <f>MID(Sheet1!Q141,FIND(":",Sheet1!Q141)+1,100)</f>
        <v>-</v>
      </c>
      <c r="R142" s="178" t="str">
        <f>MID(Sheet1!R141,FIND(":",Sheet1!R141)+1,100)</f>
        <v>-</v>
      </c>
      <c r="S142" s="178" t="str">
        <f>MID(Sheet1!S141,FIND(":",Sheet1!S141)+1,100)</f>
        <v>-</v>
      </c>
      <c r="T142" s="178" t="str">
        <f>MID(Sheet1!T141,FIND(":",Sheet1!T141)+1,100)</f>
        <v>-</v>
      </c>
      <c r="U142" s="178" t="str">
        <f>MID(Sheet1!U141,FIND(":",Sheet1!U141)+1,100)</f>
        <v/>
      </c>
      <c r="V142" s="103" t="str">
        <f>MID(Sheet1!V141,FIND(":",Sheet1!V141)+1,10000)</f>
        <v>(1)中心镇至少配置1处固定市场，一般乡镇可设置临时市场，其中镇原则上必配，乡按需配置；(2)交通便捷、人口密集或旅游资源丰富、特色农产品丰富的乡镇优先设置：(3)根据《乡镇集贸市场规划设计标准(CJJ/T87-2020)》中人均用地指标要求明确单处规模；(4)可结合乡镇商贸服务中心设置。参照《乡镇集贸市场规划设计标准》(CJJ/T87-2020)</v>
      </c>
    </row>
    <row r="143" spans="1:22" x14ac:dyDescent="0.2">
      <c r="A143" s="178" t="str">
        <f>MID(Sheet1!A142,FIND(":",Sheet1!A142)+1,100)</f>
        <v>邮政所（乡镇级）</v>
      </c>
      <c r="B143" s="178" t="str">
        <f>MID(Sheet1!B142,FIND(":",Sheet1!B142)+1,100)</f>
        <v>邮政所（乡镇级）</v>
      </c>
      <c r="C143" s="178" t="str">
        <f>MID(Sheet1!C142,FIND(":",Sheet1!C142)+1,100)</f>
        <v/>
      </c>
      <c r="D143" s="178" t="str">
        <f>MID(Sheet1!D142,FIND(":",Sheet1!D142)+1,100)</f>
        <v>T</v>
      </c>
      <c r="E143" s="178" t="str">
        <f>MID(Sheet1!E142,FIND(":",Sheet1!E142)+1,100)</f>
        <v>必配</v>
      </c>
      <c r="F143" s="178" t="str">
        <f>MID(Sheet1!F142,FIND(":",Sheet1!F142)+1,100)</f>
        <v>0</v>
      </c>
      <c r="G143" s="178" t="str">
        <f>MID(Sheet1!G142,FIND(":",Sheet1!G142)+1,100)</f>
        <v>乡镇级</v>
      </c>
      <c r="H143" s="178" t="str">
        <f>MID(Sheet1!H142,FIND(":",Sheet1!H142)+1,100)</f>
        <v>GF0807</v>
      </c>
      <c r="I143" s="178" t="str">
        <f>MID(Sheet1!I142,FIND(":",Sheet1!I142)+1,100)</f>
        <v>商服</v>
      </c>
      <c r="J143" s="178" t="str">
        <f>MID(Sheet1!J142,FIND(":",Sheet1!J142)+1,100)</f>
        <v>0901</v>
      </c>
      <c r="K143" s="178" t="str">
        <f>MID(Sheet1!K142,FIND(":",Sheet1!K142)+1,100)</f>
        <v>点位控制</v>
      </c>
      <c r="L143" s="178" t="str">
        <f>MID(Sheet1!L142,FIND(":",Sheet1!L142)+1,100)</f>
        <v>0</v>
      </c>
      <c r="M143" s="178" t="str">
        <f>MID(Sheet1!M142,FIND(":",Sheet1!M142)+1,100)</f>
        <v>0</v>
      </c>
      <c r="N143" s="178" t="str">
        <f>MID(Sheet1!N142,FIND(":",Sheet1!N142)+1,100)</f>
        <v>0</v>
      </c>
      <c r="O143" s="178" t="str">
        <f>MID(Sheet1!O142,FIND(":",Sheet1!O142)+1,100)</f>
        <v>0</v>
      </c>
      <c r="P143" s="178" t="str">
        <f>MID(Sheet1!P142,FIND(":",Sheet1!P142)+1,100)</f>
        <v>0</v>
      </c>
      <c r="Q143" s="178" t="str">
        <f>MID(Sheet1!Q142,FIND(":",Sheet1!Q142)+1,100)</f>
        <v>300㎡</v>
      </c>
      <c r="R143" s="178" t="str">
        <f>MID(Sheet1!R142,FIND(":",Sheet1!R142)+1,100)</f>
        <v>-</v>
      </c>
      <c r="S143" s="178" t="str">
        <f>MID(Sheet1!S142,FIND(":",Sheet1!S142)+1,100)</f>
        <v>-</v>
      </c>
      <c r="T143" s="178" t="str">
        <f>MID(Sheet1!T142,FIND(":",Sheet1!T142)+1,100)</f>
        <v>-</v>
      </c>
      <c r="U143" s="178" t="str">
        <f>MID(Sheet1!U142,FIND(":",Sheet1!U142)+1,100)</f>
        <v/>
      </c>
      <c r="V143" s="103" t="str">
        <f>MID(Sheet1!V142,FIND(":",Sheet1!V142)+1,10000)</f>
        <v>各乡镇应至少配置1处，乡镇域规划人口达到10万的乡镇宜增设，结合地区常住人口明确数量与规模；</v>
      </c>
    </row>
    <row r="144" spans="1:22" x14ac:dyDescent="0.2">
      <c r="A144" s="178" t="str">
        <f>MID(Sheet1!A143,FIND(":",Sheet1!A143)+1,100)</f>
        <v>星级宾馆</v>
      </c>
      <c r="B144" s="178" t="str">
        <f>MID(Sheet1!B143,FIND(":",Sheet1!B143)+1,100)</f>
        <v>星级宾馆</v>
      </c>
      <c r="C144" s="178" t="str">
        <f>MID(Sheet1!C143,FIND(":",Sheet1!C143)+1,100)</f>
        <v/>
      </c>
      <c r="D144" s="178" t="str">
        <f>MID(Sheet1!D143,FIND(":",Sheet1!D143)+1,100)</f>
        <v>T</v>
      </c>
      <c r="E144" s="178" t="str">
        <f>MID(Sheet1!E143,FIND(":",Sheet1!E143)+1,100)</f>
        <v>品质提升</v>
      </c>
      <c r="F144" s="178" t="str">
        <f>MID(Sheet1!F143,FIND(":",Sheet1!F143)+1,100)</f>
        <v>0</v>
      </c>
      <c r="G144" s="178" t="str">
        <f>MID(Sheet1!G143,FIND(":",Sheet1!G143)+1,100)</f>
        <v>乡镇级</v>
      </c>
      <c r="H144" s="178" t="str">
        <f>MID(Sheet1!H143,FIND(":",Sheet1!H143)+1,100)</f>
        <v>GF0812</v>
      </c>
      <c r="I144" s="178" t="str">
        <f>MID(Sheet1!I143,FIND(":",Sheet1!I143)+1,100)</f>
        <v>商服</v>
      </c>
      <c r="J144" s="178" t="str">
        <f>MID(Sheet1!J143,FIND(":",Sheet1!J143)+1,100)</f>
        <v>0990</v>
      </c>
      <c r="K144" s="178" t="str">
        <f>MID(Sheet1!K143,FIND(":",Sheet1!K143)+1,100)</f>
        <v>点位控制</v>
      </c>
      <c r="L144" s="178" t="str">
        <f>MID(Sheet1!L143,FIND(":",Sheet1!L143)+1,100)</f>
        <v>0</v>
      </c>
      <c r="M144" s="178" t="str">
        <f>MID(Sheet1!M143,FIND(":",Sheet1!M143)+1,100)</f>
        <v>0</v>
      </c>
      <c r="N144" s="178" t="str">
        <f>MID(Sheet1!N143,FIND(":",Sheet1!N143)+1,100)</f>
        <v>0</v>
      </c>
      <c r="O144" s="178" t="str">
        <f>MID(Sheet1!O143,FIND(":",Sheet1!O143)+1,100)</f>
        <v>0</v>
      </c>
      <c r="P144" s="178" t="str">
        <f>MID(Sheet1!P143,FIND(":",Sheet1!P143)+1,100)</f>
        <v>0</v>
      </c>
      <c r="Q144" s="178" t="str">
        <f>MID(Sheet1!Q143,FIND(":",Sheet1!Q143)+1,100)</f>
        <v>-</v>
      </c>
      <c r="R144" s="178" t="str">
        <f>MID(Sheet1!R143,FIND(":",Sheet1!R143)+1,100)</f>
        <v>-</v>
      </c>
      <c r="S144" s="178" t="str">
        <f>MID(Sheet1!S143,FIND(":",Sheet1!S143)+1,100)</f>
        <v>-</v>
      </c>
      <c r="T144" s="178" t="str">
        <f>MID(Sheet1!T143,FIND(":",Sheet1!T143)+1,100)</f>
        <v>-</v>
      </c>
      <c r="U144" s="178" t="str">
        <f>MID(Sheet1!U143,FIND(":",Sheet1!U143)+1,100)</f>
        <v/>
      </c>
      <c r="V144" s="103" t="str">
        <f>MID(Sheet1!V143,FIND(":",Sheet1!V143)+1,10000)</f>
        <v>-</v>
      </c>
    </row>
    <row r="145" spans="1:22" x14ac:dyDescent="0.2">
      <c r="A145" s="178" t="str">
        <f>MID(Sheet1!A144,FIND(":",Sheet1!A144)+1,100)</f>
        <v>快捷酒店</v>
      </c>
      <c r="B145" s="178" t="str">
        <f>MID(Sheet1!B144,FIND(":",Sheet1!B144)+1,100)</f>
        <v>快捷酒店</v>
      </c>
      <c r="C145" s="178" t="str">
        <f>MID(Sheet1!C144,FIND(":",Sheet1!C144)+1,100)</f>
        <v/>
      </c>
      <c r="D145" s="178" t="str">
        <f>MID(Sheet1!D144,FIND(":",Sheet1!D144)+1,100)</f>
        <v>T</v>
      </c>
      <c r="E145" s="178" t="str">
        <f>MID(Sheet1!E144,FIND(":",Sheet1!E144)+1,100)</f>
        <v>品质提升</v>
      </c>
      <c r="F145" s="178" t="str">
        <f>MID(Sheet1!F144,FIND(":",Sheet1!F144)+1,100)</f>
        <v>0</v>
      </c>
      <c r="G145" s="178" t="str">
        <f>MID(Sheet1!G144,FIND(":",Sheet1!G144)+1,100)</f>
        <v>乡镇级</v>
      </c>
      <c r="H145" s="178" t="str">
        <f>MID(Sheet1!H144,FIND(":",Sheet1!H144)+1,100)</f>
        <v>GF0812</v>
      </c>
      <c r="I145" s="178" t="str">
        <f>MID(Sheet1!I144,FIND(":",Sheet1!I144)+1,100)</f>
        <v>商服</v>
      </c>
      <c r="J145" s="178" t="str">
        <f>MID(Sheet1!J144,FIND(":",Sheet1!J144)+1,100)</f>
        <v>0990</v>
      </c>
      <c r="K145" s="178" t="str">
        <f>MID(Sheet1!K144,FIND(":",Sheet1!K144)+1,100)</f>
        <v>点位控制</v>
      </c>
      <c r="L145" s="178" t="str">
        <f>MID(Sheet1!L144,FIND(":",Sheet1!L144)+1,100)</f>
        <v>0</v>
      </c>
      <c r="M145" s="178" t="str">
        <f>MID(Sheet1!M144,FIND(":",Sheet1!M144)+1,100)</f>
        <v>0</v>
      </c>
      <c r="N145" s="178" t="str">
        <f>MID(Sheet1!N144,FIND(":",Sheet1!N144)+1,100)</f>
        <v>0</v>
      </c>
      <c r="O145" s="178" t="str">
        <f>MID(Sheet1!O144,FIND(":",Sheet1!O144)+1,100)</f>
        <v>0</v>
      </c>
      <c r="P145" s="178" t="str">
        <f>MID(Sheet1!P144,FIND(":",Sheet1!P144)+1,100)</f>
        <v>0</v>
      </c>
      <c r="Q145" s="178" t="str">
        <f>MID(Sheet1!Q144,FIND(":",Sheet1!Q144)+1,100)</f>
        <v>-</v>
      </c>
      <c r="R145" s="178" t="str">
        <f>MID(Sheet1!R144,FIND(":",Sheet1!R144)+1,100)</f>
        <v>-</v>
      </c>
      <c r="S145" s="178" t="str">
        <f>MID(Sheet1!S144,FIND(":",Sheet1!S144)+1,100)</f>
        <v>-</v>
      </c>
      <c r="T145" s="178" t="str">
        <f>MID(Sheet1!T144,FIND(":",Sheet1!T144)+1,100)</f>
        <v>-</v>
      </c>
      <c r="U145" s="178" t="str">
        <f>MID(Sheet1!U144,FIND(":",Sheet1!U144)+1,100)</f>
        <v/>
      </c>
      <c r="V145" s="103" t="str">
        <f>MID(Sheet1!V144,FIND(":",Sheet1!V144)+1,10000)</f>
        <v>-</v>
      </c>
    </row>
    <row r="146" spans="1:22" x14ac:dyDescent="0.2">
      <c r="A146" s="178" t="str">
        <f>MID(Sheet1!A145,FIND(":",Sheet1!A145)+1,100)</f>
        <v>专业市场</v>
      </c>
      <c r="B146" s="178" t="str">
        <f>MID(Sheet1!B145,FIND(":",Sheet1!B145)+1,100)</f>
        <v>专业市场</v>
      </c>
      <c r="C146" s="178" t="str">
        <f>MID(Sheet1!C145,FIND(":",Sheet1!C145)+1,100)</f>
        <v/>
      </c>
      <c r="D146" s="178" t="str">
        <f>MID(Sheet1!D145,FIND(":",Sheet1!D145)+1,100)</f>
        <v>T</v>
      </c>
      <c r="E146" s="178" t="str">
        <f>MID(Sheet1!E145,FIND(":",Sheet1!E145)+1,100)</f>
        <v>品质提升</v>
      </c>
      <c r="F146" s="178" t="str">
        <f>MID(Sheet1!F145,FIND(":",Sheet1!F145)+1,100)</f>
        <v>0</v>
      </c>
      <c r="G146" s="178" t="str">
        <f>MID(Sheet1!G145,FIND(":",Sheet1!G145)+1,100)</f>
        <v>乡镇级</v>
      </c>
      <c r="H146" s="178" t="str">
        <f>MID(Sheet1!H145,FIND(":",Sheet1!H145)+1,100)</f>
        <v>GF0812</v>
      </c>
      <c r="I146" s="178" t="str">
        <f>MID(Sheet1!I145,FIND(":",Sheet1!I145)+1,100)</f>
        <v>商服</v>
      </c>
      <c r="J146" s="178" t="str">
        <f>MID(Sheet1!J145,FIND(":",Sheet1!J145)+1,100)</f>
        <v>0990</v>
      </c>
      <c r="K146" s="178" t="str">
        <f>MID(Sheet1!K145,FIND(":",Sheet1!K145)+1,100)</f>
        <v>点位控制</v>
      </c>
      <c r="L146" s="178" t="str">
        <f>MID(Sheet1!L145,FIND(":",Sheet1!L145)+1,100)</f>
        <v>0</v>
      </c>
      <c r="M146" s="178" t="str">
        <f>MID(Sheet1!M145,FIND(":",Sheet1!M145)+1,100)</f>
        <v>0</v>
      </c>
      <c r="N146" s="178" t="str">
        <f>MID(Sheet1!N145,FIND(":",Sheet1!N145)+1,100)</f>
        <v>0</v>
      </c>
      <c r="O146" s="178" t="str">
        <f>MID(Sheet1!O145,FIND(":",Sheet1!O145)+1,100)</f>
        <v>0</v>
      </c>
      <c r="P146" s="178" t="str">
        <f>MID(Sheet1!P145,FIND(":",Sheet1!P145)+1,100)</f>
        <v>0</v>
      </c>
      <c r="Q146" s="178" t="str">
        <f>MID(Sheet1!Q145,FIND(":",Sheet1!Q145)+1,100)</f>
        <v>-</v>
      </c>
      <c r="R146" s="178" t="str">
        <f>MID(Sheet1!R145,FIND(":",Sheet1!R145)+1,100)</f>
        <v>-</v>
      </c>
      <c r="S146" s="178" t="str">
        <f>MID(Sheet1!S145,FIND(":",Sheet1!S145)+1,100)</f>
        <v>-</v>
      </c>
      <c r="T146" s="178" t="str">
        <f>MID(Sheet1!T145,FIND(":",Sheet1!T145)+1,100)</f>
        <v>-</v>
      </c>
      <c r="U146" s="178" t="str">
        <f>MID(Sheet1!U145,FIND(":",Sheet1!U145)+1,100)</f>
        <v/>
      </c>
      <c r="V146" s="103" t="str">
        <f>MID(Sheet1!V145,FIND(":",Sheet1!V145)+1,10000)</f>
        <v>-</v>
      </c>
    </row>
    <row r="147" spans="1:22" x14ac:dyDescent="0.2">
      <c r="A147" s="178" t="str">
        <f>MID(Sheet1!A146,FIND(":",Sheet1!A146)+1,100)</f>
        <v>仓储物流中心</v>
      </c>
      <c r="B147" s="178" t="str">
        <f>MID(Sheet1!B146,FIND(":",Sheet1!B146)+1,100)</f>
        <v>仓储物流中心</v>
      </c>
      <c r="C147" s="178" t="str">
        <f>MID(Sheet1!C146,FIND(":",Sheet1!C146)+1,100)</f>
        <v/>
      </c>
      <c r="D147" s="178" t="str">
        <f>MID(Sheet1!D146,FIND(":",Sheet1!D146)+1,100)</f>
        <v>T</v>
      </c>
      <c r="E147" s="178" t="str">
        <f>MID(Sheet1!E146,FIND(":",Sheet1!E146)+1,100)</f>
        <v>品质提升</v>
      </c>
      <c r="F147" s="178" t="str">
        <f>MID(Sheet1!F146,FIND(":",Sheet1!F146)+1,100)</f>
        <v>0</v>
      </c>
      <c r="G147" s="178" t="str">
        <f>MID(Sheet1!G146,FIND(":",Sheet1!G146)+1,100)</f>
        <v>乡镇级</v>
      </c>
      <c r="H147" s="178" t="str">
        <f>MID(Sheet1!H146,FIND(":",Sheet1!H146)+1,100)</f>
        <v>GF0812</v>
      </c>
      <c r="I147" s="178" t="str">
        <f>MID(Sheet1!I146,FIND(":",Sheet1!I146)+1,100)</f>
        <v>商服</v>
      </c>
      <c r="J147" s="178" t="str">
        <f>MID(Sheet1!J146,FIND(":",Sheet1!J146)+1,100)</f>
        <v>0990</v>
      </c>
      <c r="K147" s="178" t="str">
        <f>MID(Sheet1!K146,FIND(":",Sheet1!K146)+1,100)</f>
        <v>点位控制</v>
      </c>
      <c r="L147" s="178" t="str">
        <f>MID(Sheet1!L146,FIND(":",Sheet1!L146)+1,100)</f>
        <v>0</v>
      </c>
      <c r="M147" s="178" t="str">
        <f>MID(Sheet1!M146,FIND(":",Sheet1!M146)+1,100)</f>
        <v>0</v>
      </c>
      <c r="N147" s="178" t="str">
        <f>MID(Sheet1!N146,FIND(":",Sheet1!N146)+1,100)</f>
        <v>0</v>
      </c>
      <c r="O147" s="178" t="str">
        <f>MID(Sheet1!O146,FIND(":",Sheet1!O146)+1,100)</f>
        <v>0</v>
      </c>
      <c r="P147" s="178" t="str">
        <f>MID(Sheet1!P146,FIND(":",Sheet1!P146)+1,100)</f>
        <v>0</v>
      </c>
      <c r="Q147" s="178" t="str">
        <f>MID(Sheet1!Q146,FIND(":",Sheet1!Q146)+1,100)</f>
        <v>-</v>
      </c>
      <c r="R147" s="178" t="str">
        <f>MID(Sheet1!R146,FIND(":",Sheet1!R146)+1,100)</f>
        <v>-</v>
      </c>
      <c r="S147" s="178" t="str">
        <f>MID(Sheet1!S146,FIND(":",Sheet1!S146)+1,100)</f>
        <v>-</v>
      </c>
      <c r="T147" s="178" t="str">
        <f>MID(Sheet1!T146,FIND(":",Sheet1!T146)+1,100)</f>
        <v>-</v>
      </c>
      <c r="U147" s="178" t="str">
        <f>MID(Sheet1!U146,FIND(":",Sheet1!U146)+1,100)</f>
        <v/>
      </c>
      <c r="V147" s="103" t="str">
        <f>MID(Sheet1!V146,FIND(":",Sheet1!V146)+1,10000)</f>
        <v>-</v>
      </c>
    </row>
    <row r="148" spans="1:22" x14ac:dyDescent="0.2">
      <c r="A148" s="178" t="str">
        <f>MID(Sheet1!A147,FIND(":",Sheet1!A147)+1,100)</f>
        <v>农产品展销中心（乡镇级）</v>
      </c>
      <c r="B148" s="178" t="str">
        <f>MID(Sheet1!B147,FIND(":",Sheet1!B147)+1,100)</f>
        <v>农产品展销中心（乡镇级）</v>
      </c>
      <c r="C148" s="178" t="str">
        <f>MID(Sheet1!C147,FIND(":",Sheet1!C147)+1,100)</f>
        <v/>
      </c>
      <c r="D148" s="178" t="str">
        <f>MID(Sheet1!D147,FIND(":",Sheet1!D147)+1,100)</f>
        <v>T</v>
      </c>
      <c r="E148" s="178" t="str">
        <f>MID(Sheet1!E147,FIND(":",Sheet1!E147)+1,100)</f>
        <v>品质提升</v>
      </c>
      <c r="F148" s="178" t="str">
        <f>MID(Sheet1!F147,FIND(":",Sheet1!F147)+1,100)</f>
        <v>0</v>
      </c>
      <c r="G148" s="178" t="str">
        <f>MID(Sheet1!G147,FIND(":",Sheet1!G147)+1,100)</f>
        <v>乡镇级</v>
      </c>
      <c r="H148" s="178" t="str">
        <f>MID(Sheet1!H147,FIND(":",Sheet1!H147)+1,100)</f>
        <v>GF0812</v>
      </c>
      <c r="I148" s="178" t="str">
        <f>MID(Sheet1!I147,FIND(":",Sheet1!I147)+1,100)</f>
        <v>商服</v>
      </c>
      <c r="J148" s="178" t="str">
        <f>MID(Sheet1!J147,FIND(":",Sheet1!J147)+1,100)</f>
        <v>0990</v>
      </c>
      <c r="K148" s="178" t="str">
        <f>MID(Sheet1!K147,FIND(":",Sheet1!K147)+1,100)</f>
        <v>点位控制</v>
      </c>
      <c r="L148" s="178" t="str">
        <f>MID(Sheet1!L147,FIND(":",Sheet1!L147)+1,100)</f>
        <v>0</v>
      </c>
      <c r="M148" s="178" t="str">
        <f>MID(Sheet1!M147,FIND(":",Sheet1!M147)+1,100)</f>
        <v>0</v>
      </c>
      <c r="N148" s="178" t="str">
        <f>MID(Sheet1!N147,FIND(":",Sheet1!N147)+1,100)</f>
        <v>0</v>
      </c>
      <c r="O148" s="178" t="str">
        <f>MID(Sheet1!O147,FIND(":",Sheet1!O147)+1,100)</f>
        <v>0</v>
      </c>
      <c r="P148" s="178" t="str">
        <f>MID(Sheet1!P147,FIND(":",Sheet1!P147)+1,100)</f>
        <v>0</v>
      </c>
      <c r="Q148" s="178" t="str">
        <f>MID(Sheet1!Q147,FIND(":",Sheet1!Q147)+1,100)</f>
        <v>-</v>
      </c>
      <c r="R148" s="178" t="str">
        <f>MID(Sheet1!R147,FIND(":",Sheet1!R147)+1,100)</f>
        <v>-</v>
      </c>
      <c r="S148" s="178" t="str">
        <f>MID(Sheet1!S147,FIND(":",Sheet1!S147)+1,100)</f>
        <v>-</v>
      </c>
      <c r="T148" s="178" t="str">
        <f>MID(Sheet1!T147,FIND(":",Sheet1!T147)+1,100)</f>
        <v>-</v>
      </c>
      <c r="U148" s="178" t="str">
        <f>MID(Sheet1!U147,FIND(":",Sheet1!U147)+1,100)</f>
        <v/>
      </c>
      <c r="V148" s="103" t="str">
        <f>MID(Sheet1!V147,FIND(":",Sheet1!V147)+1,10000)</f>
        <v>-</v>
      </c>
    </row>
    <row r="149" spans="1:22" x14ac:dyDescent="0.2">
      <c r="A149" s="178" t="str">
        <f>MID(Sheet1!A148,FIND(":",Sheet1!A148)+1,100)</f>
        <v>村庄集贸市场</v>
      </c>
      <c r="B149" s="178" t="str">
        <f>MID(Sheet1!B148,FIND(":",Sheet1!B148)+1,100)</f>
        <v>村庄集贸市场</v>
      </c>
      <c r="C149" s="178" t="str">
        <f>MID(Sheet1!C148,FIND(":",Sheet1!C148)+1,100)</f>
        <v/>
      </c>
      <c r="D149" s="178" t="str">
        <f>MID(Sheet1!D148,FIND(":",Sheet1!D148)+1,100)</f>
        <v>T</v>
      </c>
      <c r="E149" s="178" t="str">
        <f>MID(Sheet1!E148,FIND(":",Sheet1!E148)+1,100)</f>
        <v>选配</v>
      </c>
      <c r="F149" s="178" t="str">
        <f>MID(Sheet1!F148,FIND(":",Sheet1!F148)+1,100)</f>
        <v>0</v>
      </c>
      <c r="G149" s="178" t="str">
        <f>MID(Sheet1!G148,FIND(":",Sheet1!G148)+1,100)</f>
        <v>村级</v>
      </c>
      <c r="H149" s="178" t="str">
        <f>MID(Sheet1!H148,FIND(":",Sheet1!H148)+1,100)</f>
        <v>GF0812</v>
      </c>
      <c r="I149" s="178" t="str">
        <f>MID(Sheet1!I148,FIND(":",Sheet1!I148)+1,100)</f>
        <v>商服</v>
      </c>
      <c r="J149" s="178" t="str">
        <f>MID(Sheet1!J148,FIND(":",Sheet1!J148)+1,100)</f>
        <v>0990</v>
      </c>
      <c r="K149" s="178" t="str">
        <f>MID(Sheet1!K148,FIND(":",Sheet1!K148)+1,100)</f>
        <v>点位控制</v>
      </c>
      <c r="L149" s="178" t="str">
        <f>MID(Sheet1!L148,FIND(":",Sheet1!L148)+1,100)</f>
        <v>0</v>
      </c>
      <c r="M149" s="178" t="str">
        <f>MID(Sheet1!M148,FIND(":",Sheet1!M148)+1,100)</f>
        <v>0</v>
      </c>
      <c r="N149" s="178" t="str">
        <f>MID(Sheet1!N148,FIND(":",Sheet1!N148)+1,100)</f>
        <v>0</v>
      </c>
      <c r="O149" s="178" t="str">
        <f>MID(Sheet1!O148,FIND(":",Sheet1!O148)+1,100)</f>
        <v>0</v>
      </c>
      <c r="P149" s="178" t="str">
        <f>MID(Sheet1!P148,FIND(":",Sheet1!P148)+1,100)</f>
        <v>0</v>
      </c>
      <c r="Q149" s="178" t="str">
        <f>MID(Sheet1!Q148,FIND(":",Sheet1!Q148)+1,100)</f>
        <v>-</v>
      </c>
      <c r="R149" s="178" t="str">
        <f>MID(Sheet1!R148,FIND(":",Sheet1!R148)+1,100)</f>
        <v>-</v>
      </c>
      <c r="S149" s="178" t="str">
        <f>MID(Sheet1!S148,FIND(":",Sheet1!S148)+1,100)</f>
        <v>-</v>
      </c>
      <c r="T149" s="178" t="str">
        <f>MID(Sheet1!T148,FIND(":",Sheet1!T148)+1,100)</f>
        <v>-</v>
      </c>
      <c r="U149" s="178" t="str">
        <f>MID(Sheet1!U148,FIND(":",Sheet1!U148)+1,100)</f>
        <v/>
      </c>
      <c r="V149" s="103" t="str">
        <f>MID(Sheet1!V148,FIND(":",Sheet1!V148)+1,10000)</f>
        <v>(1)应考虑邻近村庄共同设置；(2)交通便捷、人口密集或旅游资源丰富、特色农产品丰富的村庄优先设置。参照《乡镇集贸市场规划设计标准》(CJJ/T87-2020)</v>
      </c>
    </row>
    <row r="150" spans="1:22" x14ac:dyDescent="0.2">
      <c r="A150" s="178" t="str">
        <f>MID(Sheet1!A149,FIND(":",Sheet1!A149)+1,100)</f>
        <v>农村电商服务点</v>
      </c>
      <c r="B150" s="178" t="str">
        <f>MID(Sheet1!B149,FIND(":",Sheet1!B149)+1,100)</f>
        <v>农村电商服务点</v>
      </c>
      <c r="C150" s="178" t="str">
        <f>MID(Sheet1!C149,FIND(":",Sheet1!C149)+1,100)</f>
        <v/>
      </c>
      <c r="D150" s="178" t="str">
        <f>MID(Sheet1!D149,FIND(":",Sheet1!D149)+1,100)</f>
        <v>T</v>
      </c>
      <c r="E150" s="178" t="str">
        <f>MID(Sheet1!E149,FIND(":",Sheet1!E149)+1,100)</f>
        <v>选配</v>
      </c>
      <c r="F150" s="178" t="str">
        <f>MID(Sheet1!F149,FIND(":",Sheet1!F149)+1,100)</f>
        <v>0</v>
      </c>
      <c r="G150" s="178" t="str">
        <f>MID(Sheet1!G149,FIND(":",Sheet1!G149)+1,100)</f>
        <v>村级</v>
      </c>
      <c r="H150" s="178" t="str">
        <f>MID(Sheet1!H149,FIND(":",Sheet1!H149)+1,100)</f>
        <v>GF0810</v>
      </c>
      <c r="I150" s="178" t="str">
        <f>MID(Sheet1!I149,FIND(":",Sheet1!I149)+1,100)</f>
        <v>商服</v>
      </c>
      <c r="J150" s="178" t="str">
        <f>MID(Sheet1!J149,FIND(":",Sheet1!J149)+1,100)</f>
        <v>0704</v>
      </c>
      <c r="K150" s="178" t="str">
        <f>MID(Sheet1!K149,FIND(":",Sheet1!K149)+1,100)</f>
        <v>点位控制</v>
      </c>
      <c r="L150" s="178" t="str">
        <f>MID(Sheet1!L149,FIND(":",Sheet1!L149)+1,100)</f>
        <v>0</v>
      </c>
      <c r="M150" s="178" t="str">
        <f>MID(Sheet1!M149,FIND(":",Sheet1!M149)+1,100)</f>
        <v>0</v>
      </c>
      <c r="N150" s="178" t="str">
        <f>MID(Sheet1!N149,FIND(":",Sheet1!N149)+1,100)</f>
        <v>0</v>
      </c>
      <c r="O150" s="178" t="str">
        <f>MID(Sheet1!O149,FIND(":",Sheet1!O149)+1,100)</f>
        <v>0</v>
      </c>
      <c r="P150" s="178" t="str">
        <f>MID(Sheet1!P149,FIND(":",Sheet1!P149)+1,100)</f>
        <v>0</v>
      </c>
      <c r="Q150" s="178" t="str">
        <f>MID(Sheet1!Q149,FIND(":",Sheet1!Q149)+1,100)</f>
        <v>50-250㎡</v>
      </c>
      <c r="R150" s="178" t="str">
        <f>MID(Sheet1!R149,FIND(":",Sheet1!R149)+1,100)</f>
        <v>-</v>
      </c>
      <c r="S150" s="178" t="str">
        <f>MID(Sheet1!S149,FIND(":",Sheet1!S149)+1,100)</f>
        <v>-</v>
      </c>
      <c r="T150" s="178" t="str">
        <f>MID(Sheet1!T149,FIND(":",Sheet1!T149)+1,100)</f>
        <v>-</v>
      </c>
      <c r="U150" s="178" t="str">
        <f>MID(Sheet1!U149,FIND(":",Sheet1!U149)+1,100)</f>
        <v/>
      </c>
      <c r="V150" s="103" t="str">
        <f>MID(Sheet1!V149,FIND(":",Sheet1!V149)+1,10000)</f>
        <v>优先利用现有建筑，鼓励与邮政、电信、储蓄等代办点等设施综合设置。</v>
      </c>
    </row>
    <row r="151" spans="1:22" x14ac:dyDescent="0.2">
      <c r="A151" s="178" t="str">
        <f>MID(Sheet1!A150,FIND(":",Sheet1!A150)+1,100)</f>
        <v>邮政、电信、储蓄等代办点（快递服务站）</v>
      </c>
      <c r="B151" s="178" t="str">
        <f>MID(Sheet1!B150,FIND(":",Sheet1!B150)+1,100)</f>
        <v>邮政、电信、储蓄等代办点（快递服务站）</v>
      </c>
      <c r="C151" s="178" t="str">
        <f>MID(Sheet1!C150,FIND(":",Sheet1!C150)+1,100)</f>
        <v/>
      </c>
      <c r="D151" s="178" t="str">
        <f>MID(Sheet1!D150,FIND(":",Sheet1!D150)+1,100)</f>
        <v>T</v>
      </c>
      <c r="E151" s="178" t="str">
        <f>MID(Sheet1!E150,FIND(":",Sheet1!E150)+1,100)</f>
        <v>必配</v>
      </c>
      <c r="F151" s="178" t="str">
        <f>MID(Sheet1!F150,FIND(":",Sheet1!F150)+1,100)</f>
        <v>0</v>
      </c>
      <c r="G151" s="178" t="str">
        <f>MID(Sheet1!G150,FIND(":",Sheet1!G150)+1,100)</f>
        <v>村级</v>
      </c>
      <c r="H151" s="178" t="str">
        <f>MID(Sheet1!H150,FIND(":",Sheet1!H150)+1,100)</f>
        <v>GF0811</v>
      </c>
      <c r="I151" s="178" t="str">
        <f>MID(Sheet1!I150,FIND(":",Sheet1!I150)+1,100)</f>
        <v>商服</v>
      </c>
      <c r="J151" s="178" t="str">
        <f>MID(Sheet1!J150,FIND(":",Sheet1!J150)+1,100)</f>
        <v>0704</v>
      </c>
      <c r="K151" s="178" t="str">
        <f>MID(Sheet1!K150,FIND(":",Sheet1!K150)+1,100)</f>
        <v>点位控制</v>
      </c>
      <c r="L151" s="178" t="str">
        <f>MID(Sheet1!L150,FIND(":",Sheet1!L150)+1,100)</f>
        <v>0</v>
      </c>
      <c r="M151" s="178" t="str">
        <f>MID(Sheet1!M150,FIND(":",Sheet1!M150)+1,100)</f>
        <v>0</v>
      </c>
      <c r="N151" s="178" t="str">
        <f>MID(Sheet1!N150,FIND(":",Sheet1!N150)+1,100)</f>
        <v>0</v>
      </c>
      <c r="O151" s="178" t="str">
        <f>MID(Sheet1!O150,FIND(":",Sheet1!O150)+1,100)</f>
        <v>0</v>
      </c>
      <c r="P151" s="178" t="str">
        <f>MID(Sheet1!P150,FIND(":",Sheet1!P150)+1,100)</f>
        <v>0</v>
      </c>
      <c r="Q151" s="178" t="str">
        <f>MID(Sheet1!Q150,FIND(":",Sheet1!Q150)+1,100)</f>
        <v>30㎡</v>
      </c>
      <c r="R151" s="178" t="str">
        <f>MID(Sheet1!R150,FIND(":",Sheet1!R150)+1,100)</f>
        <v>-</v>
      </c>
      <c r="S151" s="178" t="str">
        <f>MID(Sheet1!S150,FIND(":",Sheet1!S150)+1,100)</f>
        <v>-</v>
      </c>
      <c r="T151" s="178" t="str">
        <f>MID(Sheet1!T150,FIND(":",Sheet1!T150)+1,100)</f>
        <v>-</v>
      </c>
      <c r="U151" s="178" t="str">
        <f>MID(Sheet1!U150,FIND(":",Sheet1!U150)+1,100)</f>
        <v/>
      </c>
      <c r="V151" s="103" t="str">
        <f>MID(Sheet1!V150,FIND(":",Sheet1!V150)+1,10000)</f>
        <v>(1)每个行政村设置1处；(2)优先选择村主干道路、超市商店、人员居住密集区等周边：鼓励与其他设施综合设置。</v>
      </c>
    </row>
    <row r="152" spans="1:22" x14ac:dyDescent="0.2">
      <c r="A152" s="178" t="str">
        <f>MID(Sheet1!A151,FIND(":",Sheet1!A151)+1,100)</f>
        <v>农产品展销中心</v>
      </c>
      <c r="B152" s="178" t="str">
        <f>MID(Sheet1!B151,FIND(":",Sheet1!B151)+1,100)</f>
        <v>农产品展销中心</v>
      </c>
      <c r="C152" s="178" t="str">
        <f>MID(Sheet1!C151,FIND(":",Sheet1!C151)+1,100)</f>
        <v/>
      </c>
      <c r="D152" s="178" t="str">
        <f>MID(Sheet1!D151,FIND(":",Sheet1!D151)+1,100)</f>
        <v>T</v>
      </c>
      <c r="E152" s="178" t="str">
        <f>MID(Sheet1!E151,FIND(":",Sheet1!E151)+1,100)</f>
        <v>品质提升</v>
      </c>
      <c r="F152" s="178" t="str">
        <f>MID(Sheet1!F151,FIND(":",Sheet1!F151)+1,100)</f>
        <v>0</v>
      </c>
      <c r="G152" s="178" t="str">
        <f>MID(Sheet1!G151,FIND(":",Sheet1!G151)+1,100)</f>
        <v>村级</v>
      </c>
      <c r="H152" s="178" t="str">
        <f>MID(Sheet1!H151,FIND(":",Sheet1!H151)+1,100)</f>
        <v>GF0812</v>
      </c>
      <c r="I152" s="178" t="str">
        <f>MID(Sheet1!I151,FIND(":",Sheet1!I151)+1,100)</f>
        <v>商服</v>
      </c>
      <c r="J152" s="178" t="str">
        <f>MID(Sheet1!J151,FIND(":",Sheet1!J151)+1,100)</f>
        <v>0990</v>
      </c>
      <c r="K152" s="178" t="str">
        <f>MID(Sheet1!K151,FIND(":",Sheet1!K151)+1,100)</f>
        <v>点位控制</v>
      </c>
      <c r="L152" s="178" t="str">
        <f>MID(Sheet1!L151,FIND(":",Sheet1!L151)+1,100)</f>
        <v>0</v>
      </c>
      <c r="M152" s="178" t="str">
        <f>MID(Sheet1!M151,FIND(":",Sheet1!M151)+1,100)</f>
        <v>0</v>
      </c>
      <c r="N152" s="178" t="str">
        <f>MID(Sheet1!N151,FIND(":",Sheet1!N151)+1,100)</f>
        <v>0</v>
      </c>
      <c r="O152" s="178" t="str">
        <f>MID(Sheet1!O151,FIND(":",Sheet1!O151)+1,100)</f>
        <v>0</v>
      </c>
      <c r="P152" s="178" t="str">
        <f>MID(Sheet1!P151,FIND(":",Sheet1!P151)+1,100)</f>
        <v>0</v>
      </c>
      <c r="Q152" s="178" t="str">
        <f>MID(Sheet1!Q151,FIND(":",Sheet1!Q151)+1,100)</f>
        <v>-</v>
      </c>
      <c r="R152" s="178" t="str">
        <f>MID(Sheet1!R151,FIND(":",Sheet1!R151)+1,100)</f>
        <v>-</v>
      </c>
      <c r="S152" s="178" t="str">
        <f>MID(Sheet1!S151,FIND(":",Sheet1!S151)+1,100)</f>
        <v>-</v>
      </c>
      <c r="T152" s="178" t="str">
        <f>MID(Sheet1!T151,FIND(":",Sheet1!T151)+1,100)</f>
        <v>-</v>
      </c>
      <c r="U152" s="178" t="str">
        <f>MID(Sheet1!U151,FIND(":",Sheet1!U151)+1,100)</f>
        <v/>
      </c>
      <c r="V152" s="103" t="str">
        <f>MID(Sheet1!V151,FIND(":",Sheet1!V151)+1,10000)</f>
        <v>-</v>
      </c>
    </row>
    <row r="153" spans="1:22" x14ac:dyDescent="0.2">
      <c r="A153" s="178" t="str">
        <f>MID(Sheet1!A152,FIND(":",Sheet1!A152)+1,100)</f>
        <v>商贸集市</v>
      </c>
      <c r="B153" s="178" t="str">
        <f>MID(Sheet1!B152,FIND(":",Sheet1!B152)+1,100)</f>
        <v>商贸集市</v>
      </c>
      <c r="C153" s="178" t="str">
        <f>MID(Sheet1!C152,FIND(":",Sheet1!C152)+1,100)</f>
        <v/>
      </c>
      <c r="D153" s="178" t="str">
        <f>MID(Sheet1!D152,FIND(":",Sheet1!D152)+1,100)</f>
        <v>T</v>
      </c>
      <c r="E153" s="178" t="str">
        <f>MID(Sheet1!E152,FIND(":",Sheet1!E152)+1,100)</f>
        <v>品质提升</v>
      </c>
      <c r="F153" s="178" t="str">
        <f>MID(Sheet1!F152,FIND(":",Sheet1!F152)+1,100)</f>
        <v>0</v>
      </c>
      <c r="G153" s="178" t="str">
        <f>MID(Sheet1!G152,FIND(":",Sheet1!G152)+1,100)</f>
        <v>村级</v>
      </c>
      <c r="H153" s="178" t="str">
        <f>MID(Sheet1!H152,FIND(":",Sheet1!H152)+1,100)</f>
        <v>GF0812</v>
      </c>
      <c r="I153" s="178" t="str">
        <f>MID(Sheet1!I152,FIND(":",Sheet1!I152)+1,100)</f>
        <v>商服</v>
      </c>
      <c r="J153" s="178" t="str">
        <f>MID(Sheet1!J152,FIND(":",Sheet1!J152)+1,100)</f>
        <v>0990</v>
      </c>
      <c r="K153" s="178" t="str">
        <f>MID(Sheet1!K152,FIND(":",Sheet1!K152)+1,100)</f>
        <v>点位控制</v>
      </c>
      <c r="L153" s="178" t="str">
        <f>MID(Sheet1!L152,FIND(":",Sheet1!L152)+1,100)</f>
        <v>0</v>
      </c>
      <c r="M153" s="178" t="str">
        <f>MID(Sheet1!M152,FIND(":",Sheet1!M152)+1,100)</f>
        <v>0</v>
      </c>
      <c r="N153" s="178" t="str">
        <f>MID(Sheet1!N152,FIND(":",Sheet1!N152)+1,100)</f>
        <v>0</v>
      </c>
      <c r="O153" s="178" t="str">
        <f>MID(Sheet1!O152,FIND(":",Sheet1!O152)+1,100)</f>
        <v>0</v>
      </c>
      <c r="P153" s="178" t="str">
        <f>MID(Sheet1!P152,FIND(":",Sheet1!P152)+1,100)</f>
        <v>0</v>
      </c>
      <c r="Q153" s="178" t="str">
        <f>MID(Sheet1!Q152,FIND(":",Sheet1!Q152)+1,100)</f>
        <v>-</v>
      </c>
      <c r="R153" s="178" t="str">
        <f>MID(Sheet1!R152,FIND(":",Sheet1!R152)+1,100)</f>
        <v>-</v>
      </c>
      <c r="S153" s="178" t="str">
        <f>MID(Sheet1!S152,FIND(":",Sheet1!S152)+1,100)</f>
        <v>-</v>
      </c>
      <c r="T153" s="178" t="str">
        <f>MID(Sheet1!T152,FIND(":",Sheet1!T152)+1,100)</f>
        <v>-</v>
      </c>
      <c r="U153" s="178" t="str">
        <f>MID(Sheet1!U152,FIND(":",Sheet1!U152)+1,100)</f>
        <v/>
      </c>
      <c r="V153" s="103" t="str">
        <f>MID(Sheet1!V152,FIND(":",Sheet1!V152)+1,10000)</f>
        <v>-</v>
      </c>
    </row>
    <row r="154" spans="1:22" x14ac:dyDescent="0.2">
      <c r="A154" s="178" t="str">
        <f>MID(Sheet1!A153,FIND(":",Sheet1!A153)+1,100)</f>
        <v>餐饮</v>
      </c>
      <c r="B154" s="178" t="str">
        <f>MID(Sheet1!B153,FIND(":",Sheet1!B153)+1,100)</f>
        <v>餐饮</v>
      </c>
      <c r="C154" s="178" t="str">
        <f>MID(Sheet1!C153,FIND(":",Sheet1!C153)+1,100)</f>
        <v/>
      </c>
      <c r="D154" s="178" t="str">
        <f>MID(Sheet1!D153,FIND(":",Sheet1!D153)+1,100)</f>
        <v>T</v>
      </c>
      <c r="E154" s="178" t="str">
        <f>MID(Sheet1!E153,FIND(":",Sheet1!E153)+1,100)</f>
        <v>品质提升</v>
      </c>
      <c r="F154" s="178" t="str">
        <f>MID(Sheet1!F153,FIND(":",Sheet1!F153)+1,100)</f>
        <v>0</v>
      </c>
      <c r="G154" s="178" t="str">
        <f>MID(Sheet1!G153,FIND(":",Sheet1!G153)+1,100)</f>
        <v>村级</v>
      </c>
      <c r="H154" s="178" t="str">
        <f>MID(Sheet1!H153,FIND(":",Sheet1!H153)+1,100)</f>
        <v>GF0812</v>
      </c>
      <c r="I154" s="178" t="str">
        <f>MID(Sheet1!I153,FIND(":",Sheet1!I153)+1,100)</f>
        <v>商服</v>
      </c>
      <c r="J154" s="178" t="str">
        <f>MID(Sheet1!J153,FIND(":",Sheet1!J153)+1,100)</f>
        <v>0990</v>
      </c>
      <c r="K154" s="178" t="str">
        <f>MID(Sheet1!K153,FIND(":",Sheet1!K153)+1,100)</f>
        <v>点位控制</v>
      </c>
      <c r="L154" s="178" t="str">
        <f>MID(Sheet1!L153,FIND(":",Sheet1!L153)+1,100)</f>
        <v>0</v>
      </c>
      <c r="M154" s="178" t="str">
        <f>MID(Sheet1!M153,FIND(":",Sheet1!M153)+1,100)</f>
        <v>0</v>
      </c>
      <c r="N154" s="178" t="str">
        <f>MID(Sheet1!N153,FIND(":",Sheet1!N153)+1,100)</f>
        <v>0</v>
      </c>
      <c r="O154" s="178" t="str">
        <f>MID(Sheet1!O153,FIND(":",Sheet1!O153)+1,100)</f>
        <v>0</v>
      </c>
      <c r="P154" s="178" t="str">
        <f>MID(Sheet1!P153,FIND(":",Sheet1!P153)+1,100)</f>
        <v>0</v>
      </c>
      <c r="Q154" s="178" t="str">
        <f>MID(Sheet1!Q153,FIND(":",Sheet1!Q153)+1,100)</f>
        <v>-</v>
      </c>
      <c r="R154" s="178" t="str">
        <f>MID(Sheet1!R153,FIND(":",Sheet1!R153)+1,100)</f>
        <v>-</v>
      </c>
      <c r="S154" s="178" t="str">
        <f>MID(Sheet1!S153,FIND(":",Sheet1!S153)+1,100)</f>
        <v>-</v>
      </c>
      <c r="T154" s="178" t="str">
        <f>MID(Sheet1!T153,FIND(":",Sheet1!T153)+1,100)</f>
        <v>-</v>
      </c>
      <c r="U154" s="178" t="str">
        <f>MID(Sheet1!U153,FIND(":",Sheet1!U153)+1,100)</f>
        <v/>
      </c>
      <c r="V154" s="103" t="str">
        <f>MID(Sheet1!V153,FIND(":",Sheet1!V153)+1,10000)</f>
        <v>-</v>
      </c>
    </row>
    <row r="155" spans="1:22" x14ac:dyDescent="0.2">
      <c r="A155" s="178" t="str">
        <f>MID(Sheet1!A154,FIND(":",Sheet1!A154)+1,100)</f>
        <v>旅游集散中心（小镇客厅）</v>
      </c>
      <c r="B155" s="178" t="str">
        <f>MID(Sheet1!B154,FIND(":",Sheet1!B154)+1,100)</f>
        <v>旅游集散中心（小镇客厅）</v>
      </c>
      <c r="C155" s="178" t="str">
        <f>MID(Sheet1!C154,FIND(":",Sheet1!C154)+1,100)</f>
        <v/>
      </c>
      <c r="D155" s="178" t="str">
        <f>MID(Sheet1!D154,FIND(":",Sheet1!D154)+1,100)</f>
        <v>T</v>
      </c>
      <c r="E155" s="178" t="str">
        <f>MID(Sheet1!E154,FIND(":",Sheet1!E154)+1,100)</f>
        <v>品质提升</v>
      </c>
      <c r="F155" s="178" t="str">
        <f>MID(Sheet1!F154,FIND(":",Sheet1!F154)+1,100)</f>
        <v>0</v>
      </c>
      <c r="G155" s="178" t="str">
        <f>MID(Sheet1!G154,FIND(":",Sheet1!G154)+1,100)</f>
        <v>村级</v>
      </c>
      <c r="H155" s="178" t="str">
        <f>MID(Sheet1!H154,FIND(":",Sheet1!H154)+1,100)</f>
        <v>GF0812</v>
      </c>
      <c r="I155" s="178" t="str">
        <f>MID(Sheet1!I154,FIND(":",Sheet1!I154)+1,100)</f>
        <v>商服</v>
      </c>
      <c r="J155" s="178" t="str">
        <f>MID(Sheet1!J154,FIND(":",Sheet1!J154)+1,100)</f>
        <v>0990</v>
      </c>
      <c r="K155" s="178" t="str">
        <f>MID(Sheet1!K154,FIND(":",Sheet1!K154)+1,100)</f>
        <v>点位控制</v>
      </c>
      <c r="L155" s="178" t="str">
        <f>MID(Sheet1!L154,FIND(":",Sheet1!L154)+1,100)</f>
        <v>0</v>
      </c>
      <c r="M155" s="178" t="str">
        <f>MID(Sheet1!M154,FIND(":",Sheet1!M154)+1,100)</f>
        <v>0</v>
      </c>
      <c r="N155" s="178" t="str">
        <f>MID(Sheet1!N154,FIND(":",Sheet1!N154)+1,100)</f>
        <v>0</v>
      </c>
      <c r="O155" s="178" t="str">
        <f>MID(Sheet1!O154,FIND(":",Sheet1!O154)+1,100)</f>
        <v>0</v>
      </c>
      <c r="P155" s="178" t="str">
        <f>MID(Sheet1!P154,FIND(":",Sheet1!P154)+1,100)</f>
        <v>0</v>
      </c>
      <c r="Q155" s="178" t="str">
        <f>MID(Sheet1!Q154,FIND(":",Sheet1!Q154)+1,100)</f>
        <v>-</v>
      </c>
      <c r="R155" s="178" t="str">
        <f>MID(Sheet1!R154,FIND(":",Sheet1!R154)+1,100)</f>
        <v>-</v>
      </c>
      <c r="S155" s="178" t="str">
        <f>MID(Sheet1!S154,FIND(":",Sheet1!S154)+1,100)</f>
        <v>-</v>
      </c>
      <c r="T155" s="178" t="str">
        <f>MID(Sheet1!T154,FIND(":",Sheet1!T154)+1,100)</f>
        <v>-</v>
      </c>
      <c r="U155" s="178" t="str">
        <f>MID(Sheet1!U154,FIND(":",Sheet1!U154)+1,100)</f>
        <v/>
      </c>
      <c r="V155" s="103" t="str">
        <f>MID(Sheet1!V154,FIND(":",Sheet1!V154)+1,10000)</f>
        <v>-</v>
      </c>
    </row>
    <row r="156" spans="1:22" x14ac:dyDescent="0.2">
      <c r="A156" s="178" t="str">
        <f>MID(Sheet1!A155,FIND(":",Sheet1!A155)+1,100)</f>
        <v>游客服务中心（接待大厅）</v>
      </c>
      <c r="B156" s="178" t="str">
        <f>MID(Sheet1!B155,FIND(":",Sheet1!B155)+1,100)</f>
        <v>游客服务中心（接待大厅）</v>
      </c>
      <c r="C156" s="178" t="str">
        <f>MID(Sheet1!C155,FIND(":",Sheet1!C155)+1,100)</f>
        <v/>
      </c>
      <c r="D156" s="178" t="str">
        <f>MID(Sheet1!D155,FIND(":",Sheet1!D155)+1,100)</f>
        <v>T</v>
      </c>
      <c r="E156" s="178" t="str">
        <f>MID(Sheet1!E155,FIND(":",Sheet1!E155)+1,100)</f>
        <v>品质提升</v>
      </c>
      <c r="F156" s="178" t="str">
        <f>MID(Sheet1!F155,FIND(":",Sheet1!F155)+1,100)</f>
        <v>0</v>
      </c>
      <c r="G156" s="178" t="str">
        <f>MID(Sheet1!G155,FIND(":",Sheet1!G155)+1,100)</f>
        <v>村级</v>
      </c>
      <c r="H156" s="178" t="str">
        <f>MID(Sheet1!H155,FIND(":",Sheet1!H155)+1,100)</f>
        <v>GF0812</v>
      </c>
      <c r="I156" s="178" t="str">
        <f>MID(Sheet1!I155,FIND(":",Sheet1!I155)+1,100)</f>
        <v>商服</v>
      </c>
      <c r="J156" s="178" t="str">
        <f>MID(Sheet1!J155,FIND(":",Sheet1!J155)+1,100)</f>
        <v>0990</v>
      </c>
      <c r="K156" s="178" t="str">
        <f>MID(Sheet1!K155,FIND(":",Sheet1!K155)+1,100)</f>
        <v>点位控制</v>
      </c>
      <c r="L156" s="178" t="str">
        <f>MID(Sheet1!L155,FIND(":",Sheet1!L155)+1,100)</f>
        <v>0</v>
      </c>
      <c r="M156" s="178" t="str">
        <f>MID(Sheet1!M155,FIND(":",Sheet1!M155)+1,100)</f>
        <v>0</v>
      </c>
      <c r="N156" s="178" t="str">
        <f>MID(Sheet1!N155,FIND(":",Sheet1!N155)+1,100)</f>
        <v>0</v>
      </c>
      <c r="O156" s="178" t="str">
        <f>MID(Sheet1!O155,FIND(":",Sheet1!O155)+1,100)</f>
        <v>0</v>
      </c>
      <c r="P156" s="178" t="str">
        <f>MID(Sheet1!P155,FIND(":",Sheet1!P155)+1,100)</f>
        <v>0</v>
      </c>
      <c r="Q156" s="178" t="str">
        <f>MID(Sheet1!Q155,FIND(":",Sheet1!Q155)+1,100)</f>
        <v>-</v>
      </c>
      <c r="R156" s="178" t="str">
        <f>MID(Sheet1!R155,FIND(":",Sheet1!R155)+1,100)</f>
        <v>-</v>
      </c>
      <c r="S156" s="178" t="str">
        <f>MID(Sheet1!S155,FIND(":",Sheet1!S155)+1,100)</f>
        <v>-</v>
      </c>
      <c r="T156" s="178" t="str">
        <f>MID(Sheet1!T155,FIND(":",Sheet1!T155)+1,100)</f>
        <v>-</v>
      </c>
      <c r="U156" s="178" t="str">
        <f>MID(Sheet1!U155,FIND(":",Sheet1!U155)+1,100)</f>
        <v/>
      </c>
      <c r="V156" s="103" t="str">
        <f>MID(Sheet1!V155,FIND(":",Sheet1!V155)+1,10000)</f>
        <v>-</v>
      </c>
    </row>
    <row r="157" spans="1:22" x14ac:dyDescent="0.2">
      <c r="A157" s="178" t="str">
        <f>MID(Sheet1!A156,FIND(":",Sheet1!A156)+1,100)</f>
        <v>民宿</v>
      </c>
      <c r="B157" s="178" t="str">
        <f>MID(Sheet1!B156,FIND(":",Sheet1!B156)+1,100)</f>
        <v>民宿</v>
      </c>
      <c r="C157" s="178" t="str">
        <f>MID(Sheet1!C156,FIND(":",Sheet1!C156)+1,100)</f>
        <v/>
      </c>
      <c r="D157" s="178" t="str">
        <f>MID(Sheet1!D156,FIND(":",Sheet1!D156)+1,100)</f>
        <v>T</v>
      </c>
      <c r="E157" s="178" t="str">
        <f>MID(Sheet1!E156,FIND(":",Sheet1!E156)+1,100)</f>
        <v>品质提升</v>
      </c>
      <c r="F157" s="178" t="str">
        <f>MID(Sheet1!F156,FIND(":",Sheet1!F156)+1,100)</f>
        <v>0</v>
      </c>
      <c r="G157" s="178" t="str">
        <f>MID(Sheet1!G156,FIND(":",Sheet1!G156)+1,100)</f>
        <v>村级</v>
      </c>
      <c r="H157" s="178" t="str">
        <f>MID(Sheet1!H156,FIND(":",Sheet1!H156)+1,100)</f>
        <v>GF0812</v>
      </c>
      <c r="I157" s="178" t="str">
        <f>MID(Sheet1!I156,FIND(":",Sheet1!I156)+1,100)</f>
        <v>商服</v>
      </c>
      <c r="J157" s="178" t="str">
        <f>MID(Sheet1!J156,FIND(":",Sheet1!J156)+1,100)</f>
        <v>0990</v>
      </c>
      <c r="K157" s="178" t="str">
        <f>MID(Sheet1!K156,FIND(":",Sheet1!K156)+1,100)</f>
        <v>点位控制</v>
      </c>
      <c r="L157" s="178" t="str">
        <f>MID(Sheet1!L156,FIND(":",Sheet1!L156)+1,100)</f>
        <v>0</v>
      </c>
      <c r="M157" s="178" t="str">
        <f>MID(Sheet1!M156,FIND(":",Sheet1!M156)+1,100)</f>
        <v>0</v>
      </c>
      <c r="N157" s="178" t="str">
        <f>MID(Sheet1!N156,FIND(":",Sheet1!N156)+1,100)</f>
        <v>0</v>
      </c>
      <c r="O157" s="178" t="str">
        <f>MID(Sheet1!O156,FIND(":",Sheet1!O156)+1,100)</f>
        <v>0</v>
      </c>
      <c r="P157" s="178" t="str">
        <f>MID(Sheet1!P156,FIND(":",Sheet1!P156)+1,100)</f>
        <v>0</v>
      </c>
      <c r="Q157" s="178" t="str">
        <f>MID(Sheet1!Q156,FIND(":",Sheet1!Q156)+1,100)</f>
        <v>-</v>
      </c>
      <c r="R157" s="178" t="str">
        <f>MID(Sheet1!R156,FIND(":",Sheet1!R156)+1,100)</f>
        <v>-</v>
      </c>
      <c r="S157" s="178" t="str">
        <f>MID(Sheet1!S156,FIND(":",Sheet1!S156)+1,100)</f>
        <v>-</v>
      </c>
      <c r="T157" s="178" t="str">
        <f>MID(Sheet1!T156,FIND(":",Sheet1!T156)+1,100)</f>
        <v>-</v>
      </c>
      <c r="U157" s="178" t="str">
        <f>MID(Sheet1!U156,FIND(":",Sheet1!U156)+1,100)</f>
        <v/>
      </c>
      <c r="V157" s="103" t="str">
        <f>MID(Sheet1!V156,FIND(":",Sheet1!V156)+1,10000)</f>
        <v>-</v>
      </c>
    </row>
    <row r="158" spans="1:22" x14ac:dyDescent="0.2">
      <c r="A158" s="178" t="str">
        <f>MID(Sheet1!A157,FIND(":",Sheet1!A157)+1,100)</f>
        <v>旅馆</v>
      </c>
      <c r="B158" s="178" t="str">
        <f>MID(Sheet1!B157,FIND(":",Sheet1!B157)+1,100)</f>
        <v>旅馆</v>
      </c>
      <c r="C158" s="178" t="str">
        <f>MID(Sheet1!C157,FIND(":",Sheet1!C157)+1,100)</f>
        <v/>
      </c>
      <c r="D158" s="178" t="str">
        <f>MID(Sheet1!D157,FIND(":",Sheet1!D157)+1,100)</f>
        <v>T</v>
      </c>
      <c r="E158" s="178" t="str">
        <f>MID(Sheet1!E157,FIND(":",Sheet1!E157)+1,100)</f>
        <v>品质提升</v>
      </c>
      <c r="F158" s="178" t="str">
        <f>MID(Sheet1!F157,FIND(":",Sheet1!F157)+1,100)</f>
        <v>0</v>
      </c>
      <c r="G158" s="178" t="str">
        <f>MID(Sheet1!G157,FIND(":",Sheet1!G157)+1,100)</f>
        <v>村级</v>
      </c>
      <c r="H158" s="178" t="str">
        <f>MID(Sheet1!H157,FIND(":",Sheet1!H157)+1,100)</f>
        <v>GF0812</v>
      </c>
      <c r="I158" s="178" t="str">
        <f>MID(Sheet1!I157,FIND(":",Sheet1!I157)+1,100)</f>
        <v>商服</v>
      </c>
      <c r="J158" s="178" t="str">
        <f>MID(Sheet1!J157,FIND(":",Sheet1!J157)+1,100)</f>
        <v>0990</v>
      </c>
      <c r="K158" s="178" t="str">
        <f>MID(Sheet1!K157,FIND(":",Sheet1!K157)+1,100)</f>
        <v>点位控制</v>
      </c>
      <c r="L158" s="178" t="str">
        <f>MID(Sheet1!L157,FIND(":",Sheet1!L157)+1,100)</f>
        <v>0</v>
      </c>
      <c r="M158" s="178" t="str">
        <f>MID(Sheet1!M157,FIND(":",Sheet1!M157)+1,100)</f>
        <v>0</v>
      </c>
      <c r="N158" s="178" t="str">
        <f>MID(Sheet1!N157,FIND(":",Sheet1!N157)+1,100)</f>
        <v>0</v>
      </c>
      <c r="O158" s="178" t="str">
        <f>MID(Sheet1!O157,FIND(":",Sheet1!O157)+1,100)</f>
        <v>0</v>
      </c>
      <c r="P158" s="178" t="str">
        <f>MID(Sheet1!P157,FIND(":",Sheet1!P157)+1,100)</f>
        <v>0</v>
      </c>
      <c r="Q158" s="178" t="str">
        <f>MID(Sheet1!Q157,FIND(":",Sheet1!Q157)+1,100)</f>
        <v>-</v>
      </c>
      <c r="R158" s="178" t="str">
        <f>MID(Sheet1!R157,FIND(":",Sheet1!R157)+1,100)</f>
        <v>-</v>
      </c>
      <c r="S158" s="178" t="str">
        <f>MID(Sheet1!S157,FIND(":",Sheet1!S157)+1,100)</f>
        <v>-</v>
      </c>
      <c r="T158" s="178" t="str">
        <f>MID(Sheet1!T157,FIND(":",Sheet1!T157)+1,100)</f>
        <v>-</v>
      </c>
      <c r="U158" s="178" t="str">
        <f>MID(Sheet1!U157,FIND(":",Sheet1!U157)+1,100)</f>
        <v/>
      </c>
      <c r="V158" s="103" t="str">
        <f>MID(Sheet1!V157,FIND(":",Sheet1!V157)+1,10000)</f>
        <v>-</v>
      </c>
    </row>
    <row r="159" spans="1:22" x14ac:dyDescent="0.2">
      <c r="A159" s="178" t="str">
        <f>MID(Sheet1!A158,FIND(":",Sheet1!A158)+1,100)</f>
        <v>养老院（敬老院）（市）</v>
      </c>
      <c r="B159" s="178" t="str">
        <f>MID(Sheet1!B158,FIND(":",Sheet1!B158)+1,100)</f>
        <v>养老院（敬老院）（市）</v>
      </c>
      <c r="C159" s="178" t="str">
        <f>MID(Sheet1!C158,FIND(":",Sheet1!C158)+1,100)</f>
        <v/>
      </c>
      <c r="D159" s="178" t="str">
        <f>MID(Sheet1!D158,FIND(":",Sheet1!D158)+1,100)</f>
        <v>T</v>
      </c>
      <c r="E159" s="178" t="str">
        <f>MID(Sheet1!E158,FIND(":",Sheet1!E158)+1,100)</f>
        <v>必配</v>
      </c>
      <c r="F159" s="178" t="str">
        <f>MID(Sheet1!F158,FIND(":",Sheet1!F158)+1,100)</f>
        <v>0</v>
      </c>
      <c r="G159" s="178" t="str">
        <f>MID(Sheet1!G158,FIND(":",Sheet1!G158)+1,100)</f>
        <v>城市级</v>
      </c>
      <c r="H159" s="178" t="str">
        <f>MID(Sheet1!H158,FIND(":",Sheet1!H158)+1,100)</f>
        <v>GF0601</v>
      </c>
      <c r="I159" s="178" t="str">
        <f>MID(Sheet1!I158,FIND(":",Sheet1!I158)+1,100)</f>
        <v>社会福利</v>
      </c>
      <c r="J159" s="178" t="str">
        <f>MID(Sheet1!J158,FIND(":",Sheet1!J158)+1,100)</f>
        <v>0807</v>
      </c>
      <c r="K159" s="178" t="str">
        <f>MID(Sheet1!K158,FIND(":",Sheet1!K158)+1,100)</f>
        <v>点位控制</v>
      </c>
      <c r="L159" s="178" t="str">
        <f>MID(Sheet1!L158,FIND(":",Sheet1!L158)+1,100)</f>
        <v>0</v>
      </c>
      <c r="M159" s="178" t="str">
        <f>MID(Sheet1!M158,FIND(":",Sheet1!M158)+1,100)</f>
        <v>0</v>
      </c>
      <c r="N159" s="178" t="str">
        <f>MID(Sheet1!N158,FIND(":",Sheet1!N158)+1,100)</f>
        <v>0</v>
      </c>
      <c r="O159" s="178" t="str">
        <f>MID(Sheet1!O158,FIND(":",Sheet1!O158)+1,100)</f>
        <v>0</v>
      </c>
      <c r="P159" s="178" t="str">
        <f>MID(Sheet1!P158,FIND(":",Sheet1!P158)+1,100)</f>
        <v>0</v>
      </c>
      <c r="Q159" s="178" t="str">
        <f>MID(Sheet1!Q158,FIND(":",Sheet1!Q158)+1,100)</f>
        <v>10500㎡</v>
      </c>
      <c r="R159" s="178" t="str">
        <f>MID(Sheet1!R158,FIND(":",Sheet1!R158)+1,100)</f>
        <v>12000㎡</v>
      </c>
      <c r="S159" s="178" t="str">
        <f>MID(Sheet1!S158,FIND(":",Sheet1!S158)+1,100)</f>
        <v>-</v>
      </c>
      <c r="T159" s="178" t="str">
        <f>MID(Sheet1!T158,FIND(":",Sheet1!T158)+1,100)</f>
        <v>-</v>
      </c>
      <c r="U159" s="178" t="str">
        <f>MID(Sheet1!U158,FIND(":",Sheet1!U158)+1,100)</f>
        <v/>
      </c>
      <c r="V159" s="103" t="str">
        <f>MID(Sheet1!V158,FIND(":",Sheet1!V158)+1,10000)</f>
        <v>(1)规模宜为300床以上：(2)床均综合建筑面积一般不小于35m/床，床均用地一般在25-50m/床：(3)设置1所以上：(4)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row>
    <row r="160" spans="1:22" x14ac:dyDescent="0.2">
      <c r="A160" s="178" t="str">
        <f>MID(Sheet1!A159,FIND(":",Sheet1!A159)+1,100)</f>
        <v>养老院（敬老院）（区）</v>
      </c>
      <c r="B160" s="178" t="str">
        <f>MID(Sheet1!B159,FIND(":",Sheet1!B159)+1,100)</f>
        <v>养老院（敬老院）（区）</v>
      </c>
      <c r="C160" s="178" t="str">
        <f>MID(Sheet1!C159,FIND(":",Sheet1!C159)+1,100)</f>
        <v/>
      </c>
      <c r="D160" s="178" t="str">
        <f>MID(Sheet1!D159,FIND(":",Sheet1!D159)+1,100)</f>
        <v>T</v>
      </c>
      <c r="E160" s="178" t="str">
        <f>MID(Sheet1!E159,FIND(":",Sheet1!E159)+1,100)</f>
        <v>必配</v>
      </c>
      <c r="F160" s="178" t="str">
        <f>MID(Sheet1!F159,FIND(":",Sheet1!F159)+1,100)</f>
        <v>0</v>
      </c>
      <c r="G160" s="178" t="str">
        <f>MID(Sheet1!G159,FIND(":",Sheet1!G159)+1,100)</f>
        <v>城市级</v>
      </c>
      <c r="H160" s="178" t="str">
        <f>MID(Sheet1!H159,FIND(":",Sheet1!H159)+1,100)</f>
        <v>GF0601</v>
      </c>
      <c r="I160" s="178" t="str">
        <f>MID(Sheet1!I159,FIND(":",Sheet1!I159)+1,100)</f>
        <v>社会福利</v>
      </c>
      <c r="J160" s="178" t="str">
        <f>MID(Sheet1!J159,FIND(":",Sheet1!J159)+1,100)</f>
        <v>0807</v>
      </c>
      <c r="K160" s="178" t="str">
        <f>MID(Sheet1!K159,FIND(":",Sheet1!K159)+1,100)</f>
        <v>点位控制</v>
      </c>
      <c r="L160" s="178" t="str">
        <f>MID(Sheet1!L159,FIND(":",Sheet1!L159)+1,100)</f>
        <v>0</v>
      </c>
      <c r="M160" s="178" t="str">
        <f>MID(Sheet1!M159,FIND(":",Sheet1!M159)+1,100)</f>
        <v>0</v>
      </c>
      <c r="N160" s="178" t="str">
        <f>MID(Sheet1!N159,FIND(":",Sheet1!N159)+1,100)</f>
        <v>0</v>
      </c>
      <c r="O160" s="178" t="str">
        <f>MID(Sheet1!O159,FIND(":",Sheet1!O159)+1,100)</f>
        <v>0</v>
      </c>
      <c r="P160" s="178" t="str">
        <f>MID(Sheet1!P159,FIND(":",Sheet1!P159)+1,100)</f>
        <v>0</v>
      </c>
      <c r="Q160" s="178" t="str">
        <f>MID(Sheet1!Q159,FIND(":",Sheet1!Q159)+1,100)</f>
        <v>5250㎡</v>
      </c>
      <c r="R160" s="178" t="str">
        <f>MID(Sheet1!R159,FIND(":",Sheet1!R159)+1,100)</f>
        <v>6000㎡</v>
      </c>
      <c r="S160" s="178" t="str">
        <f>MID(Sheet1!S159,FIND(":",Sheet1!S159)+1,100)</f>
        <v>-</v>
      </c>
      <c r="T160" s="178" t="str">
        <f>MID(Sheet1!T159,FIND(":",Sheet1!T159)+1,100)</f>
        <v>-</v>
      </c>
      <c r="U160" s="178" t="str">
        <f>MID(Sheet1!U159,FIND(":",Sheet1!U159)+1,100)</f>
        <v/>
      </c>
      <c r="V160" s="103" t="str">
        <f>MID(Sheet1!V159,FIND(":",Sheet1!V159)+1,10000)</f>
        <v>(1)规模宜为150床以上：(2)床均综合建筑面积一般不小于35m/床，床均用地一般在25-50m/床：(3)可根据情况设置若干所：(4)容积率一般为0.8-1.5，其中城市新区一般为0.8-1.3，老城区一般为1.2-1.5；(5)建筑密度一般为25-30%，老城区可以适当提高，原则不超过35%。参照2018年修订《城镇老年人设施规划规范》(GB50437-2007)、《浙江省养老服务设施专项规划编制导则（施行）》与《杭州市养老服务设施布局专项规划》</v>
      </c>
    </row>
    <row r="161" spans="1:22" x14ac:dyDescent="0.2">
      <c r="A161" s="178" t="str">
        <f>MID(Sheet1!A160,FIND(":",Sheet1!A160)+1,100)</f>
        <v>养老养护院（市）</v>
      </c>
      <c r="B161" s="178" t="str">
        <f>MID(Sheet1!B160,FIND(":",Sheet1!B160)+1,100)</f>
        <v>养老养护院（市）</v>
      </c>
      <c r="C161" s="178" t="str">
        <f>MID(Sheet1!C160,FIND(":",Sheet1!C160)+1,100)</f>
        <v/>
      </c>
      <c r="D161" s="178" t="str">
        <f>MID(Sheet1!D160,FIND(":",Sheet1!D160)+1,100)</f>
        <v>T</v>
      </c>
      <c r="E161" s="178" t="str">
        <f>MID(Sheet1!E160,FIND(":",Sheet1!E160)+1,100)</f>
        <v>必配</v>
      </c>
      <c r="F161" s="178" t="str">
        <f>MID(Sheet1!F160,FIND(":",Sheet1!F160)+1,100)</f>
        <v>0</v>
      </c>
      <c r="G161" s="178" t="str">
        <f>MID(Sheet1!G160,FIND(":",Sheet1!G160)+1,100)</f>
        <v>城市级</v>
      </c>
      <c r="H161" s="178" t="str">
        <f>MID(Sheet1!H160,FIND(":",Sheet1!H160)+1,100)</f>
        <v>GF0602</v>
      </c>
      <c r="I161" s="178" t="str">
        <f>MID(Sheet1!I160,FIND(":",Sheet1!I160)+1,100)</f>
        <v>社会福利</v>
      </c>
      <c r="J161" s="178" t="str">
        <f>MID(Sheet1!J160,FIND(":",Sheet1!J160)+1,100)</f>
        <v>0807</v>
      </c>
      <c r="K161" s="178" t="str">
        <f>MID(Sheet1!K160,FIND(":",Sheet1!K160)+1,100)</f>
        <v>点位控制</v>
      </c>
      <c r="L161" s="178" t="str">
        <f>MID(Sheet1!L160,FIND(":",Sheet1!L160)+1,100)</f>
        <v>0</v>
      </c>
      <c r="M161" s="178" t="str">
        <f>MID(Sheet1!M160,FIND(":",Sheet1!M160)+1,100)</f>
        <v>0</v>
      </c>
      <c r="N161" s="178" t="str">
        <f>MID(Sheet1!N160,FIND(":",Sheet1!N160)+1,100)</f>
        <v>0</v>
      </c>
      <c r="O161" s="178" t="str">
        <f>MID(Sheet1!O160,FIND(":",Sheet1!O160)+1,100)</f>
        <v>0</v>
      </c>
      <c r="P161" s="178" t="str">
        <f>MID(Sheet1!P160,FIND(":",Sheet1!P160)+1,100)</f>
        <v>0</v>
      </c>
      <c r="Q161" s="178" t="str">
        <f>MID(Sheet1!Q160,FIND(":",Sheet1!Q160)+1,100)</f>
        <v>9300㎡</v>
      </c>
      <c r="R161" s="178" t="str">
        <f>MID(Sheet1!R160,FIND(":",Sheet1!R160)+1,100)</f>
        <v>8000㎡</v>
      </c>
      <c r="S161" s="178" t="str">
        <f>MID(Sheet1!S160,FIND(":",Sheet1!S160)+1,100)</f>
        <v>-</v>
      </c>
      <c r="T161" s="178" t="str">
        <f>MID(Sheet1!T160,FIND(":",Sheet1!T160)+1,100)</f>
        <v>-</v>
      </c>
      <c r="U161" s="178" t="str">
        <f>MID(Sheet1!U160,FIND(":",Sheet1!U160)+1,100)</f>
        <v/>
      </c>
      <c r="V161" s="103" t="str">
        <f>MID(Sheet1!V160,FIND(":",Sheet1!V160)+1,10000)</f>
        <v>(1)床位数宜为200床以上：(2)床均综合建筑面积参照《老年养护院建设标准（建标144-2010）》，不小于42.5m/床，床均用地面积参考养老院：(3)设置1所以上。参照2018年修订《城镇老年人设施规划规范》(GB50437-2007)、《浙江省养老服务设施专项规划编制导则（施行）》《杭州市养老服务设施布局专项规划》</v>
      </c>
    </row>
    <row r="162" spans="1:22" x14ac:dyDescent="0.2">
      <c r="A162" s="178" t="str">
        <f>MID(Sheet1!A161,FIND(":",Sheet1!A161)+1,100)</f>
        <v>养老养护院（区）</v>
      </c>
      <c r="B162" s="178" t="str">
        <f>MID(Sheet1!B161,FIND(":",Sheet1!B161)+1,100)</f>
        <v>养老养护院（区）</v>
      </c>
      <c r="C162" s="178" t="str">
        <f>MID(Sheet1!C161,FIND(":",Sheet1!C161)+1,100)</f>
        <v/>
      </c>
      <c r="D162" s="178" t="str">
        <f>MID(Sheet1!D161,FIND(":",Sheet1!D161)+1,100)</f>
        <v>T</v>
      </c>
      <c r="E162" s="178" t="str">
        <f>MID(Sheet1!E161,FIND(":",Sheet1!E161)+1,100)</f>
        <v>必配</v>
      </c>
      <c r="F162" s="178" t="str">
        <f>MID(Sheet1!F161,FIND(":",Sheet1!F161)+1,100)</f>
        <v>0</v>
      </c>
      <c r="G162" s="178" t="str">
        <f>MID(Sheet1!G161,FIND(":",Sheet1!G161)+1,100)</f>
        <v>城市级</v>
      </c>
      <c r="H162" s="178" t="str">
        <f>MID(Sheet1!H161,FIND(":",Sheet1!H161)+1,100)</f>
        <v>GF0602</v>
      </c>
      <c r="I162" s="178" t="str">
        <f>MID(Sheet1!I161,FIND(":",Sheet1!I161)+1,100)</f>
        <v>社会福利</v>
      </c>
      <c r="J162" s="178" t="str">
        <f>MID(Sheet1!J161,FIND(":",Sheet1!J161)+1,100)</f>
        <v>0807</v>
      </c>
      <c r="K162" s="178" t="str">
        <f>MID(Sheet1!K161,FIND(":",Sheet1!K161)+1,100)</f>
        <v>点位控制</v>
      </c>
      <c r="L162" s="178" t="str">
        <f>MID(Sheet1!L161,FIND(":",Sheet1!L161)+1,100)</f>
        <v>0</v>
      </c>
      <c r="M162" s="178" t="str">
        <f>MID(Sheet1!M161,FIND(":",Sheet1!M161)+1,100)</f>
        <v>0</v>
      </c>
      <c r="N162" s="178" t="str">
        <f>MID(Sheet1!N161,FIND(":",Sheet1!N161)+1,100)</f>
        <v>0</v>
      </c>
      <c r="O162" s="178" t="str">
        <f>MID(Sheet1!O161,FIND(":",Sheet1!O161)+1,100)</f>
        <v>0</v>
      </c>
      <c r="P162" s="178" t="str">
        <f>MID(Sheet1!P161,FIND(":",Sheet1!P161)+1,100)</f>
        <v>0</v>
      </c>
      <c r="Q162" s="178" t="str">
        <f>MID(Sheet1!Q161,FIND(":",Sheet1!Q161)+1,100)</f>
        <v>5000㎡</v>
      </c>
      <c r="R162" s="178" t="str">
        <f>MID(Sheet1!R161,FIND(":",Sheet1!R161)+1,100)</f>
        <v>4000㎡</v>
      </c>
      <c r="S162" s="178" t="str">
        <f>MID(Sheet1!S161,FIND(":",Sheet1!S161)+1,100)</f>
        <v>-</v>
      </c>
      <c r="T162" s="178" t="str">
        <f>MID(Sheet1!T161,FIND(":",Sheet1!T161)+1,100)</f>
        <v>-</v>
      </c>
      <c r="U162" s="178" t="str">
        <f>MID(Sheet1!U161,FIND(":",Sheet1!U161)+1,100)</f>
        <v/>
      </c>
      <c r="V162" s="103" t="str">
        <f>MID(Sheet1!V161,FIND(":",Sheet1!V161)+1,10000)</f>
        <v>(1)床位数宜为100床以上：(2)床均综合建筑面积参照《老年养护院建设标准（建标144-2010）》，不小于42.5m/床，床均用地面积参考养老院：(3)建设规模不足100床的参照100床指标执行：(4)可独立设置，也可在综合医院内结合设置。参照2018年修订《城镇老年人设施规划规范》(GB50437-2007)、《浙江省养老服务设施专项规划编制导则（施行）》《杭州市养老服务设施布局专项规划》</v>
      </c>
    </row>
    <row r="163" spans="1:22" x14ac:dyDescent="0.2">
      <c r="A163" s="178" t="str">
        <f>MID(Sheet1!A162,FIND(":",Sheet1!A162)+1,100)</f>
        <v>老年大学（市）</v>
      </c>
      <c r="B163" s="178" t="str">
        <f>MID(Sheet1!B162,FIND(":",Sheet1!B162)+1,100)</f>
        <v>老年大学（市）</v>
      </c>
      <c r="C163" s="178" t="str">
        <f>MID(Sheet1!C162,FIND(":",Sheet1!C162)+1,100)</f>
        <v/>
      </c>
      <c r="D163" s="178" t="str">
        <f>MID(Sheet1!D162,FIND(":",Sheet1!D162)+1,100)</f>
        <v>T</v>
      </c>
      <c r="E163" s="178" t="str">
        <f>MID(Sheet1!E162,FIND(":",Sheet1!E162)+1,100)</f>
        <v>必配</v>
      </c>
      <c r="F163" s="178" t="str">
        <f>MID(Sheet1!F162,FIND(":",Sheet1!F162)+1,100)</f>
        <v>0</v>
      </c>
      <c r="G163" s="178" t="str">
        <f>MID(Sheet1!G162,FIND(":",Sheet1!G162)+1,100)</f>
        <v>城市级</v>
      </c>
      <c r="H163" s="178" t="str">
        <f>MID(Sheet1!H162,FIND(":",Sheet1!H162)+1,100)</f>
        <v>GF0603</v>
      </c>
      <c r="I163" s="178" t="str">
        <f>MID(Sheet1!I162,FIND(":",Sheet1!I162)+1,100)</f>
        <v>社会福利</v>
      </c>
      <c r="J163" s="178" t="str">
        <f>MID(Sheet1!J162,FIND(":",Sheet1!J162)+1,100)</f>
        <v>0807</v>
      </c>
      <c r="K163" s="178" t="str">
        <f>MID(Sheet1!K162,FIND(":",Sheet1!K162)+1,100)</f>
        <v>点位控制</v>
      </c>
      <c r="L163" s="178" t="str">
        <f>MID(Sheet1!L162,FIND(":",Sheet1!L162)+1,100)</f>
        <v>0</v>
      </c>
      <c r="M163" s="178" t="str">
        <f>MID(Sheet1!M162,FIND(":",Sheet1!M162)+1,100)</f>
        <v>0</v>
      </c>
      <c r="N163" s="178" t="str">
        <f>MID(Sheet1!N162,FIND(":",Sheet1!N162)+1,100)</f>
        <v>0</v>
      </c>
      <c r="O163" s="178" t="str">
        <f>MID(Sheet1!O162,FIND(":",Sheet1!O162)+1,100)</f>
        <v>0</v>
      </c>
      <c r="P163" s="178" t="str">
        <f>MID(Sheet1!P162,FIND(":",Sheet1!P162)+1,100)</f>
        <v>0</v>
      </c>
      <c r="Q163" s="178" t="str">
        <f>MID(Sheet1!Q162,FIND(":",Sheet1!Q162)+1,100)</f>
        <v>3000㎡</v>
      </c>
      <c r="R163" s="178" t="str">
        <f>MID(Sheet1!R162,FIND(":",Sheet1!R162)+1,100)</f>
        <v>6000㎡</v>
      </c>
      <c r="S163" s="178" t="str">
        <f>MID(Sheet1!S162,FIND(":",Sheet1!S162)+1,100)</f>
        <v>-</v>
      </c>
      <c r="T163" s="178" t="str">
        <f>MID(Sheet1!T162,FIND(":",Sheet1!T162)+1,100)</f>
        <v>-</v>
      </c>
      <c r="U163" s="178" t="str">
        <f>MID(Sheet1!U162,FIND(":",Sheet1!U162)+1,100)</f>
        <v/>
      </c>
      <c r="V163" s="103" t="str">
        <f>MID(Sheet1!V162,FIND(":",Sheet1!V162)+1,10000)</f>
        <v>应为5班以上。市级应具有独立的场地、校舍。参照《浙江省养老服务设施专项规划编制导则（施行）》</v>
      </c>
    </row>
    <row r="164" spans="1:22" x14ac:dyDescent="0.2">
      <c r="A164" s="178" t="str">
        <f>MID(Sheet1!A163,FIND(":",Sheet1!A163)+1,100)</f>
        <v>老年大学（区）</v>
      </c>
      <c r="B164" s="178" t="str">
        <f>MID(Sheet1!B163,FIND(":",Sheet1!B163)+1,100)</f>
        <v>老年大学（区）</v>
      </c>
      <c r="C164" s="178" t="str">
        <f>MID(Sheet1!C163,FIND(":",Sheet1!C163)+1,100)</f>
        <v/>
      </c>
      <c r="D164" s="178" t="str">
        <f>MID(Sheet1!D163,FIND(":",Sheet1!D163)+1,100)</f>
        <v>T</v>
      </c>
      <c r="E164" s="178" t="str">
        <f>MID(Sheet1!E163,FIND(":",Sheet1!E163)+1,100)</f>
        <v>必配</v>
      </c>
      <c r="F164" s="178" t="str">
        <f>MID(Sheet1!F163,FIND(":",Sheet1!F163)+1,100)</f>
        <v>0</v>
      </c>
      <c r="G164" s="178" t="str">
        <f>MID(Sheet1!G163,FIND(":",Sheet1!G163)+1,100)</f>
        <v>城市级</v>
      </c>
      <c r="H164" s="178" t="str">
        <f>MID(Sheet1!H163,FIND(":",Sheet1!H163)+1,100)</f>
        <v>GF0603</v>
      </c>
      <c r="I164" s="178" t="str">
        <f>MID(Sheet1!I163,FIND(":",Sheet1!I163)+1,100)</f>
        <v>社会福利</v>
      </c>
      <c r="J164" s="178" t="str">
        <f>MID(Sheet1!J163,FIND(":",Sheet1!J163)+1,100)</f>
        <v>0807</v>
      </c>
      <c r="K164" s="178" t="str">
        <f>MID(Sheet1!K163,FIND(":",Sheet1!K163)+1,100)</f>
        <v>点位控制</v>
      </c>
      <c r="L164" s="178" t="str">
        <f>MID(Sheet1!L163,FIND(":",Sheet1!L163)+1,100)</f>
        <v>0</v>
      </c>
      <c r="M164" s="178" t="str">
        <f>MID(Sheet1!M163,FIND(":",Sheet1!M163)+1,100)</f>
        <v>0</v>
      </c>
      <c r="N164" s="178" t="str">
        <f>MID(Sheet1!N163,FIND(":",Sheet1!N163)+1,100)</f>
        <v>0</v>
      </c>
      <c r="O164" s="178" t="str">
        <f>MID(Sheet1!O163,FIND(":",Sheet1!O163)+1,100)</f>
        <v>0</v>
      </c>
      <c r="P164" s="178" t="str">
        <f>MID(Sheet1!P163,FIND(":",Sheet1!P163)+1,100)</f>
        <v>0</v>
      </c>
      <c r="Q164" s="178" t="str">
        <f>MID(Sheet1!Q163,FIND(":",Sheet1!Q163)+1,100)</f>
        <v>1500㎡</v>
      </c>
      <c r="R164" s="178" t="str">
        <f>MID(Sheet1!R163,FIND(":",Sheet1!R163)+1,100)</f>
        <v>3000㎡</v>
      </c>
      <c r="S164" s="178" t="str">
        <f>MID(Sheet1!S163,FIND(":",Sheet1!S163)+1,100)</f>
        <v>-</v>
      </c>
      <c r="T164" s="178" t="str">
        <f>MID(Sheet1!T163,FIND(":",Sheet1!T163)+1,100)</f>
        <v>-</v>
      </c>
      <c r="U164" s="178" t="str">
        <f>MID(Sheet1!U163,FIND(":",Sheet1!U163)+1,100)</f>
        <v/>
      </c>
      <c r="V164" s="103" t="str">
        <f>MID(Sheet1!V163,FIND(":",Sheet1!V163)+1,10000)</f>
        <v>应为5班以上。市级应具有独立的场地、校舍。参照《浙江省养老服务设施专项规划编制导则（施行）》</v>
      </c>
    </row>
    <row r="165" spans="1:22" x14ac:dyDescent="0.2">
      <c r="A165" s="178" t="str">
        <f>MID(Sheet1!A164,FIND(":",Sheet1!A164)+1,100)</f>
        <v>智慧养老信息服务平台（市）</v>
      </c>
      <c r="B165" s="178" t="str">
        <f>MID(Sheet1!B164,FIND(":",Sheet1!B164)+1,100)</f>
        <v>智慧养老信息服务平台（市）</v>
      </c>
      <c r="C165" s="178" t="str">
        <f>MID(Sheet1!C164,FIND(":",Sheet1!C164)+1,100)</f>
        <v/>
      </c>
      <c r="D165" s="178" t="str">
        <f>MID(Sheet1!D164,FIND(":",Sheet1!D164)+1,100)</f>
        <v>T</v>
      </c>
      <c r="E165" s="178" t="str">
        <f>MID(Sheet1!E164,FIND(":",Sheet1!E164)+1,100)</f>
        <v>必配</v>
      </c>
      <c r="F165" s="178" t="str">
        <f>MID(Sheet1!F164,FIND(":",Sheet1!F164)+1,100)</f>
        <v>0</v>
      </c>
      <c r="G165" s="178" t="str">
        <f>MID(Sheet1!G164,FIND(":",Sheet1!G164)+1,100)</f>
        <v>城市级</v>
      </c>
      <c r="H165" s="178" t="str">
        <f>MID(Sheet1!H164,FIND(":",Sheet1!H164)+1,100)</f>
        <v>GF0608</v>
      </c>
      <c r="I165" s="178" t="str">
        <f>MID(Sheet1!I164,FIND(":",Sheet1!I164)+1,100)</f>
        <v>社会福利</v>
      </c>
      <c r="J165" s="178" t="str">
        <f>MID(Sheet1!J164,FIND(":",Sheet1!J164)+1,100)</f>
        <v>0807</v>
      </c>
      <c r="K165" s="178" t="str">
        <f>MID(Sheet1!K164,FIND(":",Sheet1!K164)+1,100)</f>
        <v>点位控制</v>
      </c>
      <c r="L165" s="178" t="str">
        <f>MID(Sheet1!L164,FIND(":",Sheet1!L164)+1,100)</f>
        <v>0</v>
      </c>
      <c r="M165" s="178" t="str">
        <f>MID(Sheet1!M164,FIND(":",Sheet1!M164)+1,100)</f>
        <v>0</v>
      </c>
      <c r="N165" s="178" t="str">
        <f>MID(Sheet1!N164,FIND(":",Sheet1!N164)+1,100)</f>
        <v>0</v>
      </c>
      <c r="O165" s="178" t="str">
        <f>MID(Sheet1!O164,FIND(":",Sheet1!O164)+1,100)</f>
        <v>0</v>
      </c>
      <c r="P165" s="178" t="str">
        <f>MID(Sheet1!P164,FIND(":",Sheet1!P164)+1,100)</f>
        <v>0</v>
      </c>
      <c r="Q165" s="178" t="str">
        <f>MID(Sheet1!Q164,FIND(":",Sheet1!Q164)+1,100)</f>
        <v>-</v>
      </c>
      <c r="R165" s="178" t="str">
        <f>MID(Sheet1!R164,FIND(":",Sheet1!R164)+1,100)</f>
        <v>-</v>
      </c>
      <c r="S165" s="178" t="str">
        <f>MID(Sheet1!S164,FIND(":",Sheet1!S164)+1,100)</f>
        <v>-</v>
      </c>
      <c r="T165" s="178" t="str">
        <f>MID(Sheet1!T164,FIND(":",Sheet1!T164)+1,100)</f>
        <v>-</v>
      </c>
      <c r="U165" s="178" t="str">
        <f>MID(Sheet1!U164,FIND(":",Sheet1!U164)+1,100)</f>
        <v/>
      </c>
      <c r="V165" s="103" t="str">
        <f>MID(Sheet1!V164,FIND(":",Sheet1!V164)+1,10000)</f>
        <v>可结合行政服务以及养老院、养老院设置，参照《浙江省养老服务设施专项规划编制导则（施行）》</v>
      </c>
    </row>
    <row r="166" spans="1:22" x14ac:dyDescent="0.2">
      <c r="A166" s="178" t="str">
        <f>MID(Sheet1!A165,FIND(":",Sheet1!A165)+1,100)</f>
        <v>智慧养老信息服务平台（区）</v>
      </c>
      <c r="B166" s="178" t="str">
        <f>MID(Sheet1!B165,FIND(":",Sheet1!B165)+1,100)</f>
        <v>智慧养老信息服务平台（区）</v>
      </c>
      <c r="C166" s="178" t="str">
        <f>MID(Sheet1!C165,FIND(":",Sheet1!C165)+1,100)</f>
        <v/>
      </c>
      <c r="D166" s="178" t="str">
        <f>MID(Sheet1!D165,FIND(":",Sheet1!D165)+1,100)</f>
        <v>T</v>
      </c>
      <c r="E166" s="178" t="str">
        <f>MID(Sheet1!E165,FIND(":",Sheet1!E165)+1,100)</f>
        <v>必配</v>
      </c>
      <c r="F166" s="178" t="str">
        <f>MID(Sheet1!F165,FIND(":",Sheet1!F165)+1,100)</f>
        <v>0</v>
      </c>
      <c r="G166" s="178" t="str">
        <f>MID(Sheet1!G165,FIND(":",Sheet1!G165)+1,100)</f>
        <v>城市级</v>
      </c>
      <c r="H166" s="178" t="str">
        <f>MID(Sheet1!H165,FIND(":",Sheet1!H165)+1,100)</f>
        <v>GF0608</v>
      </c>
      <c r="I166" s="178" t="str">
        <f>MID(Sheet1!I165,FIND(":",Sheet1!I165)+1,100)</f>
        <v>社会福利</v>
      </c>
      <c r="J166" s="178" t="str">
        <f>MID(Sheet1!J165,FIND(":",Sheet1!J165)+1,100)</f>
        <v>0807</v>
      </c>
      <c r="K166" s="178" t="str">
        <f>MID(Sheet1!K165,FIND(":",Sheet1!K165)+1,100)</f>
        <v>点位控制</v>
      </c>
      <c r="L166" s="178" t="str">
        <f>MID(Sheet1!L165,FIND(":",Sheet1!L165)+1,100)</f>
        <v>0</v>
      </c>
      <c r="M166" s="178" t="str">
        <f>MID(Sheet1!M165,FIND(":",Sheet1!M165)+1,100)</f>
        <v>0</v>
      </c>
      <c r="N166" s="178" t="str">
        <f>MID(Sheet1!N165,FIND(":",Sheet1!N165)+1,100)</f>
        <v>0</v>
      </c>
      <c r="O166" s="178" t="str">
        <f>MID(Sheet1!O165,FIND(":",Sheet1!O165)+1,100)</f>
        <v>0</v>
      </c>
      <c r="P166" s="178" t="str">
        <f>MID(Sheet1!P165,FIND(":",Sheet1!P165)+1,100)</f>
        <v>0</v>
      </c>
      <c r="Q166" s="178" t="str">
        <f>MID(Sheet1!Q165,FIND(":",Sheet1!Q165)+1,100)</f>
        <v>-</v>
      </c>
      <c r="R166" s="178" t="str">
        <f>MID(Sheet1!R165,FIND(":",Sheet1!R165)+1,100)</f>
        <v>-</v>
      </c>
      <c r="S166" s="178" t="str">
        <f>MID(Sheet1!S165,FIND(":",Sheet1!S165)+1,100)</f>
        <v>-</v>
      </c>
      <c r="T166" s="178" t="str">
        <f>MID(Sheet1!T165,FIND(":",Sheet1!T165)+1,100)</f>
        <v>-</v>
      </c>
      <c r="U166" s="178" t="str">
        <f>MID(Sheet1!U165,FIND(":",Sheet1!U165)+1,100)</f>
        <v/>
      </c>
      <c r="V166" s="103" t="str">
        <f>MID(Sheet1!V165,FIND(":",Sheet1!V165)+1,10000)</f>
        <v>可结合行政服务以及养老院、养老院设置，参照《浙江省养老服务设施专项规划编制导则（施行）》</v>
      </c>
    </row>
    <row r="167" spans="1:22" x14ac:dyDescent="0.2">
      <c r="A167" s="178" t="str">
        <f>MID(Sheet1!A166,FIND(":",Sheet1!A166)+1,100)</f>
        <v>残疾人康复机构（市）</v>
      </c>
      <c r="B167" s="178" t="str">
        <f>MID(Sheet1!B166,FIND(":",Sheet1!B166)+1,100)</f>
        <v>残疾人康复机构（市）</v>
      </c>
      <c r="C167" s="178" t="str">
        <f>MID(Sheet1!C166,FIND(":",Sheet1!C166)+1,100)</f>
        <v/>
      </c>
      <c r="D167" s="178" t="str">
        <f>MID(Sheet1!D166,FIND(":",Sheet1!D166)+1,100)</f>
        <v>T</v>
      </c>
      <c r="E167" s="178" t="str">
        <f>MID(Sheet1!E166,FIND(":",Sheet1!E166)+1,100)</f>
        <v>必配</v>
      </c>
      <c r="F167" s="178" t="str">
        <f>MID(Sheet1!F166,FIND(":",Sheet1!F166)+1,100)</f>
        <v>0</v>
      </c>
      <c r="G167" s="178" t="str">
        <f>MID(Sheet1!G166,FIND(":",Sheet1!G166)+1,100)</f>
        <v>城市级</v>
      </c>
      <c r="H167" s="178" t="str">
        <f>MID(Sheet1!H166,FIND(":",Sheet1!H166)+1,100)</f>
        <v>GF0604</v>
      </c>
      <c r="I167" s="178" t="str">
        <f>MID(Sheet1!I166,FIND(":",Sheet1!I166)+1,100)</f>
        <v>社会福利</v>
      </c>
      <c r="J167" s="178" t="str">
        <f>MID(Sheet1!J166,FIND(":",Sheet1!J166)+1,100)</f>
        <v>0807</v>
      </c>
      <c r="K167" s="178" t="str">
        <f>MID(Sheet1!K166,FIND(":",Sheet1!K166)+1,100)</f>
        <v>点位控制</v>
      </c>
      <c r="L167" s="178" t="str">
        <f>MID(Sheet1!L166,FIND(":",Sheet1!L166)+1,100)</f>
        <v>0</v>
      </c>
      <c r="M167" s="178" t="str">
        <f>MID(Sheet1!M166,FIND(":",Sheet1!M166)+1,100)</f>
        <v>0</v>
      </c>
      <c r="N167" s="178" t="str">
        <f>MID(Sheet1!N166,FIND(":",Sheet1!N166)+1,100)</f>
        <v>0</v>
      </c>
      <c r="O167" s="178" t="str">
        <f>MID(Sheet1!O166,FIND(":",Sheet1!O166)+1,100)</f>
        <v>0</v>
      </c>
      <c r="P167" s="178" t="str">
        <f>MID(Sheet1!P166,FIND(":",Sheet1!P166)+1,100)</f>
        <v>0</v>
      </c>
      <c r="Q167" s="178" t="str">
        <f>MID(Sheet1!Q166,FIND(":",Sheet1!Q166)+1,100)</f>
        <v>38340㎡</v>
      </c>
      <c r="R167" s="178" t="str">
        <f>MID(Sheet1!R166,FIND(":",Sheet1!R166)+1,100)</f>
        <v>-</v>
      </c>
      <c r="S167" s="178" t="str">
        <f>MID(Sheet1!S166,FIND(":",Sheet1!S166)+1,100)</f>
        <v>-</v>
      </c>
      <c r="T167" s="178" t="str">
        <f>MID(Sheet1!T166,FIND(":",Sheet1!T166)+1,100)</f>
        <v>-</v>
      </c>
      <c r="U167" s="178" t="str">
        <f>MID(Sheet1!U166,FIND(":",Sheet1!U166)+1,100)</f>
        <v/>
      </c>
      <c r="V167" s="103" t="str">
        <f>MID(Sheet1!V166,FIND(":",Sheet1!V166)+1,10000)</f>
        <v>(1)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row>
    <row r="168" spans="1:22" x14ac:dyDescent="0.2">
      <c r="A168" s="178" t="str">
        <f>MID(Sheet1!A167,FIND(":",Sheet1!A167)+1,100)</f>
        <v>残疾人康复机构（区）</v>
      </c>
      <c r="B168" s="178" t="str">
        <f>MID(Sheet1!B167,FIND(":",Sheet1!B167)+1,100)</f>
        <v>残疾人康复机构（区）</v>
      </c>
      <c r="C168" s="178" t="str">
        <f>MID(Sheet1!C167,FIND(":",Sheet1!C167)+1,100)</f>
        <v/>
      </c>
      <c r="D168" s="178" t="str">
        <f>MID(Sheet1!D167,FIND(":",Sheet1!D167)+1,100)</f>
        <v>T</v>
      </c>
      <c r="E168" s="178" t="str">
        <f>MID(Sheet1!E167,FIND(":",Sheet1!E167)+1,100)</f>
        <v>选配</v>
      </c>
      <c r="F168" s="178" t="str">
        <f>MID(Sheet1!F167,FIND(":",Sheet1!F167)+1,100)</f>
        <v>0</v>
      </c>
      <c r="G168" s="178" t="str">
        <f>MID(Sheet1!G167,FIND(":",Sheet1!G167)+1,100)</f>
        <v>城市级</v>
      </c>
      <c r="H168" s="178" t="str">
        <f>MID(Sheet1!H167,FIND(":",Sheet1!H167)+1,100)</f>
        <v>GF0604</v>
      </c>
      <c r="I168" s="178" t="str">
        <f>MID(Sheet1!I167,FIND(":",Sheet1!I167)+1,100)</f>
        <v>社会福利</v>
      </c>
      <c r="J168" s="178" t="str">
        <f>MID(Sheet1!J167,FIND(":",Sheet1!J167)+1,100)</f>
        <v>0807</v>
      </c>
      <c r="K168" s="178" t="str">
        <f>MID(Sheet1!K167,FIND(":",Sheet1!K167)+1,100)</f>
        <v>点位控制</v>
      </c>
      <c r="L168" s="178" t="str">
        <f>MID(Sheet1!L167,FIND(":",Sheet1!L167)+1,100)</f>
        <v>0</v>
      </c>
      <c r="M168" s="178" t="str">
        <f>MID(Sheet1!M167,FIND(":",Sheet1!M167)+1,100)</f>
        <v>0</v>
      </c>
      <c r="N168" s="178" t="str">
        <f>MID(Sheet1!N167,FIND(":",Sheet1!N167)+1,100)</f>
        <v>0</v>
      </c>
      <c r="O168" s="178" t="str">
        <f>MID(Sheet1!O167,FIND(":",Sheet1!O167)+1,100)</f>
        <v>0</v>
      </c>
      <c r="P168" s="178" t="str">
        <f>MID(Sheet1!P167,FIND(":",Sheet1!P167)+1,100)</f>
        <v>0</v>
      </c>
      <c r="Q168" s="178" t="str">
        <f>MID(Sheet1!Q167,FIND(":",Sheet1!Q167)+1,100)</f>
        <v>8210㎡</v>
      </c>
      <c r="R168" s="178" t="str">
        <f>MID(Sheet1!R167,FIND(":",Sheet1!R167)+1,100)</f>
        <v>-</v>
      </c>
      <c r="S168" s="178" t="str">
        <f>MID(Sheet1!S167,FIND(":",Sheet1!S167)+1,100)</f>
        <v>-</v>
      </c>
      <c r="T168" s="178" t="str">
        <f>MID(Sheet1!T167,FIND(":",Sheet1!T167)+1,100)</f>
        <v>-</v>
      </c>
      <c r="U168" s="178" t="str">
        <f>MID(Sheet1!U167,FIND(":",Sheet1!U167)+1,100)</f>
        <v/>
      </c>
      <c r="V168" s="103" t="str">
        <f>MID(Sheet1!V167,FIND(":",Sheet1!V167)+1,10000)</f>
        <v>(1)宜与其他服务于残疾人的建筑合并建设，宜各自设有独立的出入口，也可与其他类型的建筑合并建设，但应各自设有独立的出入口：(2)宜布置在城区或近郊区且方便残疾人出入、公共交通服务便利的地段；(3)宜与医疗、教育等社会公共服务设施临近：(4)独立设置时容积率宜按0.81.8控制：(5)市级设置1所以上，各区、县（市）按需设置。参照《残疾人康复机构建设标准》（建标165一2013）和“浙江省人民政府办公厅关于进一步健全残疾人康复和托养服务体系的意见(浙政办发[2015]31号)</v>
      </c>
    </row>
    <row r="169" spans="1:22" x14ac:dyDescent="0.2">
      <c r="A169" s="178" t="str">
        <f>MID(Sheet1!A168,FIND(":",Sheet1!A168)+1,100)</f>
        <v>残疾人托养服务机构（市）</v>
      </c>
      <c r="B169" s="178" t="str">
        <f>MID(Sheet1!B168,FIND(":",Sheet1!B168)+1,100)</f>
        <v>残疾人托养服务机构（市）</v>
      </c>
      <c r="C169" s="178" t="str">
        <f>MID(Sheet1!C168,FIND(":",Sheet1!C168)+1,100)</f>
        <v/>
      </c>
      <c r="D169" s="178" t="str">
        <f>MID(Sheet1!D168,FIND(":",Sheet1!D168)+1,100)</f>
        <v>T</v>
      </c>
      <c r="E169" s="178" t="str">
        <f>MID(Sheet1!E168,FIND(":",Sheet1!E168)+1,100)</f>
        <v>必配</v>
      </c>
      <c r="F169" s="178" t="str">
        <f>MID(Sheet1!F168,FIND(":",Sheet1!F168)+1,100)</f>
        <v>0</v>
      </c>
      <c r="G169" s="178" t="str">
        <f>MID(Sheet1!G168,FIND(":",Sheet1!G168)+1,100)</f>
        <v>城市级</v>
      </c>
      <c r="H169" s="178" t="str">
        <f>MID(Sheet1!H168,FIND(":",Sheet1!H168)+1,100)</f>
        <v>GF0605</v>
      </c>
      <c r="I169" s="178" t="str">
        <f>MID(Sheet1!I168,FIND(":",Sheet1!I168)+1,100)</f>
        <v>社会福利</v>
      </c>
      <c r="J169" s="178" t="str">
        <f>MID(Sheet1!J168,FIND(":",Sheet1!J168)+1,100)</f>
        <v>0807</v>
      </c>
      <c r="K169" s="178" t="str">
        <f>MID(Sheet1!K168,FIND(":",Sheet1!K168)+1,100)</f>
        <v>点位控制</v>
      </c>
      <c r="L169" s="178" t="str">
        <f>MID(Sheet1!L168,FIND(":",Sheet1!L168)+1,100)</f>
        <v>0</v>
      </c>
      <c r="M169" s="178" t="str">
        <f>MID(Sheet1!M168,FIND(":",Sheet1!M168)+1,100)</f>
        <v>0</v>
      </c>
      <c r="N169" s="178" t="str">
        <f>MID(Sheet1!N168,FIND(":",Sheet1!N168)+1,100)</f>
        <v>0</v>
      </c>
      <c r="O169" s="178" t="str">
        <f>MID(Sheet1!O168,FIND(":",Sheet1!O168)+1,100)</f>
        <v>0</v>
      </c>
      <c r="P169" s="178" t="str">
        <f>MID(Sheet1!P168,FIND(":",Sheet1!P168)+1,100)</f>
        <v>0</v>
      </c>
      <c r="Q169" s="178" t="str">
        <f>MID(Sheet1!Q168,FIND(":",Sheet1!Q168)+1,100)</f>
        <v>11280㎡</v>
      </c>
      <c r="R169" s="178" t="str">
        <f>MID(Sheet1!R168,FIND(":",Sheet1!R168)+1,100)</f>
        <v>-</v>
      </c>
      <c r="S169" s="178" t="str">
        <f>MID(Sheet1!S168,FIND(":",Sheet1!S168)+1,100)</f>
        <v>-</v>
      </c>
      <c r="T169" s="178" t="str">
        <f>MID(Sheet1!T168,FIND(":",Sheet1!T168)+1,100)</f>
        <v>-</v>
      </c>
      <c r="U169" s="178" t="str">
        <f>MID(Sheet1!U168,FIND(":",Sheet1!U168)+1,100)</f>
        <v/>
      </c>
      <c r="V169" s="103" t="str">
        <f>MID(Sheet1!V168,FIND(":",Sheet1!V168)+1,10000)</f>
        <v>(1)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row>
    <row r="170" spans="1:22" x14ac:dyDescent="0.2">
      <c r="A170" s="178" t="str">
        <f>MID(Sheet1!A169,FIND(":",Sheet1!A169)+1,100)</f>
        <v>残疾人托养服务机构（区）</v>
      </c>
      <c r="B170" s="178" t="str">
        <f>MID(Sheet1!B169,FIND(":",Sheet1!B169)+1,100)</f>
        <v>残疾人托养服务机构（区）</v>
      </c>
      <c r="C170" s="178" t="str">
        <f>MID(Sheet1!C169,FIND(":",Sheet1!C169)+1,100)</f>
        <v/>
      </c>
      <c r="D170" s="178" t="str">
        <f>MID(Sheet1!D169,FIND(":",Sheet1!D169)+1,100)</f>
        <v>T</v>
      </c>
      <c r="E170" s="178" t="str">
        <f>MID(Sheet1!E169,FIND(":",Sheet1!E169)+1,100)</f>
        <v>选配</v>
      </c>
      <c r="F170" s="178" t="str">
        <f>MID(Sheet1!F169,FIND(":",Sheet1!F169)+1,100)</f>
        <v>0</v>
      </c>
      <c r="G170" s="178" t="str">
        <f>MID(Sheet1!G169,FIND(":",Sheet1!G169)+1,100)</f>
        <v>城市级</v>
      </c>
      <c r="H170" s="178" t="str">
        <f>MID(Sheet1!H169,FIND(":",Sheet1!H169)+1,100)</f>
        <v>GF0605</v>
      </c>
      <c r="I170" s="178" t="str">
        <f>MID(Sheet1!I169,FIND(":",Sheet1!I169)+1,100)</f>
        <v>社会福利</v>
      </c>
      <c r="J170" s="178" t="str">
        <f>MID(Sheet1!J169,FIND(":",Sheet1!J169)+1,100)</f>
        <v>0807</v>
      </c>
      <c r="K170" s="178" t="str">
        <f>MID(Sheet1!K169,FIND(":",Sheet1!K169)+1,100)</f>
        <v>点位控制</v>
      </c>
      <c r="L170" s="178" t="str">
        <f>MID(Sheet1!L169,FIND(":",Sheet1!L169)+1,100)</f>
        <v>0</v>
      </c>
      <c r="M170" s="178" t="str">
        <f>MID(Sheet1!M169,FIND(":",Sheet1!M169)+1,100)</f>
        <v>0</v>
      </c>
      <c r="N170" s="178" t="str">
        <f>MID(Sheet1!N169,FIND(":",Sheet1!N169)+1,100)</f>
        <v>0</v>
      </c>
      <c r="O170" s="178" t="str">
        <f>MID(Sheet1!O169,FIND(":",Sheet1!O169)+1,100)</f>
        <v>0</v>
      </c>
      <c r="P170" s="178" t="str">
        <f>MID(Sheet1!P169,FIND(":",Sheet1!P169)+1,100)</f>
        <v>0</v>
      </c>
      <c r="Q170" s="178" t="str">
        <f>MID(Sheet1!Q169,FIND(":",Sheet1!Q169)+1,100)</f>
        <v>1880㎡</v>
      </c>
      <c r="R170" s="178" t="str">
        <f>MID(Sheet1!R169,FIND(":",Sheet1!R169)+1,100)</f>
        <v>-</v>
      </c>
      <c r="S170" s="178" t="str">
        <f>MID(Sheet1!S169,FIND(":",Sheet1!S169)+1,100)</f>
        <v>-</v>
      </c>
      <c r="T170" s="178" t="str">
        <f>MID(Sheet1!T169,FIND(":",Sheet1!T169)+1,100)</f>
        <v>-</v>
      </c>
      <c r="U170" s="178" t="str">
        <f>MID(Sheet1!U169,FIND(":",Sheet1!U169)+1,100)</f>
        <v/>
      </c>
      <c r="V170" s="103" t="str">
        <f>MID(Sheet1!V169,FIND(":",Sheet1!V169)+1,10000)</f>
        <v>(1)宜布置在城区或近郊区且方便残疾人出入、公共交通服务便利的地段：(2)宜为低层建筑，与其他建筑合并建设的，残疾人托养服务机构应设置于合建建筑的低层部分：(3)当与相关服务残疾人的建筑合建时，宜有独立的出入口：当与其他类型的建筑合建时，应有独立出入口：(4)独立设置时容积率宜按0.6一1.0控制：(5)各区、县（市）设置1所以上。参照《残疾人托养服务机构建设标准》（建标166-2013)和“浙江省人民政府办公厅关于进一步健全残疾人康复和托养服务体系的意见”（浙政办发[2015]31号)</v>
      </c>
    </row>
    <row r="171" spans="1:22" x14ac:dyDescent="0.2">
      <c r="A171" s="178" t="str">
        <f>MID(Sheet1!A170,FIND(":",Sheet1!A170)+1,100)</f>
        <v>残疾人综合服务设施（市）</v>
      </c>
      <c r="B171" s="178" t="str">
        <f>MID(Sheet1!B170,FIND(":",Sheet1!B170)+1,100)</f>
        <v>残疾人综合服务设施（市）</v>
      </c>
      <c r="C171" s="178" t="str">
        <f>MID(Sheet1!C170,FIND(":",Sheet1!C170)+1,100)</f>
        <v/>
      </c>
      <c r="D171" s="178" t="str">
        <f>MID(Sheet1!D170,FIND(":",Sheet1!D170)+1,100)</f>
        <v>T</v>
      </c>
      <c r="E171" s="178" t="str">
        <f>MID(Sheet1!E170,FIND(":",Sheet1!E170)+1,100)</f>
        <v>必配</v>
      </c>
      <c r="F171" s="178" t="str">
        <f>MID(Sheet1!F170,FIND(":",Sheet1!F170)+1,100)</f>
        <v>0</v>
      </c>
      <c r="G171" s="178" t="str">
        <f>MID(Sheet1!G170,FIND(":",Sheet1!G170)+1,100)</f>
        <v>城市级</v>
      </c>
      <c r="H171" s="178" t="str">
        <f>MID(Sheet1!H170,FIND(":",Sheet1!H170)+1,100)</f>
        <v>GF0605</v>
      </c>
      <c r="I171" s="178" t="str">
        <f>MID(Sheet1!I170,FIND(":",Sheet1!I170)+1,100)</f>
        <v>社会福利</v>
      </c>
      <c r="J171" s="178" t="str">
        <f>MID(Sheet1!J170,FIND(":",Sheet1!J170)+1,100)</f>
        <v>0807</v>
      </c>
      <c r="K171" s="178" t="str">
        <f>MID(Sheet1!K170,FIND(":",Sheet1!K170)+1,100)</f>
        <v>点位控制</v>
      </c>
      <c r="L171" s="178" t="str">
        <f>MID(Sheet1!L170,FIND(":",Sheet1!L170)+1,100)</f>
        <v>0</v>
      </c>
      <c r="M171" s="178" t="str">
        <f>MID(Sheet1!M170,FIND(":",Sheet1!M170)+1,100)</f>
        <v>0</v>
      </c>
      <c r="N171" s="178" t="str">
        <f>MID(Sheet1!N170,FIND(":",Sheet1!N170)+1,100)</f>
        <v>0</v>
      </c>
      <c r="O171" s="178" t="str">
        <f>MID(Sheet1!O170,FIND(":",Sheet1!O170)+1,100)</f>
        <v>0</v>
      </c>
      <c r="P171" s="178" t="str">
        <f>MID(Sheet1!P170,FIND(":",Sheet1!P170)+1,100)</f>
        <v>0</v>
      </c>
      <c r="Q171" s="178" t="str">
        <f>MID(Sheet1!Q170,FIND(":",Sheet1!Q170)+1,100)</f>
        <v>5000㎡</v>
      </c>
      <c r="R171" s="178" t="str">
        <f>MID(Sheet1!R170,FIND(":",Sheet1!R170)+1,100)</f>
        <v>-</v>
      </c>
      <c r="S171" s="178" t="str">
        <f>MID(Sheet1!S170,FIND(":",Sheet1!S170)+1,100)</f>
        <v>-</v>
      </c>
      <c r="T171" s="178" t="str">
        <f>MID(Sheet1!T170,FIND(":",Sheet1!T170)+1,100)</f>
        <v>-</v>
      </c>
      <c r="U171" s="178" t="str">
        <f>MID(Sheet1!U170,FIND(":",Sheet1!U170)+1,100)</f>
        <v/>
      </c>
      <c r="V171" s="103" t="str">
        <f>MID(Sheet1!V170,FIND(":",Sheet1!V170)+1,10000)</f>
        <v>(1)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row>
    <row r="172" spans="1:22" x14ac:dyDescent="0.2">
      <c r="A172" s="178" t="str">
        <f>MID(Sheet1!A171,FIND(":",Sheet1!A171)+1,100)</f>
        <v>残疾人综合服务设施（区）</v>
      </c>
      <c r="B172" s="178" t="str">
        <f>MID(Sheet1!B171,FIND(":",Sheet1!B171)+1,100)</f>
        <v>残疾人综合服务设施（区）</v>
      </c>
      <c r="C172" s="178" t="str">
        <f>MID(Sheet1!C171,FIND(":",Sheet1!C171)+1,100)</f>
        <v/>
      </c>
      <c r="D172" s="178" t="str">
        <f>MID(Sheet1!D171,FIND(":",Sheet1!D171)+1,100)</f>
        <v>T</v>
      </c>
      <c r="E172" s="178" t="str">
        <f>MID(Sheet1!E171,FIND(":",Sheet1!E171)+1,100)</f>
        <v>选配</v>
      </c>
      <c r="F172" s="178" t="str">
        <f>MID(Sheet1!F171,FIND(":",Sheet1!F171)+1,100)</f>
        <v>0</v>
      </c>
      <c r="G172" s="178" t="str">
        <f>MID(Sheet1!G171,FIND(":",Sheet1!G171)+1,100)</f>
        <v>城市级</v>
      </c>
      <c r="H172" s="178" t="str">
        <f>MID(Sheet1!H171,FIND(":",Sheet1!H171)+1,100)</f>
        <v>GF0605</v>
      </c>
      <c r="I172" s="178" t="str">
        <f>MID(Sheet1!I171,FIND(":",Sheet1!I171)+1,100)</f>
        <v>社会福利</v>
      </c>
      <c r="J172" s="178" t="str">
        <f>MID(Sheet1!J171,FIND(":",Sheet1!J171)+1,100)</f>
        <v>0807</v>
      </c>
      <c r="K172" s="178" t="str">
        <f>MID(Sheet1!K171,FIND(":",Sheet1!K171)+1,100)</f>
        <v>点位控制</v>
      </c>
      <c r="L172" s="178" t="str">
        <f>MID(Sheet1!L171,FIND(":",Sheet1!L171)+1,100)</f>
        <v>0</v>
      </c>
      <c r="M172" s="178" t="str">
        <f>MID(Sheet1!M171,FIND(":",Sheet1!M171)+1,100)</f>
        <v>0</v>
      </c>
      <c r="N172" s="178" t="str">
        <f>MID(Sheet1!N171,FIND(":",Sheet1!N171)+1,100)</f>
        <v>0</v>
      </c>
      <c r="O172" s="178" t="str">
        <f>MID(Sheet1!O171,FIND(":",Sheet1!O171)+1,100)</f>
        <v>0</v>
      </c>
      <c r="P172" s="178" t="str">
        <f>MID(Sheet1!P171,FIND(":",Sheet1!P171)+1,100)</f>
        <v>0</v>
      </c>
      <c r="Q172" s="178" t="str">
        <f>MID(Sheet1!Q171,FIND(":",Sheet1!Q171)+1,100)</f>
        <v>2500㎡</v>
      </c>
      <c r="R172" s="178" t="str">
        <f>MID(Sheet1!R171,FIND(":",Sheet1!R171)+1,100)</f>
        <v>-</v>
      </c>
      <c r="S172" s="178" t="str">
        <f>MID(Sheet1!S171,FIND(":",Sheet1!S171)+1,100)</f>
        <v>-</v>
      </c>
      <c r="T172" s="178" t="str">
        <f>MID(Sheet1!T171,FIND(":",Sheet1!T171)+1,100)</f>
        <v>-</v>
      </c>
      <c r="U172" s="178" t="str">
        <f>MID(Sheet1!U171,FIND(":",Sheet1!U171)+1,100)</f>
        <v/>
      </c>
      <c r="V172" s="103" t="str">
        <f>MID(Sheet1!V171,FIND(":",Sheet1!V171)+1,10000)</f>
        <v>(1)宜设置在城区或近郊区且公共交通服务便利的地段；(2)宜与医疗以及教育等社会公共服务设施临近：(3)宜为低层建筑。与其他建筑合并建设的地方残疾人综合服务设施，应选择在合建建筑的低层部分设置，宜有独立的出入口：(4)独立设置时容积率宜按0.5~1.0控制。参照《地方残疾人综合服务设施建设标准》（建标135一2010)和《浙江省基层残疾人综合服务设施建设管理实施办法（试行）》</v>
      </c>
    </row>
    <row r="173" spans="1:22" x14ac:dyDescent="0.2">
      <c r="A173" s="178" t="str">
        <f>MID(Sheet1!A172,FIND(":",Sheet1!A172)+1,100)</f>
        <v>儿童福利院（市）</v>
      </c>
      <c r="B173" s="178" t="str">
        <f>MID(Sheet1!B172,FIND(":",Sheet1!B172)+1,100)</f>
        <v>儿童福利院（市）</v>
      </c>
      <c r="C173" s="178" t="str">
        <f>MID(Sheet1!C172,FIND(":",Sheet1!C172)+1,100)</f>
        <v/>
      </c>
      <c r="D173" s="178" t="str">
        <f>MID(Sheet1!D172,FIND(":",Sheet1!D172)+1,100)</f>
        <v>T</v>
      </c>
      <c r="E173" s="178" t="str">
        <f>MID(Sheet1!E172,FIND(":",Sheet1!E172)+1,100)</f>
        <v>必配</v>
      </c>
      <c r="F173" s="178" t="str">
        <f>MID(Sheet1!F172,FIND(":",Sheet1!F172)+1,100)</f>
        <v>0</v>
      </c>
      <c r="G173" s="178" t="str">
        <f>MID(Sheet1!G172,FIND(":",Sheet1!G172)+1,100)</f>
        <v>城市级</v>
      </c>
      <c r="H173" s="178" t="str">
        <f>MID(Sheet1!H172,FIND(":",Sheet1!H172)+1,100)</f>
        <v>GF0606</v>
      </c>
      <c r="I173" s="178" t="str">
        <f>MID(Sheet1!I172,FIND(":",Sheet1!I172)+1,100)</f>
        <v>社会福利</v>
      </c>
      <c r="J173" s="178" t="str">
        <f>MID(Sheet1!J172,FIND(":",Sheet1!J172)+1,100)</f>
        <v>0807</v>
      </c>
      <c r="K173" s="178" t="str">
        <f>MID(Sheet1!K172,FIND(":",Sheet1!K172)+1,100)</f>
        <v>点位控制</v>
      </c>
      <c r="L173" s="178" t="str">
        <f>MID(Sheet1!L172,FIND(":",Sheet1!L172)+1,100)</f>
        <v>0</v>
      </c>
      <c r="M173" s="178" t="str">
        <f>MID(Sheet1!M172,FIND(":",Sheet1!M172)+1,100)</f>
        <v>0</v>
      </c>
      <c r="N173" s="178" t="str">
        <f>MID(Sheet1!N172,FIND(":",Sheet1!N172)+1,100)</f>
        <v>0</v>
      </c>
      <c r="O173" s="178" t="str">
        <f>MID(Sheet1!O172,FIND(":",Sheet1!O172)+1,100)</f>
        <v>0</v>
      </c>
      <c r="P173" s="178" t="str">
        <f>MID(Sheet1!P172,FIND(":",Sheet1!P172)+1,100)</f>
        <v>0</v>
      </c>
      <c r="Q173" s="178" t="str">
        <f>MID(Sheet1!Q172,FIND(":",Sheet1!Q172)+1,100)</f>
        <v>15750㎡</v>
      </c>
      <c r="R173" s="178" t="str">
        <f>MID(Sheet1!R172,FIND(":",Sheet1!R172)+1,100)</f>
        <v>-</v>
      </c>
      <c r="S173" s="178" t="str">
        <f>MID(Sheet1!S172,FIND(":",Sheet1!S172)+1,100)</f>
        <v>-</v>
      </c>
      <c r="T173" s="178" t="str">
        <f>MID(Sheet1!T172,FIND(":",Sheet1!T172)+1,100)</f>
        <v>-</v>
      </c>
      <c r="U173" s="178" t="str">
        <f>MID(Sheet1!U172,FIND(":",Sheet1!U172)+1,100)</f>
        <v/>
      </c>
      <c r="V173" s="103" t="str">
        <f>MID(Sheet1!V172,FIND(":",Sheet1!V172)+1,10000)</f>
        <v>(1)合计规模宜为450床以上，房屋综合建筑面积应按35-37m/床计算（一类标准）：(2)建筑密度宜为25%~30%。容积率宜为0.6~1.0。室外活动场地面积应按4~5m/床核定：(3)设置1所（或分设）。参照《儿童福利院建设标准》（建标145一2010）。一般规模为总规模。</v>
      </c>
    </row>
    <row r="174" spans="1:22" x14ac:dyDescent="0.2">
      <c r="A174" s="178" t="str">
        <f>MID(Sheet1!A173,FIND(":",Sheet1!A173)+1,100)</f>
        <v>儿童福利院（区）</v>
      </c>
      <c r="B174" s="178" t="str">
        <f>MID(Sheet1!B173,FIND(":",Sheet1!B173)+1,100)</f>
        <v>儿童福利院（区）</v>
      </c>
      <c r="C174" s="178" t="str">
        <f>MID(Sheet1!C173,FIND(":",Sheet1!C173)+1,100)</f>
        <v/>
      </c>
      <c r="D174" s="178" t="str">
        <f>MID(Sheet1!D173,FIND(":",Sheet1!D173)+1,100)</f>
        <v>T</v>
      </c>
      <c r="E174" s="178" t="str">
        <f>MID(Sheet1!E173,FIND(":",Sheet1!E173)+1,100)</f>
        <v>选配</v>
      </c>
      <c r="F174" s="178" t="str">
        <f>MID(Sheet1!F173,FIND(":",Sheet1!F173)+1,100)</f>
        <v>0</v>
      </c>
      <c r="G174" s="178" t="str">
        <f>MID(Sheet1!G173,FIND(":",Sheet1!G173)+1,100)</f>
        <v>城市级</v>
      </c>
      <c r="H174" s="178" t="str">
        <f>MID(Sheet1!H173,FIND(":",Sheet1!H173)+1,100)</f>
        <v>GF0606</v>
      </c>
      <c r="I174" s="178" t="str">
        <f>MID(Sheet1!I173,FIND(":",Sheet1!I173)+1,100)</f>
        <v>社会福利</v>
      </c>
      <c r="J174" s="178" t="str">
        <f>MID(Sheet1!J173,FIND(":",Sheet1!J173)+1,100)</f>
        <v>0807</v>
      </c>
      <c r="K174" s="178" t="str">
        <f>MID(Sheet1!K173,FIND(":",Sheet1!K173)+1,100)</f>
        <v>点位控制</v>
      </c>
      <c r="L174" s="178" t="str">
        <f>MID(Sheet1!L173,FIND(":",Sheet1!L173)+1,100)</f>
        <v>0</v>
      </c>
      <c r="M174" s="178" t="str">
        <f>MID(Sheet1!M173,FIND(":",Sheet1!M173)+1,100)</f>
        <v>0</v>
      </c>
      <c r="N174" s="178" t="str">
        <f>MID(Sheet1!N173,FIND(":",Sheet1!N173)+1,100)</f>
        <v>0</v>
      </c>
      <c r="O174" s="178" t="str">
        <f>MID(Sheet1!O173,FIND(":",Sheet1!O173)+1,100)</f>
        <v>0</v>
      </c>
      <c r="P174" s="178" t="str">
        <f>MID(Sheet1!P173,FIND(":",Sheet1!P173)+1,100)</f>
        <v>0</v>
      </c>
      <c r="Q174" s="178" t="str">
        <f>MID(Sheet1!Q173,FIND(":",Sheet1!Q173)+1,100)</f>
        <v>4100㎡</v>
      </c>
      <c r="R174" s="178" t="str">
        <f>MID(Sheet1!R173,FIND(":",Sheet1!R173)+1,100)</f>
        <v>-</v>
      </c>
      <c r="S174" s="178" t="str">
        <f>MID(Sheet1!S173,FIND(":",Sheet1!S173)+1,100)</f>
        <v>-</v>
      </c>
      <c r="T174" s="178" t="str">
        <f>MID(Sheet1!T173,FIND(":",Sheet1!T173)+1,100)</f>
        <v>-</v>
      </c>
      <c r="U174" s="178" t="str">
        <f>MID(Sheet1!U173,FIND(":",Sheet1!U173)+1,100)</f>
        <v/>
      </c>
      <c r="V174" s="103" t="str">
        <f>MID(Sheet1!V173,FIND(":",Sheet1!V173)+1,10000)</f>
        <v>(1)常住人口超过100万的区、县（市）可另行设置；。参照《儿童福利院建设标准》（建标145一2010）。</v>
      </c>
    </row>
    <row r="175" spans="1:22" x14ac:dyDescent="0.2">
      <c r="A175" s="178" t="str">
        <f>MID(Sheet1!A174,FIND(":",Sheet1!A174)+1,100)</f>
        <v>救助管理站（市）</v>
      </c>
      <c r="B175" s="178" t="str">
        <f>MID(Sheet1!B174,FIND(":",Sheet1!B174)+1,100)</f>
        <v>救助管理站（市）</v>
      </c>
      <c r="C175" s="178" t="str">
        <f>MID(Sheet1!C174,FIND(":",Sheet1!C174)+1,100)</f>
        <v/>
      </c>
      <c r="D175" s="178" t="str">
        <f>MID(Sheet1!D174,FIND(":",Sheet1!D174)+1,100)</f>
        <v>T</v>
      </c>
      <c r="E175" s="178" t="str">
        <f>MID(Sheet1!E174,FIND(":",Sheet1!E174)+1,100)</f>
        <v>必配</v>
      </c>
      <c r="F175" s="178" t="str">
        <f>MID(Sheet1!F174,FIND(":",Sheet1!F174)+1,100)</f>
        <v>0</v>
      </c>
      <c r="G175" s="178" t="str">
        <f>MID(Sheet1!G174,FIND(":",Sheet1!G174)+1,100)</f>
        <v>城市级</v>
      </c>
      <c r="H175" s="178" t="str">
        <f>MID(Sheet1!H174,FIND(":",Sheet1!H174)+1,100)</f>
        <v>GF0607</v>
      </c>
      <c r="I175" s="178" t="str">
        <f>MID(Sheet1!I174,FIND(":",Sheet1!I174)+1,100)</f>
        <v>社会福利</v>
      </c>
      <c r="J175" s="178" t="str">
        <f>MID(Sheet1!J174,FIND(":",Sheet1!J174)+1,100)</f>
        <v>0807</v>
      </c>
      <c r="K175" s="178" t="str">
        <f>MID(Sheet1!K174,FIND(":",Sheet1!K174)+1,100)</f>
        <v>点位控制</v>
      </c>
      <c r="L175" s="178" t="str">
        <f>MID(Sheet1!L174,FIND(":",Sheet1!L174)+1,100)</f>
        <v>0</v>
      </c>
      <c r="M175" s="178" t="str">
        <f>MID(Sheet1!M174,FIND(":",Sheet1!M174)+1,100)</f>
        <v>0</v>
      </c>
      <c r="N175" s="178" t="str">
        <f>MID(Sheet1!N174,FIND(":",Sheet1!N174)+1,100)</f>
        <v>0</v>
      </c>
      <c r="O175" s="178" t="str">
        <f>MID(Sheet1!O174,FIND(":",Sheet1!O174)+1,100)</f>
        <v>0</v>
      </c>
      <c r="P175" s="178" t="str">
        <f>MID(Sheet1!P174,FIND(":",Sheet1!P174)+1,100)</f>
        <v>0</v>
      </c>
      <c r="Q175" s="178" t="str">
        <f>MID(Sheet1!Q174,FIND(":",Sheet1!Q174)+1,100)</f>
        <v>5000㎡</v>
      </c>
      <c r="R175" s="178" t="str">
        <f>MID(Sheet1!R174,FIND(":",Sheet1!R174)+1,100)</f>
        <v>-</v>
      </c>
      <c r="S175" s="178" t="str">
        <f>MID(Sheet1!S174,FIND(":",Sheet1!S174)+1,100)</f>
        <v>-</v>
      </c>
      <c r="T175" s="178" t="str">
        <f>MID(Sheet1!T174,FIND(":",Sheet1!T174)+1,100)</f>
        <v>-</v>
      </c>
      <c r="U175" s="178" t="str">
        <f>MID(Sheet1!U174,FIND(":",Sheet1!U174)+1,100)</f>
        <v/>
      </c>
      <c r="V175" s="103" t="str">
        <f>MID(Sheet1!V174,FIND(":",Sheet1!V174)+1,10000)</f>
        <v>(1)床位在200张以上，宿舍人均居住面积不少于4m,室外活动场地不低于400m:(2)临近城区主要道路，在繁华地段、交通要道设置引导牌；(3)设置一所及以上，可综合设置。参照《救助管理机构等级评定标准》(MZ/T025一2011)，若设未成年人救助保护中心，则参照《流浪未成年人救助保护中心建设标准》(建标111-2008)</v>
      </c>
    </row>
    <row r="176" spans="1:22" x14ac:dyDescent="0.2">
      <c r="A176" s="178" t="str">
        <f>MID(Sheet1!A175,FIND(":",Sheet1!A175)+1,100)</f>
        <v>救助管理站（区）</v>
      </c>
      <c r="B176" s="178" t="str">
        <f>MID(Sheet1!B175,FIND(":",Sheet1!B175)+1,100)</f>
        <v>救助管理站（区）</v>
      </c>
      <c r="C176" s="178" t="str">
        <f>MID(Sheet1!C175,FIND(":",Sheet1!C175)+1,100)</f>
        <v/>
      </c>
      <c r="D176" s="178" t="str">
        <f>MID(Sheet1!D175,FIND(":",Sheet1!D175)+1,100)</f>
        <v>T</v>
      </c>
      <c r="E176" s="178" t="str">
        <f>MID(Sheet1!E175,FIND(":",Sheet1!E175)+1,100)</f>
        <v>选配</v>
      </c>
      <c r="F176" s="178" t="str">
        <f>MID(Sheet1!F175,FIND(":",Sheet1!F175)+1,100)</f>
        <v>0</v>
      </c>
      <c r="G176" s="178" t="str">
        <f>MID(Sheet1!G175,FIND(":",Sheet1!G175)+1,100)</f>
        <v>城市级</v>
      </c>
      <c r="H176" s="178" t="str">
        <f>MID(Sheet1!H175,FIND(":",Sheet1!H175)+1,100)</f>
        <v>GF0607</v>
      </c>
      <c r="I176" s="178" t="str">
        <f>MID(Sheet1!I175,FIND(":",Sheet1!I175)+1,100)</f>
        <v>社会福利</v>
      </c>
      <c r="J176" s="178" t="str">
        <f>MID(Sheet1!J175,FIND(":",Sheet1!J175)+1,100)</f>
        <v>0807</v>
      </c>
      <c r="K176" s="178" t="str">
        <f>MID(Sheet1!K175,FIND(":",Sheet1!K175)+1,100)</f>
        <v>点位控制</v>
      </c>
      <c r="L176" s="178" t="str">
        <f>MID(Sheet1!L175,FIND(":",Sheet1!L175)+1,100)</f>
        <v>0</v>
      </c>
      <c r="M176" s="178" t="str">
        <f>MID(Sheet1!M175,FIND(":",Sheet1!M175)+1,100)</f>
        <v>0</v>
      </c>
      <c r="N176" s="178" t="str">
        <f>MID(Sheet1!N175,FIND(":",Sheet1!N175)+1,100)</f>
        <v>0</v>
      </c>
      <c r="O176" s="178" t="str">
        <f>MID(Sheet1!O175,FIND(":",Sheet1!O175)+1,100)</f>
        <v>0</v>
      </c>
      <c r="P176" s="178" t="str">
        <f>MID(Sheet1!P175,FIND(":",Sheet1!P175)+1,100)</f>
        <v>0</v>
      </c>
      <c r="Q176" s="178" t="str">
        <f>MID(Sheet1!Q175,FIND(":",Sheet1!Q175)+1,100)</f>
        <v>1500㎡</v>
      </c>
      <c r="R176" s="178" t="str">
        <f>MID(Sheet1!R175,FIND(":",Sheet1!R175)+1,100)</f>
        <v>-</v>
      </c>
      <c r="S176" s="178" t="str">
        <f>MID(Sheet1!S175,FIND(":",Sheet1!S175)+1,100)</f>
        <v>-</v>
      </c>
      <c r="T176" s="178" t="str">
        <f>MID(Sheet1!T175,FIND(":",Sheet1!T175)+1,100)</f>
        <v>-</v>
      </c>
      <c r="U176" s="178" t="str">
        <f>MID(Sheet1!U175,FIND(":",Sheet1!U175)+1,100)</f>
        <v/>
      </c>
      <c r="V176" s="103" t="str">
        <f>MID(Sheet1!V175,FIND(":",Sheet1!V175)+1,10000)</f>
        <v>(1)床位在50张以上，宿舍人均居住面积不少于4m2,室外活动场地不低于200m2;(2)临近城区主要道路，在繁华地段、交通要道设置引导牌；(3)每个区设若干所，可综合设置。参照《救助管理机构等级评定标准》(MZ/T025一2011)，若设未成年人救助保护中心，则参照《流浪未成年人救助保护中心建设标准》(建标111-2008)</v>
      </c>
    </row>
    <row r="177" spans="1:22" x14ac:dyDescent="0.2">
      <c r="A177" s="178" t="str">
        <f>MID(Sheet1!A176,FIND(":",Sheet1!A176)+1,100)</f>
        <v>SOS儿童村</v>
      </c>
      <c r="B177" s="178" t="str">
        <f>MID(Sheet1!B176,FIND(":",Sheet1!B176)+1,100)</f>
        <v>SOS儿童村</v>
      </c>
      <c r="C177" s="178" t="str">
        <f>MID(Sheet1!C176,FIND(":",Sheet1!C176)+1,100)</f>
        <v/>
      </c>
      <c r="D177" s="178" t="str">
        <f>MID(Sheet1!D176,FIND(":",Sheet1!D176)+1,100)</f>
        <v>T</v>
      </c>
      <c r="E177" s="178" t="str">
        <f>MID(Sheet1!E176,FIND(":",Sheet1!E176)+1,100)</f>
        <v>品质提升</v>
      </c>
      <c r="F177" s="178" t="str">
        <f>MID(Sheet1!F176,FIND(":",Sheet1!F176)+1,100)</f>
        <v>0</v>
      </c>
      <c r="G177" s="178" t="str">
        <f>MID(Sheet1!G176,FIND(":",Sheet1!G176)+1,100)</f>
        <v>城市级</v>
      </c>
      <c r="H177" s="178" t="str">
        <f>MID(Sheet1!H176,FIND(":",Sheet1!H176)+1,100)</f>
        <v>GF0608</v>
      </c>
      <c r="I177" s="178" t="str">
        <f>MID(Sheet1!I176,FIND(":",Sheet1!I176)+1,100)</f>
        <v>社会福利</v>
      </c>
      <c r="J177" s="178" t="str">
        <f>MID(Sheet1!J176,FIND(":",Sheet1!J176)+1,100)</f>
        <v>0807</v>
      </c>
      <c r="K177" s="178" t="str">
        <f>MID(Sheet1!K176,FIND(":",Sheet1!K176)+1,100)</f>
        <v>点位控制</v>
      </c>
      <c r="L177" s="178" t="str">
        <f>MID(Sheet1!L176,FIND(":",Sheet1!L176)+1,100)</f>
        <v>0</v>
      </c>
      <c r="M177" s="178" t="str">
        <f>MID(Sheet1!M176,FIND(":",Sheet1!M176)+1,100)</f>
        <v>0</v>
      </c>
      <c r="N177" s="178" t="str">
        <f>MID(Sheet1!N176,FIND(":",Sheet1!N176)+1,100)</f>
        <v>0</v>
      </c>
      <c r="O177" s="178" t="str">
        <f>MID(Sheet1!O176,FIND(":",Sheet1!O176)+1,100)</f>
        <v>0</v>
      </c>
      <c r="P177" s="178" t="str">
        <f>MID(Sheet1!P176,FIND(":",Sheet1!P176)+1,100)</f>
        <v>0</v>
      </c>
      <c r="Q177" s="178" t="str">
        <f>MID(Sheet1!Q176,FIND(":",Sheet1!Q176)+1,100)</f>
        <v>-</v>
      </c>
      <c r="R177" s="178" t="str">
        <f>MID(Sheet1!R176,FIND(":",Sheet1!R176)+1,100)</f>
        <v>-</v>
      </c>
      <c r="S177" s="178" t="str">
        <f>MID(Sheet1!S176,FIND(":",Sheet1!S176)+1,100)</f>
        <v>-</v>
      </c>
      <c r="T177" s="178" t="str">
        <f>MID(Sheet1!T176,FIND(":",Sheet1!T176)+1,100)</f>
        <v>-</v>
      </c>
      <c r="U177" s="178" t="str">
        <f>MID(Sheet1!U176,FIND(":",Sheet1!U176)+1,100)</f>
        <v/>
      </c>
      <c r="V177" s="103" t="str">
        <f>MID(Sheet1!V176,FIND(":",Sheet1!V176)+1,10000)</f>
        <v>-</v>
      </c>
    </row>
    <row r="178" spans="1:22" x14ac:dyDescent="0.2">
      <c r="A178" s="178" t="str">
        <f>MID(Sheet1!A177,FIND(":",Sheet1!A177)+1,100)</f>
        <v>未成年救助保护中心</v>
      </c>
      <c r="B178" s="178" t="str">
        <f>MID(Sheet1!B177,FIND(":",Sheet1!B177)+1,100)</f>
        <v>未成年救助保护中心</v>
      </c>
      <c r="C178" s="178" t="str">
        <f>MID(Sheet1!C177,FIND(":",Sheet1!C177)+1,100)</f>
        <v/>
      </c>
      <c r="D178" s="178" t="str">
        <f>MID(Sheet1!D177,FIND(":",Sheet1!D177)+1,100)</f>
        <v>T</v>
      </c>
      <c r="E178" s="178" t="str">
        <f>MID(Sheet1!E177,FIND(":",Sheet1!E177)+1,100)</f>
        <v>品质提升</v>
      </c>
      <c r="F178" s="178" t="str">
        <f>MID(Sheet1!F177,FIND(":",Sheet1!F177)+1,100)</f>
        <v>0</v>
      </c>
      <c r="G178" s="178" t="str">
        <f>MID(Sheet1!G177,FIND(":",Sheet1!G177)+1,100)</f>
        <v>城市级</v>
      </c>
      <c r="H178" s="178" t="str">
        <f>MID(Sheet1!H177,FIND(":",Sheet1!H177)+1,100)</f>
        <v>GF0608</v>
      </c>
      <c r="I178" s="178" t="str">
        <f>MID(Sheet1!I177,FIND(":",Sheet1!I177)+1,100)</f>
        <v>社会福利</v>
      </c>
      <c r="J178" s="178" t="str">
        <f>MID(Sheet1!J177,FIND(":",Sheet1!J177)+1,100)</f>
        <v>0807</v>
      </c>
      <c r="K178" s="178" t="str">
        <f>MID(Sheet1!K177,FIND(":",Sheet1!K177)+1,100)</f>
        <v>点位控制</v>
      </c>
      <c r="L178" s="178" t="str">
        <f>MID(Sheet1!L177,FIND(":",Sheet1!L177)+1,100)</f>
        <v>0</v>
      </c>
      <c r="M178" s="178" t="str">
        <f>MID(Sheet1!M177,FIND(":",Sheet1!M177)+1,100)</f>
        <v>0</v>
      </c>
      <c r="N178" s="178" t="str">
        <f>MID(Sheet1!N177,FIND(":",Sheet1!N177)+1,100)</f>
        <v>0</v>
      </c>
      <c r="O178" s="178" t="str">
        <f>MID(Sheet1!O177,FIND(":",Sheet1!O177)+1,100)</f>
        <v>0</v>
      </c>
      <c r="P178" s="178" t="str">
        <f>MID(Sheet1!P177,FIND(":",Sheet1!P177)+1,100)</f>
        <v>0</v>
      </c>
      <c r="Q178" s="178" t="str">
        <f>MID(Sheet1!Q177,FIND(":",Sheet1!Q177)+1,100)</f>
        <v>-</v>
      </c>
      <c r="R178" s="178" t="str">
        <f>MID(Sheet1!R177,FIND(":",Sheet1!R177)+1,100)</f>
        <v>-</v>
      </c>
      <c r="S178" s="178" t="str">
        <f>MID(Sheet1!S177,FIND(":",Sheet1!S177)+1,100)</f>
        <v>-</v>
      </c>
      <c r="T178" s="178" t="str">
        <f>MID(Sheet1!T177,FIND(":",Sheet1!T177)+1,100)</f>
        <v>-</v>
      </c>
      <c r="U178" s="178" t="str">
        <f>MID(Sheet1!U177,FIND(":",Sheet1!U177)+1,100)</f>
        <v/>
      </c>
      <c r="V178" s="103" t="str">
        <f>MID(Sheet1!V177,FIND(":",Sheet1!V177)+1,10000)</f>
        <v>-</v>
      </c>
    </row>
    <row r="179" spans="1:22" x14ac:dyDescent="0.2">
      <c r="A179" s="178" t="str">
        <f>MID(Sheet1!A178,FIND(":",Sheet1!A178)+1,100)</f>
        <v>街道级养老院</v>
      </c>
      <c r="B179" s="178" t="str">
        <f>MID(Sheet1!B178,FIND(":",Sheet1!B178)+1,100)</f>
        <v>街道级养老院</v>
      </c>
      <c r="C179" s="178" t="str">
        <f>MID(Sheet1!C178,FIND(":",Sheet1!C178)+1,100)</f>
        <v>养老院 居住区养老院 居住区级养老院 街道级养老院</v>
      </c>
      <c r="D179" s="178" t="str">
        <f>MID(Sheet1!D178,FIND(":",Sheet1!D178)+1,100)</f>
        <v>T</v>
      </c>
      <c r="E179" s="178" t="str">
        <f>MID(Sheet1!E178,FIND(":",Sheet1!E178)+1,100)</f>
        <v>必配</v>
      </c>
      <c r="F179" s="178" t="str">
        <f>MID(Sheet1!F178,FIND(":",Sheet1!F178)+1,100)</f>
        <v>1</v>
      </c>
      <c r="G179" s="178" t="str">
        <f>MID(Sheet1!G178,FIND(":",Sheet1!G178)+1,100)</f>
        <v>街道级</v>
      </c>
      <c r="H179" s="178" t="str">
        <f>MID(Sheet1!H178,FIND(":",Sheet1!H178)+1,100)</f>
        <v>GF0702</v>
      </c>
      <c r="I179" s="178" t="str">
        <f>MID(Sheet1!I178,FIND(":",Sheet1!I178)+1,100)</f>
        <v>社会福利</v>
      </c>
      <c r="J179" s="178" t="str">
        <f>MID(Sheet1!J178,FIND(":",Sheet1!J178)+1,100)</f>
        <v>0890</v>
      </c>
      <c r="K179" s="178" t="str">
        <f>MID(Sheet1!K178,FIND(":",Sheet1!K178)+1,100)</f>
        <v>点位控制</v>
      </c>
      <c r="L179" s="178" t="str">
        <f>MID(Sheet1!L178,FIND(":",Sheet1!L178)+1,100)</f>
        <v>总居住户数/100*53</v>
      </c>
      <c r="M179" s="178" t="str">
        <f>MID(Sheet1!M178,FIND(":",Sheet1!M178)+1,100)</f>
        <v>总居住户数/100*60</v>
      </c>
      <c r="N179" s="178" t="str">
        <f>MID(Sheet1!N178,FIND(":",Sheet1!N178)+1,100)</f>
        <v>0</v>
      </c>
      <c r="O179" s="178" t="str">
        <f>MID(Sheet1!O178,FIND(":",Sheet1!O178)+1,100)</f>
        <v>0</v>
      </c>
      <c r="P179" s="178" t="str">
        <f>MID(Sheet1!P178,FIND(":",Sheet1!P178)+1,100)</f>
        <v>0</v>
      </c>
      <c r="Q179" s="178" t="str">
        <f>MID(Sheet1!Q178,FIND(":",Sheet1!Q178)+1,100)</f>
        <v>1050㎡</v>
      </c>
      <c r="R179" s="178" t="str">
        <f>MID(Sheet1!R178,FIND(":",Sheet1!R178)+1,100)</f>
        <v>1200㎡</v>
      </c>
      <c r="S179" s="178" t="str">
        <f>MID(Sheet1!S178,FIND(":",Sheet1!S178)+1,100)</f>
        <v>-</v>
      </c>
      <c r="T179" s="178" t="str">
        <f>MID(Sheet1!T178,FIND(":",Sheet1!T178)+1,100)</f>
        <v>-</v>
      </c>
      <c r="U179" s="178" t="str">
        <f>MID(Sheet1!U178,FIND(":",Sheet1!U178)+1,100)</f>
        <v/>
      </c>
      <c r="V179" s="103" t="str">
        <f>MID(Sheet1!V178,FIND(":",Sheet1!V178)+1,10000)</f>
        <v>按老年人总数0.02配置床位，新标中千名老人55床，居住区级及以下解决0.7，宜为60床，新标为100床，每床建筑面积35平方米，用地面积50平方米，以上作废？(1)一般床位规模宜为30-200床，引导其中约60%为护理型床位：(2)床均建筑面积一般不小于35/床，床均用地面积一般为25-50m/床：(3)容积率一般为0.8-1.5，其中城市新区一般为0.8-1.3，老城区一般为1.2-1.5；(4)应保证独立占地，用地落实确有困难区域应确保有独立出入口，方便机构对特殊时期或特殊老人的有效管控：(5)根据老年人口密度不同进行布局，原则上老年人高密度居住区(&gt;3000人/平方公里)的老年人500米内、中密度居住区(1000一3000人/平方公里)的老年人1000米内建有1家；(5)建议与社区卫生服务中心邻近设置。参照《浙江省养老服务设施专项规划编制导则（施行）》和《杭州市养老服务设施布局专项规划》</v>
      </c>
    </row>
    <row r="180" spans="1:22" x14ac:dyDescent="0.2">
      <c r="A180" s="178" t="str">
        <f>MID(Sheet1!A179,FIND(":",Sheet1!A179)+1,100)</f>
        <v>区域性居家养老服务中心</v>
      </c>
      <c r="B180" s="178" t="str">
        <f>MID(Sheet1!B179,FIND(":",Sheet1!B179)+1,100)</f>
        <v>区域性居家养老服务中心</v>
      </c>
      <c r="C180" s="178" t="str">
        <f>MID(Sheet1!C179,FIND(":",Sheet1!C179)+1,100)</f>
        <v>养老服务中心</v>
      </c>
      <c r="D180" s="178" t="str">
        <f>MID(Sheet1!D179,FIND(":",Sheet1!D179)+1,100)</f>
        <v>T</v>
      </c>
      <c r="E180" s="178" t="str">
        <f>MID(Sheet1!E179,FIND(":",Sheet1!E179)+1,100)</f>
        <v>必配</v>
      </c>
      <c r="F180" s="178" t="str">
        <f>MID(Sheet1!F179,FIND(":",Sheet1!F179)+1,100)</f>
        <v>1</v>
      </c>
      <c r="G180" s="178" t="str">
        <f>MID(Sheet1!G179,FIND(":",Sheet1!G179)+1,100)</f>
        <v>街道级</v>
      </c>
      <c r="H180" s="178" t="str">
        <f>MID(Sheet1!H179,FIND(":",Sheet1!H179)+1,100)</f>
        <v>GF0703</v>
      </c>
      <c r="I180" s="178" t="str">
        <f>MID(Sheet1!I179,FIND(":",Sheet1!I179)+1,100)</f>
        <v>社会福利</v>
      </c>
      <c r="J180" s="178" t="str">
        <f>MID(Sheet1!J179,FIND(":",Sheet1!J179)+1,100)</f>
        <v>0890</v>
      </c>
      <c r="K180" s="178" t="str">
        <f>MID(Sheet1!K179,FIND(":",Sheet1!K179)+1,100)</f>
        <v>点位控制</v>
      </c>
      <c r="L180" s="178" t="str">
        <f>MID(Sheet1!L179,FIND(":",Sheet1!L179)+1,100)</f>
        <v>总居住户数/100*36</v>
      </c>
      <c r="M180" s="178" t="str">
        <f>MID(Sheet1!M179,FIND(":",Sheet1!M179)+1,100)</f>
        <v>0</v>
      </c>
      <c r="N180" s="178" t="str">
        <f>MID(Sheet1!N179,FIND(":",Sheet1!N179)+1,100)</f>
        <v>0</v>
      </c>
      <c r="O180" s="178" t="str">
        <f>MID(Sheet1!O179,FIND(":",Sheet1!O179)+1,100)</f>
        <v>0</v>
      </c>
      <c r="P180" s="178" t="str">
        <f>MID(Sheet1!P179,FIND(":",Sheet1!P179)+1,100)</f>
        <v>0</v>
      </c>
      <c r="Q180" s="178" t="str">
        <f>MID(Sheet1!Q179,FIND(":",Sheet1!Q179)+1,100)</f>
        <v>2000㎡</v>
      </c>
      <c r="R180" s="178" t="str">
        <f>MID(Sheet1!R179,FIND(":",Sheet1!R179)+1,100)</f>
        <v>-</v>
      </c>
      <c r="S180" s="178" t="str">
        <f>MID(Sheet1!S179,FIND(":",Sheet1!S179)+1,100)</f>
        <v>-</v>
      </c>
      <c r="T180" s="178" t="str">
        <f>MID(Sheet1!T179,FIND(":",Sheet1!T179)+1,100)</f>
        <v>-</v>
      </c>
      <c r="U180" s="178" t="str">
        <f>MID(Sheet1!U179,FIND(":",Sheet1!U179)+1,100)</f>
        <v/>
      </c>
      <c r="V180" s="103" t="str">
        <f>MID(Sheet1!V179,FIND(":",Sheet1!V179)+1,10000)</f>
        <v>(1)要求每6000-8000户集中配建1处，单处规模一般为2000-3000m,每增加6000户增配1处，各生活圈内分设多处；(2)宜邻近社区卫生服务中心设置，可结合公园、文化广场，适当靠近幼儿园、小学等设施设置，积极创造条件实现老少同乐；(3)每处室外活动场地面积一般为300m,宜设床位30张以上，具体根据建设条件和周边需求进行配置；(4)建议结合服务中心搭建智慧养老信息服务平台。参照“杭州市居家养老服务用房配建实施办法”（杭民发〔2020)91号)、《杭州市养老服务设施布局专项规划》</v>
      </c>
    </row>
    <row r="181" spans="1:22" x14ac:dyDescent="0.2">
      <c r="A181" s="178" t="str">
        <f>MID(Sheet1!A180,FIND(":",Sheet1!A180)+1,100)</f>
        <v>残疾人之家（残疾人日间照料服务机构）</v>
      </c>
      <c r="B181" s="178" t="str">
        <f>MID(Sheet1!B180,FIND(":",Sheet1!B180)+1,100)</f>
        <v>残疾人之家（残疾人日间照料服务机构）</v>
      </c>
      <c r="C181" s="178" t="str">
        <f>MID(Sheet1!C180,FIND(":",Sheet1!C180)+1,100)</f>
        <v>工疗站 残疾人日间托养机构 残疾人日间照料托养服务机构 残疾人之家</v>
      </c>
      <c r="D181" s="178" t="str">
        <f>MID(Sheet1!D180,FIND(":",Sheet1!D180)+1,100)</f>
        <v>T</v>
      </c>
      <c r="E181" s="178" t="str">
        <f>MID(Sheet1!E180,FIND(":",Sheet1!E180)+1,100)</f>
        <v>必配</v>
      </c>
      <c r="F181" s="178" t="str">
        <f>MID(Sheet1!F180,FIND(":",Sheet1!F180)+1,100)</f>
        <v>1</v>
      </c>
      <c r="G181" s="178" t="str">
        <f>MID(Sheet1!G180,FIND(":",Sheet1!G180)+1,100)</f>
        <v>街道级</v>
      </c>
      <c r="H181" s="178" t="str">
        <f>MID(Sheet1!H180,FIND(":",Sheet1!H180)+1,100)</f>
        <v>GF0704</v>
      </c>
      <c r="I181" s="178" t="str">
        <f>MID(Sheet1!I180,FIND(":",Sheet1!I180)+1,100)</f>
        <v>社会福利</v>
      </c>
      <c r="J181" s="178" t="str">
        <f>MID(Sheet1!J180,FIND(":",Sheet1!J180)+1,100)</f>
        <v>0890</v>
      </c>
      <c r="K181" s="178" t="str">
        <f>MID(Sheet1!K180,FIND(":",Sheet1!K180)+1,100)</f>
        <v>点位控制</v>
      </c>
      <c r="L181" s="178" t="str">
        <f>MID(Sheet1!L180,FIND(":",Sheet1!L180)+1,100)</f>
        <v>总居住户数/100*5</v>
      </c>
      <c r="M181" s="178" t="str">
        <f>MID(Sheet1!M180,FIND(":",Sheet1!M180)+1,100)</f>
        <v>0</v>
      </c>
      <c r="N181" s="178" t="str">
        <f>MID(Sheet1!N180,FIND(":",Sheet1!N180)+1,100)</f>
        <v>0</v>
      </c>
      <c r="O181" s="178" t="str">
        <f>MID(Sheet1!O180,FIND(":",Sheet1!O180)+1,100)</f>
        <v>0</v>
      </c>
      <c r="P181" s="178" t="str">
        <f>MID(Sheet1!P180,FIND(":",Sheet1!P180)+1,100)</f>
        <v>0</v>
      </c>
      <c r="Q181" s="178" t="str">
        <f>MID(Sheet1!Q180,FIND(":",Sheet1!Q180)+1,100)</f>
        <v>200㎡</v>
      </c>
      <c r="R181" s="178" t="str">
        <f>MID(Sheet1!R180,FIND(":",Sheet1!R180)+1,100)</f>
        <v>-</v>
      </c>
      <c r="S181" s="178" t="str">
        <f>MID(Sheet1!S180,FIND(":",Sheet1!S180)+1,100)</f>
        <v>-</v>
      </c>
      <c r="T181" s="178" t="str">
        <f>MID(Sheet1!T180,FIND(":",Sheet1!T180)+1,100)</f>
        <v>-</v>
      </c>
      <c r="U181" s="178" t="str">
        <f>MID(Sheet1!U180,FIND(":",Sheet1!U180)+1,100)</f>
        <v/>
      </c>
      <c r="V181" s="103" t="str">
        <f>MID(Sheet1!V180,FIND(":",Sheet1!V180)+1,10000)</f>
        <v>(1)独立设置时房屋建筑宜为三层或三层以下，容积率宜为0.6一1；(2)与其他建筑合并建设的，应设置于合建建筑的低层部分：(3)当与相关服务残疾人的建筑合建时，宜有独立的出入口；当与其他类型的建筑合建时，应有独立出入口：(4)可在残疾人寄宿托养服务机构中合并设置。参照杭州市残联“关于加快推进‘残疾人之家’建设的通知”(杭残联〔2020)1号)、《浙江省残疾人之家星级评定标准(2021年)》、《残疾人之家服务与管理规范》(DB33/T2453一2022)、《残疾人托养服务机构建设标准》（建标166一2013）</v>
      </c>
    </row>
    <row r="182" spans="1:22" x14ac:dyDescent="0.2">
      <c r="A182" s="178" t="str">
        <f>MID(Sheet1!A181,FIND(":",Sheet1!A181)+1,100)</f>
        <v>智能照护设施</v>
      </c>
      <c r="B182" s="178" t="str">
        <f>MID(Sheet1!B181,FIND(":",Sheet1!B181)+1,100)</f>
        <v>智能照护设施</v>
      </c>
      <c r="C182" s="178" t="str">
        <f>MID(Sheet1!C181,FIND(":",Sheet1!C181)+1,100)</f>
        <v/>
      </c>
      <c r="D182" s="178" t="str">
        <f>MID(Sheet1!D181,FIND(":",Sheet1!D181)+1,100)</f>
        <v>T</v>
      </c>
      <c r="E182" s="178" t="str">
        <f>MID(Sheet1!E181,FIND(":",Sheet1!E181)+1,100)</f>
        <v>品质提升</v>
      </c>
      <c r="F182" s="178" t="str">
        <f>MID(Sheet1!F181,FIND(":",Sheet1!F181)+1,100)</f>
        <v>0</v>
      </c>
      <c r="G182" s="178" t="str">
        <f>MID(Sheet1!G181,FIND(":",Sheet1!G181)+1,100)</f>
        <v>街道级</v>
      </c>
      <c r="H182" s="178" t="str">
        <f>MID(Sheet1!H181,FIND(":",Sheet1!H181)+1,100)</f>
        <v>GF0720</v>
      </c>
      <c r="I182" s="178" t="str">
        <f>MID(Sheet1!I181,FIND(":",Sheet1!I181)+1,100)</f>
        <v>社会福利</v>
      </c>
      <c r="J182" s="178" t="str">
        <f>MID(Sheet1!J181,FIND(":",Sheet1!J181)+1,100)</f>
        <v>0890</v>
      </c>
      <c r="K182" s="178" t="str">
        <f>MID(Sheet1!K181,FIND(":",Sheet1!K181)+1,100)</f>
        <v>点位控制</v>
      </c>
      <c r="L182" s="178" t="str">
        <f>MID(Sheet1!L181,FIND(":",Sheet1!L181)+1,100)</f>
        <v>0</v>
      </c>
      <c r="M182" s="178" t="str">
        <f>MID(Sheet1!M181,FIND(":",Sheet1!M181)+1,100)</f>
        <v>0</v>
      </c>
      <c r="N182" s="178" t="str">
        <f>MID(Sheet1!N181,FIND(":",Sheet1!N181)+1,100)</f>
        <v>0</v>
      </c>
      <c r="O182" s="178" t="str">
        <f>MID(Sheet1!O181,FIND(":",Sheet1!O181)+1,100)</f>
        <v>0</v>
      </c>
      <c r="P182" s="178" t="str">
        <f>MID(Sheet1!P181,FIND(":",Sheet1!P181)+1,100)</f>
        <v>0</v>
      </c>
      <c r="Q182" s="178" t="str">
        <f>MID(Sheet1!Q181,FIND(":",Sheet1!Q181)+1,100)</f>
        <v>-</v>
      </c>
      <c r="R182" s="178" t="str">
        <f>MID(Sheet1!R181,FIND(":",Sheet1!R181)+1,100)</f>
        <v>-</v>
      </c>
      <c r="S182" s="178" t="str">
        <f>MID(Sheet1!S181,FIND(":",Sheet1!S181)+1,100)</f>
        <v>-</v>
      </c>
      <c r="T182" s="178" t="str">
        <f>MID(Sheet1!T181,FIND(":",Sheet1!T181)+1,100)</f>
        <v>-</v>
      </c>
      <c r="U182" s="178" t="str">
        <f>MID(Sheet1!U181,FIND(":",Sheet1!U181)+1,100)</f>
        <v/>
      </c>
      <c r="V182" s="103" t="str">
        <f>MID(Sheet1!V181,FIND(":",Sheet1!V181)+1,10000)</f>
        <v>-</v>
      </c>
    </row>
    <row r="183" spans="1:22" x14ac:dyDescent="0.2">
      <c r="A183" s="178" t="str">
        <f>MID(Sheet1!A182,FIND(":",Sheet1!A182)+1,100)</f>
        <v>居家养老服务照料中心</v>
      </c>
      <c r="B183" s="178" t="str">
        <f>MID(Sheet1!B182,FIND(":",Sheet1!B182)+1,100)</f>
        <v>居家养老服务照料中心</v>
      </c>
      <c r="C183" s="178" t="str">
        <f>MID(Sheet1!C182,FIND(":",Sheet1!C182)+1,100)</f>
        <v/>
      </c>
      <c r="D183" s="178" t="str">
        <f>MID(Sheet1!D182,FIND(":",Sheet1!D182)+1,100)</f>
        <v>T</v>
      </c>
      <c r="E183" s="178" t="str">
        <f>MID(Sheet1!E182,FIND(":",Sheet1!E182)+1,100)</f>
        <v>必配</v>
      </c>
      <c r="F183" s="178" t="str">
        <f>MID(Sheet1!F182,FIND(":",Sheet1!F182)+1,100)</f>
        <v>1</v>
      </c>
      <c r="G183" s="178" t="str">
        <f>MID(Sheet1!G182,FIND(":",Sheet1!G182)+1,100)</f>
        <v>社区级</v>
      </c>
      <c r="H183" s="178" t="str">
        <f>MID(Sheet1!H182,FIND(":",Sheet1!H182)+1,100)</f>
        <v>GF0710</v>
      </c>
      <c r="I183" s="178" t="str">
        <f>MID(Sheet1!I182,FIND(":",Sheet1!I182)+1,100)</f>
        <v>社会福利</v>
      </c>
      <c r="J183" s="178" t="str">
        <f>MID(Sheet1!J182,FIND(":",Sheet1!J182)+1,100)</f>
        <v>0702</v>
      </c>
      <c r="K183" s="178" t="str">
        <f>MID(Sheet1!K182,FIND(":",Sheet1!K182)+1,100)</f>
        <v>点位控制</v>
      </c>
      <c r="L183" s="178" t="str">
        <f>MID(Sheet1!L182,FIND(":",Sheet1!L182)+1,100)</f>
        <v>总居住户数现状/100*30+总居住户数规划/100*30</v>
      </c>
      <c r="M183" s="178" t="str">
        <f>MID(Sheet1!M182,FIND(":",Sheet1!M182)+1,100)</f>
        <v>0</v>
      </c>
      <c r="N183" s="178" t="str">
        <f>MID(Sheet1!N182,FIND(":",Sheet1!N182)+1,100)</f>
        <v>0</v>
      </c>
      <c r="O183" s="178" t="str">
        <f>MID(Sheet1!O182,FIND(":",Sheet1!O182)+1,100)</f>
        <v>0</v>
      </c>
      <c r="P183" s="178" t="str">
        <f>MID(Sheet1!P182,FIND(":",Sheet1!P182)+1,100)</f>
        <v>0</v>
      </c>
      <c r="Q183" s="178" t="str">
        <f>MID(Sheet1!Q182,FIND(":",Sheet1!Q182)+1,100)</f>
        <v>300㎡</v>
      </c>
      <c r="R183" s="178" t="str">
        <f>MID(Sheet1!R182,FIND(":",Sheet1!R182)+1,100)</f>
        <v>-</v>
      </c>
      <c r="S183" s="178" t="str">
        <f>MID(Sheet1!S182,FIND(":",Sheet1!S182)+1,100)</f>
        <v>-</v>
      </c>
      <c r="T183" s="178" t="str">
        <f>MID(Sheet1!T182,FIND(":",Sheet1!T182)+1,100)</f>
        <v>-</v>
      </c>
      <c r="U183" s="178" t="str">
        <f>MID(Sheet1!U182,FIND(":",Sheet1!U182)+1,100)</f>
        <v/>
      </c>
      <c r="V183" s="103" t="str">
        <f>MID(Sheet1!V182,FIND(":",Sheet1!V182)+1,10000)</f>
        <v>(1)新建住宅与已建住宅均按照每百户建筑面积30m配建居家养老服务照料中心，且每处不小于300集中配置；(2)宜结合社区卫生服务中心、社区卫生站、文化活动室等社区公共配套设施及公共绿地设置，同时宜适当靠近幼儿园、小学等设置，积极创造条件实现老少同乐；(3)可设日托床位（或休息躺椅），平均每床位建筑面积不小于20m2;(4)依托中心提供居家养老智慧服务，完善居家养老服务平台。参照“杭州市居家养老服务用房配建实施办法”(杭民发(2020)91号)、《浙江省城镇社区建设专项规划编制导则（试行）》</v>
      </c>
    </row>
    <row r="184" spans="1:22" x14ac:dyDescent="0.2">
      <c r="A184" s="178" t="str">
        <f>MID(Sheet1!A183,FIND(":",Sheet1!A183)+1,100)</f>
        <v>残疾人社区康复站</v>
      </c>
      <c r="B184" s="178" t="str">
        <f>MID(Sheet1!B183,FIND(":",Sheet1!B183)+1,100)</f>
        <v>残疾人社区康复站</v>
      </c>
      <c r="C184" s="178" t="str">
        <f>MID(Sheet1!C183,FIND(":",Sheet1!C183)+1,100)</f>
        <v/>
      </c>
      <c r="D184" s="178" t="str">
        <f>MID(Sheet1!D183,FIND(":",Sheet1!D183)+1,100)</f>
        <v>T</v>
      </c>
      <c r="E184" s="178" t="str">
        <f>MID(Sheet1!E183,FIND(":",Sheet1!E183)+1,100)</f>
        <v>必配</v>
      </c>
      <c r="F184" s="178" t="str">
        <f>MID(Sheet1!F183,FIND(":",Sheet1!F183)+1,100)</f>
        <v>1</v>
      </c>
      <c r="G184" s="178" t="str">
        <f>MID(Sheet1!G183,FIND(":",Sheet1!G183)+1,100)</f>
        <v>社区级</v>
      </c>
      <c r="H184" s="178" t="str">
        <f>MID(Sheet1!H183,FIND(":",Sheet1!H183)+1,100)</f>
        <v>GF0711</v>
      </c>
      <c r="I184" s="178" t="str">
        <f>MID(Sheet1!I183,FIND(":",Sheet1!I183)+1,100)</f>
        <v>社会福利</v>
      </c>
      <c r="J184" s="178" t="str">
        <f>MID(Sheet1!J183,FIND(":",Sheet1!J183)+1,100)</f>
        <v>0702</v>
      </c>
      <c r="K184" s="178" t="str">
        <f>MID(Sheet1!K183,FIND(":",Sheet1!K183)+1,100)</f>
        <v>点位控制</v>
      </c>
      <c r="L184" s="178" t="str">
        <f>MID(Sheet1!L183,FIND(":",Sheet1!L183)+1,100)</f>
        <v>总居住户数/100*1.5</v>
      </c>
      <c r="M184" s="178" t="str">
        <f>MID(Sheet1!M183,FIND(":",Sheet1!M183)+1,100)</f>
        <v>0</v>
      </c>
      <c r="N184" s="178" t="str">
        <f>MID(Sheet1!N183,FIND(":",Sheet1!N183)+1,100)</f>
        <v>0</v>
      </c>
      <c r="O184" s="178" t="str">
        <f>MID(Sheet1!O183,FIND(":",Sheet1!O183)+1,100)</f>
        <v>0</v>
      </c>
      <c r="P184" s="178" t="str">
        <f>MID(Sheet1!P183,FIND(":",Sheet1!P183)+1,100)</f>
        <v>0</v>
      </c>
      <c r="Q184" s="178" t="str">
        <f>MID(Sheet1!Q183,FIND(":",Sheet1!Q183)+1,100)</f>
        <v>30㎡</v>
      </c>
      <c r="R184" s="178" t="str">
        <f>MID(Sheet1!R183,FIND(":",Sheet1!R183)+1,100)</f>
        <v>-</v>
      </c>
      <c r="S184" s="178" t="str">
        <f>MID(Sheet1!S183,FIND(":",Sheet1!S183)+1,100)</f>
        <v>-</v>
      </c>
      <c r="T184" s="178" t="str">
        <f>MID(Sheet1!T183,FIND(":",Sheet1!T183)+1,100)</f>
        <v>-</v>
      </c>
      <c r="U184" s="178" t="str">
        <f>MID(Sheet1!U183,FIND(":",Sheet1!U183)+1,100)</f>
        <v/>
      </c>
      <c r="V184" s="103" t="str">
        <f>MID(Sheet1!V183,FIND(":",Sheet1!V183)+1,10000)</f>
        <v>可依托社区内现有机构和设施，安排固定的活动场所。参照“关于开展残疾人‘康复之家’建设试点工作的通知(残联康复函〔2021)7号)</v>
      </c>
    </row>
    <row r="185" spans="1:22" x14ac:dyDescent="0.2">
      <c r="A185" s="178" t="str">
        <f>MID(Sheet1!A184,FIND(":",Sheet1!A184)+1,100)</f>
        <v>托育机构</v>
      </c>
      <c r="B185" s="178" t="str">
        <f>MID(Sheet1!B184,FIND(":",Sheet1!B184)+1,100)</f>
        <v>托育机构</v>
      </c>
      <c r="C185" s="178" t="str">
        <f>MID(Sheet1!C184,FIND(":",Sheet1!C184)+1,100)</f>
        <v>婴幼儿用房</v>
      </c>
      <c r="D185" s="178" t="str">
        <f>MID(Sheet1!D184,FIND(":",Sheet1!D184)+1,100)</f>
        <v>T</v>
      </c>
      <c r="E185" s="178" t="str">
        <f>MID(Sheet1!E184,FIND(":",Sheet1!E184)+1,100)</f>
        <v>必配</v>
      </c>
      <c r="F185" s="178" t="str">
        <f>MID(Sheet1!F184,FIND(":",Sheet1!F184)+1,100)</f>
        <v>1</v>
      </c>
      <c r="G185" s="178" t="str">
        <f>MID(Sheet1!G184,FIND(":",Sheet1!G184)+1,100)</f>
        <v>社区级</v>
      </c>
      <c r="H185" s="178" t="str">
        <f>MID(Sheet1!H184,FIND(":",Sheet1!H184)+1,100)</f>
        <v>GF0712</v>
      </c>
      <c r="I185" s="178" t="str">
        <f>MID(Sheet1!I184,FIND(":",Sheet1!I184)+1,100)</f>
        <v>社会福利</v>
      </c>
      <c r="J185" s="178" t="str">
        <f>MID(Sheet1!J184,FIND(":",Sheet1!J184)+1,100)</f>
        <v>0702</v>
      </c>
      <c r="K185" s="178" t="str">
        <f>MID(Sheet1!K184,FIND(":",Sheet1!K184)+1,100)</f>
        <v>点位控制</v>
      </c>
      <c r="L185" s="178" t="str">
        <f>MID(Sheet1!L184,FIND(":",Sheet1!L184)+1,100)</f>
        <v>总居住户数/100*15</v>
      </c>
      <c r="M185" s="178" t="str">
        <f>MID(Sheet1!M184,FIND(":",Sheet1!M184)+1,100)</f>
        <v>0</v>
      </c>
      <c r="N185" s="178" t="str">
        <f>MID(Sheet1!N184,FIND(":",Sheet1!N184)+1,100)</f>
        <v>0</v>
      </c>
      <c r="O185" s="178" t="str">
        <f>MID(Sheet1!O184,FIND(":",Sheet1!O184)+1,100)</f>
        <v>0</v>
      </c>
      <c r="P185" s="178" t="str">
        <f>MID(Sheet1!P184,FIND(":",Sheet1!P184)+1,100)</f>
        <v>0</v>
      </c>
      <c r="Q185" s="178" t="str">
        <f>MID(Sheet1!Q184,FIND(":",Sheet1!Q184)+1,100)</f>
        <v>200㎡</v>
      </c>
      <c r="R185" s="178" t="str">
        <f>MID(Sheet1!R184,FIND(":",Sheet1!R184)+1,100)</f>
        <v>-</v>
      </c>
      <c r="S185" s="178" t="str">
        <f>MID(Sheet1!S184,FIND(":",Sheet1!S184)+1,100)</f>
        <v>-</v>
      </c>
      <c r="T185" s="178" t="str">
        <f>MID(Sheet1!T184,FIND(":",Sheet1!T184)+1,100)</f>
        <v>-</v>
      </c>
      <c r="U185" s="178" t="str">
        <f>MID(Sheet1!U184,FIND(":",Sheet1!U184)+1,100)</f>
        <v/>
      </c>
      <c r="V185" s="103" t="str">
        <f>MID(Sheet1!V184,FIND(":",Sheet1!V184)+1,10000)</f>
        <v>(1)有条件的应按常住人口3000-4000户集中配置，每增加3000户增配一处；(2)滨江区和钱塘区新建、改建居住区应按照百户指标18/百户测算，城西科创大走廊区域原则上新建、改建居住区应按照百户指标18m/百户测算：(3)上城区、拱墅区、西湖区、萧山区、余杭区、临平区、富阳区和临安区（不含城西科创大走廊区域）新建、改建居住区按照百户指标15m/百户测算，其中，萧山区、余杭区、临平区、富阳区及临安区在有条件建设区域宜按照18m/百户指标配建；(4)已建居住区按不少于10m/百户且不小于150m配置托育机构，有条件的应按常住人口3000-4000户集中配置，每增加3000户增配一处；(5)服务半径不宜大于300m,机构设置确有困难的，或托育需求较低的地区，服务半径可适当扩大至500-800m.(6)新建区托育机构宜独立设置（有独立设置的建筑基地、独立出入口及消防设施)，有条件的可独立占地，容积率不宜超过1.0：(7)已建区4个班及以上的机构宜独立设置，3个班及以下的机构可与居住、养老、教育、办公等建筑合建。参照杭州市卫健委等4部门“关于印发杭州市婴幼儿照护服务设施配建办法的通知(杭卫发[2022]61号)</v>
      </c>
    </row>
    <row r="186" spans="1:22" x14ac:dyDescent="0.2">
      <c r="A186" s="178" t="str">
        <f>MID(Sheet1!A185,FIND(":",Sheet1!A185)+1,100)</f>
        <v>社区儿童成长驿站（含婴幼儿成长驿站与儿童之家）</v>
      </c>
      <c r="B186" s="178" t="str">
        <f>MID(Sheet1!B185,FIND(":",Sheet1!B185)+1,100)</f>
        <v>社区儿童成长驿站（含婴幼儿成长驿站与儿童之家）</v>
      </c>
      <c r="C186" s="178" t="str">
        <f>MID(Sheet1!C185,FIND(":",Sheet1!C185)+1,100)</f>
        <v>成长驿站 社区儿童成长驿站</v>
      </c>
      <c r="D186" s="178" t="str">
        <f>MID(Sheet1!D185,FIND(":",Sheet1!D185)+1,100)</f>
        <v>T</v>
      </c>
      <c r="E186" s="178" t="str">
        <f>MID(Sheet1!E185,FIND(":",Sheet1!E185)+1,100)</f>
        <v>必配</v>
      </c>
      <c r="F186" s="178" t="str">
        <f>MID(Sheet1!F185,FIND(":",Sheet1!F185)+1,100)</f>
        <v>1</v>
      </c>
      <c r="G186" s="178" t="str">
        <f>MID(Sheet1!G185,FIND(":",Sheet1!G185)+1,100)</f>
        <v>社区级</v>
      </c>
      <c r="H186" s="178" t="str">
        <f>MID(Sheet1!H185,FIND(":",Sheet1!H185)+1,100)</f>
        <v>GF0713</v>
      </c>
      <c r="I186" s="178" t="str">
        <f>MID(Sheet1!I185,FIND(":",Sheet1!I185)+1,100)</f>
        <v>社会福利</v>
      </c>
      <c r="J186" s="178" t="str">
        <f>MID(Sheet1!J185,FIND(":",Sheet1!J185)+1,100)</f>
        <v>0702</v>
      </c>
      <c r="K186" s="178" t="str">
        <f>MID(Sheet1!K185,FIND(":",Sheet1!K185)+1,100)</f>
        <v>点位控制</v>
      </c>
      <c r="L186" s="178" t="str">
        <f>MID(Sheet1!L185,FIND(":",Sheet1!L185)+1,100)</f>
        <v>总居住户数/100*5</v>
      </c>
      <c r="M186" s="178" t="str">
        <f>MID(Sheet1!M185,FIND(":",Sheet1!M185)+1,100)</f>
        <v>0</v>
      </c>
      <c r="N186" s="178" t="str">
        <f>MID(Sheet1!N185,FIND(":",Sheet1!N185)+1,100)</f>
        <v>0</v>
      </c>
      <c r="O186" s="178" t="str">
        <f>MID(Sheet1!O185,FIND(":",Sheet1!O185)+1,100)</f>
        <v>0</v>
      </c>
      <c r="P186" s="178" t="str">
        <f>MID(Sheet1!P185,FIND(":",Sheet1!P185)+1,100)</f>
        <v>0</v>
      </c>
      <c r="Q186" s="178" t="str">
        <f>MID(Sheet1!Q185,FIND(":",Sheet1!Q185)+1,100)</f>
        <v>100㎡</v>
      </c>
      <c r="R186" s="178" t="str">
        <f>MID(Sheet1!R185,FIND(":",Sheet1!R185)+1,100)</f>
        <v>-</v>
      </c>
      <c r="S186" s="178" t="str">
        <f>MID(Sheet1!S185,FIND(":",Sheet1!S185)+1,100)</f>
        <v>-</v>
      </c>
      <c r="T186" s="178" t="str">
        <f>MID(Sheet1!T185,FIND(":",Sheet1!T185)+1,100)</f>
        <v>-</v>
      </c>
      <c r="U186" s="178" t="str">
        <f>MID(Sheet1!U185,FIND(":",Sheet1!U185)+1,100)</f>
        <v/>
      </c>
      <c r="V186" s="103" t="str">
        <f>MID(Sheet1!V185,FIND(":",Sheet1!V185)+1,10000)</f>
        <v>(1)原则上每个社区至少配建一处：(2)单处设施的专属或共享室内面积不少于100m,新建地区宜配置专属空间；(3)已建地区实施确有困难的单处设施专属或共享室内面积不少于80m;(4)不独立占地设置，可与其他社区服务用房合建或共享空间。参照“关于加强婴幼儿成长驿站建设的实施意见”（杭卫发[2021]40号)、“浙江省委宣传部等11个部门关于印发〈浙江省儿童之家建设三年计划(2020-2022年)的通知〉”(浙政妇儿工委办〔2020)2号)</v>
      </c>
    </row>
    <row r="187" spans="1:22" x14ac:dyDescent="0.2">
      <c r="A187" s="178" t="str">
        <f>MID(Sheet1!A186,FIND(":",Sheet1!A186)+1,100)</f>
        <v>社区食堂（助餐服务点）</v>
      </c>
      <c r="B187" s="178" t="str">
        <f>MID(Sheet1!B186,FIND(":",Sheet1!B186)+1,100)</f>
        <v>社区食堂（助餐服务点）</v>
      </c>
      <c r="C187" s="178" t="str">
        <f>MID(Sheet1!C186,FIND(":",Sheet1!C186)+1,100)</f>
        <v>社区食堂</v>
      </c>
      <c r="D187" s="178" t="str">
        <f>MID(Sheet1!D186,FIND(":",Sheet1!D186)+1,100)</f>
        <v>T</v>
      </c>
      <c r="E187" s="178" t="str">
        <f>MID(Sheet1!E186,FIND(":",Sheet1!E186)+1,100)</f>
        <v>必配</v>
      </c>
      <c r="F187" s="178" t="str">
        <f>MID(Sheet1!F186,FIND(":",Sheet1!F186)+1,100)</f>
        <v>1</v>
      </c>
      <c r="G187" s="178" t="str">
        <f>MID(Sheet1!G186,FIND(":",Sheet1!G186)+1,100)</f>
        <v>社区级</v>
      </c>
      <c r="H187" s="178" t="str">
        <f>MID(Sheet1!H186,FIND(":",Sheet1!H186)+1,100)</f>
        <v>GF0714</v>
      </c>
      <c r="I187" s="178" t="str">
        <f>MID(Sheet1!I186,FIND(":",Sheet1!I186)+1,100)</f>
        <v>社会福利</v>
      </c>
      <c r="J187" s="178" t="str">
        <f>MID(Sheet1!J186,FIND(":",Sheet1!J186)+1,100)</f>
        <v>0702</v>
      </c>
      <c r="K187" s="178" t="str">
        <f>MID(Sheet1!K186,FIND(":",Sheet1!K186)+1,100)</f>
        <v>点位控制</v>
      </c>
      <c r="L187" s="178" t="str">
        <f>MID(Sheet1!L186,FIND(":",Sheet1!L186)+1,100)</f>
        <v>总居住户数/100*4.5</v>
      </c>
      <c r="M187" s="178" t="str">
        <f>MID(Sheet1!M186,FIND(":",Sheet1!M186)+1,100)</f>
        <v>0</v>
      </c>
      <c r="N187" s="178" t="str">
        <f>MID(Sheet1!N186,FIND(":",Sheet1!N186)+1,100)</f>
        <v>0</v>
      </c>
      <c r="O187" s="178" t="str">
        <f>MID(Sheet1!O186,FIND(":",Sheet1!O186)+1,100)</f>
        <v>0</v>
      </c>
      <c r="P187" s="178" t="str">
        <f>MID(Sheet1!P186,FIND(":",Sheet1!P186)+1,100)</f>
        <v>0</v>
      </c>
      <c r="Q187" s="178" t="str">
        <f>MID(Sheet1!Q186,FIND(":",Sheet1!Q186)+1,100)</f>
        <v>80㎡</v>
      </c>
      <c r="R187" s="178" t="str">
        <f>MID(Sheet1!R186,FIND(":",Sheet1!R186)+1,100)</f>
        <v>-</v>
      </c>
      <c r="S187" s="178" t="str">
        <f>MID(Sheet1!S186,FIND(":",Sheet1!S186)+1,100)</f>
        <v>-</v>
      </c>
      <c r="T187" s="178" t="str">
        <f>MID(Sheet1!T186,FIND(":",Sheet1!T186)+1,100)</f>
        <v>-</v>
      </c>
      <c r="U187" s="178" t="str">
        <f>MID(Sheet1!U186,FIND(":",Sheet1!U186)+1,100)</f>
        <v/>
      </c>
      <c r="V187" s="103" t="str">
        <f>MID(Sheet1!V186,FIND(":",Sheet1!V186)+1,10000)</f>
        <v>(1)社区食堂场地（包括厨房）面积一般不少于80m,最少可容纳20名老人同时用餐；(2)用地紧张情况下，可以多种形式替代社区食堂，如设置助餐服务点，场地面积一般不少于40m,最少可容纳15名老人同时用餐：(3)建议结合居家养老服务照料中心设置。参照杭州市老龄工作委员会办公室等四部门“关于加强居家养老服务发展规划工作的通知”（杭老办字[2018]16号)，借鉴《上海城市居住地区和居住区公共服务设施设置标准》</v>
      </c>
    </row>
    <row r="188" spans="1:22" x14ac:dyDescent="0.2">
      <c r="A188" s="178" t="str">
        <f>MID(Sheet1!A187,FIND(":",Sheet1!A187)+1,100)</f>
        <v>老年社团活动室</v>
      </c>
      <c r="B188" s="178" t="str">
        <f>MID(Sheet1!B187,FIND(":",Sheet1!B187)+1,100)</f>
        <v>老年社团活动室</v>
      </c>
      <c r="C188" s="178" t="str">
        <f>MID(Sheet1!C187,FIND(":",Sheet1!C187)+1,100)</f>
        <v/>
      </c>
      <c r="D188" s="178" t="str">
        <f>MID(Sheet1!D187,FIND(":",Sheet1!D187)+1,100)</f>
        <v>T</v>
      </c>
      <c r="E188" s="178" t="str">
        <f>MID(Sheet1!E187,FIND(":",Sheet1!E187)+1,100)</f>
        <v>品质提升</v>
      </c>
      <c r="F188" s="178" t="str">
        <f>MID(Sheet1!F187,FIND(":",Sheet1!F187)+1,100)</f>
        <v>0</v>
      </c>
      <c r="G188" s="178" t="str">
        <f>MID(Sheet1!G187,FIND(":",Sheet1!G187)+1,100)</f>
        <v>社区级</v>
      </c>
      <c r="H188" s="178" t="str">
        <f>MID(Sheet1!H187,FIND(":",Sheet1!H187)+1,100)</f>
        <v>GF0720</v>
      </c>
      <c r="I188" s="178" t="str">
        <f>MID(Sheet1!I187,FIND(":",Sheet1!I187)+1,100)</f>
        <v>社会福利</v>
      </c>
      <c r="J188" s="178" t="str">
        <f>MID(Sheet1!J187,FIND(":",Sheet1!J187)+1,100)</f>
        <v>0702</v>
      </c>
      <c r="K188" s="178" t="str">
        <f>MID(Sheet1!K187,FIND(":",Sheet1!K187)+1,100)</f>
        <v>点位控制</v>
      </c>
      <c r="L188" s="178" t="str">
        <f>MID(Sheet1!L187,FIND(":",Sheet1!L187)+1,100)</f>
        <v>0</v>
      </c>
      <c r="M188" s="178" t="str">
        <f>MID(Sheet1!M187,FIND(":",Sheet1!M187)+1,100)</f>
        <v>0</v>
      </c>
      <c r="N188" s="178" t="str">
        <f>MID(Sheet1!N187,FIND(":",Sheet1!N187)+1,100)</f>
        <v>0</v>
      </c>
      <c r="O188" s="178" t="str">
        <f>MID(Sheet1!O187,FIND(":",Sheet1!O187)+1,100)</f>
        <v>0</v>
      </c>
      <c r="P188" s="178" t="str">
        <f>MID(Sheet1!P187,FIND(":",Sheet1!P187)+1,100)</f>
        <v>0</v>
      </c>
      <c r="Q188" s="178" t="str">
        <f>MID(Sheet1!Q187,FIND(":",Sheet1!Q187)+1,100)</f>
        <v>-</v>
      </c>
      <c r="R188" s="178" t="str">
        <f>MID(Sheet1!R187,FIND(":",Sheet1!R187)+1,100)</f>
        <v>-</v>
      </c>
      <c r="S188" s="178" t="str">
        <f>MID(Sheet1!S187,FIND(":",Sheet1!S187)+1,100)</f>
        <v>-</v>
      </c>
      <c r="T188" s="178" t="str">
        <f>MID(Sheet1!T187,FIND(":",Sheet1!T187)+1,100)</f>
        <v>-</v>
      </c>
      <c r="U188" s="178" t="str">
        <f>MID(Sheet1!U187,FIND(":",Sheet1!U187)+1,100)</f>
        <v/>
      </c>
      <c r="V188" s="103" t="str">
        <f>MID(Sheet1!V187,FIND(":",Sheet1!V187)+1,10000)</f>
        <v>-</v>
      </c>
    </row>
    <row r="189" spans="1:22" x14ac:dyDescent="0.2">
      <c r="A189" s="178" t="str">
        <f>MID(Sheet1!A188,FIND(":",Sheet1!A188)+1,100)</f>
        <v>老年舞蹈室</v>
      </c>
      <c r="B189" s="178" t="str">
        <f>MID(Sheet1!B188,FIND(":",Sheet1!B188)+1,100)</f>
        <v>老年舞蹈室</v>
      </c>
      <c r="C189" s="178" t="str">
        <f>MID(Sheet1!C188,FIND(":",Sheet1!C188)+1,100)</f>
        <v/>
      </c>
      <c r="D189" s="178" t="str">
        <f>MID(Sheet1!D188,FIND(":",Sheet1!D188)+1,100)</f>
        <v>T</v>
      </c>
      <c r="E189" s="178" t="str">
        <f>MID(Sheet1!E188,FIND(":",Sheet1!E188)+1,100)</f>
        <v>品质提升</v>
      </c>
      <c r="F189" s="178" t="str">
        <f>MID(Sheet1!F188,FIND(":",Sheet1!F188)+1,100)</f>
        <v>0</v>
      </c>
      <c r="G189" s="178" t="str">
        <f>MID(Sheet1!G188,FIND(":",Sheet1!G188)+1,100)</f>
        <v>社区级</v>
      </c>
      <c r="H189" s="178" t="str">
        <f>MID(Sheet1!H188,FIND(":",Sheet1!H188)+1,100)</f>
        <v>GF0720</v>
      </c>
      <c r="I189" s="178" t="str">
        <f>MID(Sheet1!I188,FIND(":",Sheet1!I188)+1,100)</f>
        <v>社会福利</v>
      </c>
      <c r="J189" s="178" t="str">
        <f>MID(Sheet1!J188,FIND(":",Sheet1!J188)+1,100)</f>
        <v>0702</v>
      </c>
      <c r="K189" s="178" t="str">
        <f>MID(Sheet1!K188,FIND(":",Sheet1!K188)+1,100)</f>
        <v>点位控制</v>
      </c>
      <c r="L189" s="178" t="str">
        <f>MID(Sheet1!L188,FIND(":",Sheet1!L188)+1,100)</f>
        <v>0</v>
      </c>
      <c r="M189" s="178" t="str">
        <f>MID(Sheet1!M188,FIND(":",Sheet1!M188)+1,100)</f>
        <v>0</v>
      </c>
      <c r="N189" s="178" t="str">
        <f>MID(Sheet1!N188,FIND(":",Sheet1!N188)+1,100)</f>
        <v>0</v>
      </c>
      <c r="O189" s="178" t="str">
        <f>MID(Sheet1!O188,FIND(":",Sheet1!O188)+1,100)</f>
        <v>0</v>
      </c>
      <c r="P189" s="178" t="str">
        <f>MID(Sheet1!P188,FIND(":",Sheet1!P188)+1,100)</f>
        <v>0</v>
      </c>
      <c r="Q189" s="178" t="str">
        <f>MID(Sheet1!Q188,FIND(":",Sheet1!Q188)+1,100)</f>
        <v>-</v>
      </c>
      <c r="R189" s="178" t="str">
        <f>MID(Sheet1!R188,FIND(":",Sheet1!R188)+1,100)</f>
        <v>-</v>
      </c>
      <c r="S189" s="178" t="str">
        <f>MID(Sheet1!S188,FIND(":",Sheet1!S188)+1,100)</f>
        <v>-</v>
      </c>
      <c r="T189" s="178" t="str">
        <f>MID(Sheet1!T188,FIND(":",Sheet1!T188)+1,100)</f>
        <v>-</v>
      </c>
      <c r="U189" s="178" t="str">
        <f>MID(Sheet1!U188,FIND(":",Sheet1!U188)+1,100)</f>
        <v/>
      </c>
      <c r="V189" s="103" t="str">
        <f>MID(Sheet1!V188,FIND(":",Sheet1!V188)+1,10000)</f>
        <v>-</v>
      </c>
    </row>
    <row r="190" spans="1:22" x14ac:dyDescent="0.2">
      <c r="A190" s="178" t="str">
        <f>MID(Sheet1!A189,FIND(":",Sheet1!A189)+1,100)</f>
        <v>区域性居家养老服务中心（乡镇）</v>
      </c>
      <c r="B190" s="178" t="str">
        <f>MID(Sheet1!B189,FIND(":",Sheet1!B189)+1,100)</f>
        <v>区域性居家养老服务中心（乡镇）</v>
      </c>
      <c r="C190" s="178" t="str">
        <f>MID(Sheet1!C189,FIND(":",Sheet1!C189)+1,100)</f>
        <v/>
      </c>
      <c r="D190" s="178" t="str">
        <f>MID(Sheet1!D189,FIND(":",Sheet1!D189)+1,100)</f>
        <v>T</v>
      </c>
      <c r="E190" s="178" t="str">
        <f>MID(Sheet1!E189,FIND(":",Sheet1!E189)+1,100)</f>
        <v>必配</v>
      </c>
      <c r="F190" s="178" t="str">
        <f>MID(Sheet1!F189,FIND(":",Sheet1!F189)+1,100)</f>
        <v>0</v>
      </c>
      <c r="G190" s="178" t="str">
        <f>MID(Sheet1!G189,FIND(":",Sheet1!G189)+1,100)</f>
        <v>乡镇级</v>
      </c>
      <c r="H190" s="178" t="str">
        <f>MID(Sheet1!H189,FIND(":",Sheet1!H189)+1,100)</f>
        <v>GF0703</v>
      </c>
      <c r="I190" s="178" t="str">
        <f>MID(Sheet1!I189,FIND(":",Sheet1!I189)+1,100)</f>
        <v>社会福利</v>
      </c>
      <c r="J190" s="178" t="str">
        <f>MID(Sheet1!J189,FIND(":",Sheet1!J189)+1,100)</f>
        <v>0890</v>
      </c>
      <c r="K190" s="178" t="str">
        <f>MID(Sheet1!K189,FIND(":",Sheet1!K189)+1,100)</f>
        <v>点位控制</v>
      </c>
      <c r="L190" s="178" t="str">
        <f>MID(Sheet1!L189,FIND(":",Sheet1!L189)+1,100)</f>
        <v>总居住人数/1000*140</v>
      </c>
      <c r="M190" s="178" t="str">
        <f>MID(Sheet1!M189,FIND(":",Sheet1!M189)+1,100)</f>
        <v>0</v>
      </c>
      <c r="N190" s="178" t="str">
        <f>MID(Sheet1!N189,FIND(":",Sheet1!N189)+1,100)</f>
        <v>0</v>
      </c>
      <c r="O190" s="178" t="str">
        <f>MID(Sheet1!O189,FIND(":",Sheet1!O189)+1,100)</f>
        <v>0</v>
      </c>
      <c r="P190" s="178" t="str">
        <f>MID(Sheet1!P189,FIND(":",Sheet1!P189)+1,100)</f>
        <v>0</v>
      </c>
      <c r="Q190" s="178" t="str">
        <f>MID(Sheet1!Q189,FIND(":",Sheet1!Q189)+1,100)</f>
        <v>2000-3000㎡</v>
      </c>
      <c r="R190" s="178" t="str">
        <f>MID(Sheet1!R189,FIND(":",Sheet1!R189)+1,100)</f>
        <v>-</v>
      </c>
      <c r="S190" s="178" t="str">
        <f>MID(Sheet1!S189,FIND(":",Sheet1!S189)+1,100)</f>
        <v>-</v>
      </c>
      <c r="T190" s="178" t="str">
        <f>MID(Sheet1!T189,FIND(":",Sheet1!T189)+1,100)</f>
        <v>-</v>
      </c>
      <c r="U190" s="178" t="str">
        <f>MID(Sheet1!U189,FIND(":",Sheet1!U189)+1,100)</f>
        <v/>
      </c>
      <c r="V190" s="103" t="str">
        <f>MID(Sheet1!V189,FIND(":",Sheet1!V189)+1,10000)</f>
        <v>(1)各乡镇应至少配置1处，通常每6000-8000户集中配建1处，单处建筑规模一般为2000-3000m°，规模较大的乡镇增设分中心，每增加6000户增配1处；(2)原则上服务半径为1000-1500m。参照“杭州市居家养老服务用房配建实施办法”(杭民发(2020)91号)、《杭州市养老服务设施布局专项规划》</v>
      </c>
    </row>
    <row r="191" spans="1:22" x14ac:dyDescent="0.2">
      <c r="A191" s="178" t="str">
        <f>MID(Sheet1!A190,FIND(":",Sheet1!A190)+1,100)</f>
        <v>乡镇级养老院</v>
      </c>
      <c r="B191" s="178" t="str">
        <f>MID(Sheet1!B190,FIND(":",Sheet1!B190)+1,100)</f>
        <v>乡镇级养老院</v>
      </c>
      <c r="C191" s="178" t="str">
        <f>MID(Sheet1!C190,FIND(":",Sheet1!C190)+1,100)</f>
        <v/>
      </c>
      <c r="D191" s="178" t="str">
        <f>MID(Sheet1!D190,FIND(":",Sheet1!D190)+1,100)</f>
        <v>T</v>
      </c>
      <c r="E191" s="178" t="str">
        <f>MID(Sheet1!E190,FIND(":",Sheet1!E190)+1,100)</f>
        <v>必配</v>
      </c>
      <c r="F191" s="178" t="str">
        <f>MID(Sheet1!F190,FIND(":",Sheet1!F190)+1,100)</f>
        <v>0</v>
      </c>
      <c r="G191" s="178" t="str">
        <f>MID(Sheet1!G190,FIND(":",Sheet1!G190)+1,100)</f>
        <v>乡镇级</v>
      </c>
      <c r="H191" s="178" t="str">
        <f>MID(Sheet1!H190,FIND(":",Sheet1!H190)+1,100)</f>
        <v>GF0702</v>
      </c>
      <c r="I191" s="178" t="str">
        <f>MID(Sheet1!I190,FIND(":",Sheet1!I190)+1,100)</f>
        <v>社会福利</v>
      </c>
      <c r="J191" s="178" t="str">
        <f>MID(Sheet1!J190,FIND(":",Sheet1!J190)+1,100)</f>
        <v>0890</v>
      </c>
      <c r="K191" s="178" t="str">
        <f>MID(Sheet1!K190,FIND(":",Sheet1!K190)+1,100)</f>
        <v>点位控制</v>
      </c>
      <c r="L191" s="178" t="str">
        <f>MID(Sheet1!L190,FIND(":",Sheet1!L190)+1,100)</f>
        <v>0</v>
      </c>
      <c r="M191" s="178" t="str">
        <f>MID(Sheet1!M190,FIND(":",Sheet1!M190)+1,100)</f>
        <v>0</v>
      </c>
      <c r="N191" s="178" t="str">
        <f>MID(Sheet1!N190,FIND(":",Sheet1!N190)+1,100)</f>
        <v>0</v>
      </c>
      <c r="O191" s="178" t="str">
        <f>MID(Sheet1!O190,FIND(":",Sheet1!O190)+1,100)</f>
        <v>0</v>
      </c>
      <c r="P191" s="178" t="str">
        <f>MID(Sheet1!P190,FIND(":",Sheet1!P190)+1,100)</f>
        <v>0</v>
      </c>
      <c r="Q191" s="178" t="str">
        <f>MID(Sheet1!Q190,FIND(":",Sheet1!Q190)+1,100)</f>
        <v>1050㎡</v>
      </c>
      <c r="R191" s="178" t="str">
        <f>MID(Sheet1!R190,FIND(":",Sheet1!R190)+1,100)</f>
        <v>-</v>
      </c>
      <c r="S191" s="178" t="str">
        <f>MID(Sheet1!S190,FIND(":",Sheet1!S190)+1,100)</f>
        <v>-</v>
      </c>
      <c r="T191" s="178" t="str">
        <f>MID(Sheet1!T190,FIND(":",Sheet1!T190)+1,100)</f>
        <v>-</v>
      </c>
      <c r="U191" s="178" t="str">
        <f>MID(Sheet1!U190,FIND(":",Sheet1!U190)+1,100)</f>
        <v/>
      </c>
      <c r="V191" s="103" t="str">
        <f>MID(Sheet1!V190,FIND(":",Sheet1!V190)+1,10000)</f>
        <v>(1)原则上各乡镇至少设置1处，需求确实较少的可与周边合并设置：(2)应设床位数按照不低于地区老年人口的3%确定，单处床位规模一般为30-200床，(3)床均建筑面积一般不小于35m'/人，床均用地面积一般为25-50m.参照《杭州市养老服务设施布局专项规划》</v>
      </c>
    </row>
    <row r="192" spans="1:22" x14ac:dyDescent="0.2">
      <c r="A192" s="178" t="str">
        <f>MID(Sheet1!A191,FIND(":",Sheet1!A191)+1,100)</f>
        <v>残疾人之家（残疾人日间照料服务机构）（乡镇级）</v>
      </c>
      <c r="B192" s="178" t="str">
        <f>MID(Sheet1!B191,FIND(":",Sheet1!B191)+1,100)</f>
        <v>残疾人之家（残疾人日间照料服务机构）（乡镇级）</v>
      </c>
      <c r="C192" s="178" t="str">
        <f>MID(Sheet1!C191,FIND(":",Sheet1!C191)+1,100)</f>
        <v>残疾人日间托养机构 残疾人日间照料托养服务机构 工疗站</v>
      </c>
      <c r="D192" s="178" t="str">
        <f>MID(Sheet1!D191,FIND(":",Sheet1!D191)+1,100)</f>
        <v>T</v>
      </c>
      <c r="E192" s="178" t="str">
        <f>MID(Sheet1!E191,FIND(":",Sheet1!E191)+1,100)</f>
        <v>必配</v>
      </c>
      <c r="F192" s="178" t="str">
        <f>MID(Sheet1!F191,FIND(":",Sheet1!F191)+1,100)</f>
        <v>0</v>
      </c>
      <c r="G192" s="178" t="str">
        <f>MID(Sheet1!G191,FIND(":",Sheet1!G191)+1,100)</f>
        <v>乡镇级</v>
      </c>
      <c r="H192" s="178" t="str">
        <f>MID(Sheet1!H191,FIND(":",Sheet1!H191)+1,100)</f>
        <v>GF0704</v>
      </c>
      <c r="I192" s="178" t="str">
        <f>MID(Sheet1!I191,FIND(":",Sheet1!I191)+1,100)</f>
        <v>社会福利</v>
      </c>
      <c r="J192" s="178" t="str">
        <f>MID(Sheet1!J191,FIND(":",Sheet1!J191)+1,100)</f>
        <v>0890</v>
      </c>
      <c r="K192" s="178" t="str">
        <f>MID(Sheet1!K191,FIND(":",Sheet1!K191)+1,100)</f>
        <v>点位控制</v>
      </c>
      <c r="L192" s="178" t="str">
        <f>MID(Sheet1!L191,FIND(":",Sheet1!L191)+1,100)</f>
        <v>0</v>
      </c>
      <c r="M192" s="178" t="str">
        <f>MID(Sheet1!M191,FIND(":",Sheet1!M191)+1,100)</f>
        <v>0</v>
      </c>
      <c r="N192" s="178" t="str">
        <f>MID(Sheet1!N191,FIND(":",Sheet1!N191)+1,100)</f>
        <v>0</v>
      </c>
      <c r="O192" s="178" t="str">
        <f>MID(Sheet1!O191,FIND(":",Sheet1!O191)+1,100)</f>
        <v>0</v>
      </c>
      <c r="P192" s="178" t="str">
        <f>MID(Sheet1!P191,FIND(":",Sheet1!P191)+1,100)</f>
        <v>0</v>
      </c>
      <c r="Q192" s="178" t="str">
        <f>MID(Sheet1!Q191,FIND(":",Sheet1!Q191)+1,100)</f>
        <v>200㎡</v>
      </c>
      <c r="R192" s="178" t="str">
        <f>MID(Sheet1!R191,FIND(":",Sheet1!R191)+1,100)</f>
        <v>-</v>
      </c>
      <c r="S192" s="178" t="str">
        <f>MID(Sheet1!S191,FIND(":",Sheet1!S191)+1,100)</f>
        <v>-</v>
      </c>
      <c r="T192" s="178" t="str">
        <f>MID(Sheet1!T191,FIND(":",Sheet1!T191)+1,100)</f>
        <v>-</v>
      </c>
      <c r="U192" s="178" t="str">
        <f>MID(Sheet1!U191,FIND(":",Sheet1!U191)+1,100)</f>
        <v/>
      </c>
      <c r="V192" s="103" t="str">
        <f>MID(Sheet1!V191,FIND(":",Sheet1!V191)+1,10000)</f>
        <v>各乡镇应至少配置1处。参照杭州市残联“关于加快推进残疾人之家’建设的通知”(杭残联〔2020)1号)、《浙江省残疾人之家星级评定标准(2021年)</v>
      </c>
    </row>
    <row r="193" spans="1:22" x14ac:dyDescent="0.2">
      <c r="A193" s="178" t="str">
        <f>MID(Sheet1!A192,FIND(":",Sheet1!A192)+1,100)</f>
        <v>托育机构（村）</v>
      </c>
      <c r="B193" s="178" t="str">
        <f>MID(Sheet1!B192,FIND(":",Sheet1!B192)+1,100)</f>
        <v>托育机构（村）</v>
      </c>
      <c r="C193" s="178" t="str">
        <f>MID(Sheet1!C192,FIND(":",Sheet1!C192)+1,100)</f>
        <v/>
      </c>
      <c r="D193" s="178" t="str">
        <f>MID(Sheet1!D192,FIND(":",Sheet1!D192)+1,100)</f>
        <v>T</v>
      </c>
      <c r="E193" s="178" t="str">
        <f>MID(Sheet1!E192,FIND(":",Sheet1!E192)+1,100)</f>
        <v>选配</v>
      </c>
      <c r="F193" s="178" t="str">
        <f>MID(Sheet1!F192,FIND(":",Sheet1!F192)+1,100)</f>
        <v>0</v>
      </c>
      <c r="G193" s="178" t="str">
        <f>MID(Sheet1!G192,FIND(":",Sheet1!G192)+1,100)</f>
        <v>村级</v>
      </c>
      <c r="H193" s="178" t="str">
        <f>MID(Sheet1!H192,FIND(":",Sheet1!H192)+1,100)</f>
        <v>GF0712</v>
      </c>
      <c r="I193" s="178" t="str">
        <f>MID(Sheet1!I192,FIND(":",Sheet1!I192)+1,100)</f>
        <v>社会福利</v>
      </c>
      <c r="J193" s="178" t="str">
        <f>MID(Sheet1!J192,FIND(":",Sheet1!J192)+1,100)</f>
        <v>0704</v>
      </c>
      <c r="K193" s="178" t="str">
        <f>MID(Sheet1!K192,FIND(":",Sheet1!K192)+1,100)</f>
        <v>点位控制</v>
      </c>
      <c r="L193" s="178" t="str">
        <f>MID(Sheet1!L192,FIND(":",Sheet1!L192)+1,100)</f>
        <v>0</v>
      </c>
      <c r="M193" s="178" t="str">
        <f>MID(Sheet1!M192,FIND(":",Sheet1!M192)+1,100)</f>
        <v>0</v>
      </c>
      <c r="N193" s="178" t="str">
        <f>MID(Sheet1!N192,FIND(":",Sheet1!N192)+1,100)</f>
        <v>0</v>
      </c>
      <c r="O193" s="178" t="str">
        <f>MID(Sheet1!O192,FIND(":",Sheet1!O192)+1,100)</f>
        <v>0</v>
      </c>
      <c r="P193" s="178" t="str">
        <f>MID(Sheet1!P192,FIND(":",Sheet1!P192)+1,100)</f>
        <v>0</v>
      </c>
      <c r="Q193" s="178" t="str">
        <f>MID(Sheet1!Q192,FIND(":",Sheet1!Q192)+1,100)</f>
        <v>200㎡</v>
      </c>
      <c r="R193" s="178" t="str">
        <f>MID(Sheet1!R192,FIND(":",Sheet1!R192)+1,100)</f>
        <v>-</v>
      </c>
      <c r="S193" s="178" t="str">
        <f>MID(Sheet1!S192,FIND(":",Sheet1!S192)+1,100)</f>
        <v>-</v>
      </c>
      <c r="T193" s="178" t="str">
        <f>MID(Sheet1!T192,FIND(":",Sheet1!T192)+1,100)</f>
        <v>-</v>
      </c>
      <c r="U193" s="178" t="str">
        <f>MID(Sheet1!U192,FIND(":",Sheet1!U192)+1,100)</f>
        <v/>
      </c>
      <c r="V193" s="103" t="str">
        <f>MID(Sheet1!V192,FIND(":",Sheet1!V192)+1,10000)</f>
        <v>结合地区常住人口结构明确数量和规模。参照杭州市卫健委等4部门关于印发杭州市要幼儿照护服务设施配建办法的通知(杭卫发[2022]61号)</v>
      </c>
    </row>
    <row r="194" spans="1:22" x14ac:dyDescent="0.2">
      <c r="A194" s="178" t="str">
        <f>MID(Sheet1!A193,FIND(":",Sheet1!A193)+1,100)</f>
        <v>村居家养老服务照料中心</v>
      </c>
      <c r="B194" s="178" t="str">
        <f>MID(Sheet1!B193,FIND(":",Sheet1!B193)+1,100)</f>
        <v>村居家养老服务照料中心</v>
      </c>
      <c r="C194" s="178" t="str">
        <f>MID(Sheet1!C193,FIND(":",Sheet1!C193)+1,100)</f>
        <v/>
      </c>
      <c r="D194" s="178" t="str">
        <f>MID(Sheet1!D193,FIND(":",Sheet1!D193)+1,100)</f>
        <v>T</v>
      </c>
      <c r="E194" s="178" t="str">
        <f>MID(Sheet1!E193,FIND(":",Sheet1!E193)+1,100)</f>
        <v>必配</v>
      </c>
      <c r="F194" s="178" t="str">
        <f>MID(Sheet1!F193,FIND(":",Sheet1!F193)+1,100)</f>
        <v>0</v>
      </c>
      <c r="G194" s="178" t="str">
        <f>MID(Sheet1!G193,FIND(":",Sheet1!G193)+1,100)</f>
        <v>村级</v>
      </c>
      <c r="H194" s="178" t="str">
        <f>MID(Sheet1!H193,FIND(":",Sheet1!H193)+1,100)</f>
        <v>GF0703</v>
      </c>
      <c r="I194" s="178" t="str">
        <f>MID(Sheet1!I193,FIND(":",Sheet1!I193)+1,100)</f>
        <v>社会福利</v>
      </c>
      <c r="J194" s="178" t="str">
        <f>MID(Sheet1!J193,FIND(":",Sheet1!J193)+1,100)</f>
        <v>0704</v>
      </c>
      <c r="K194" s="178" t="str">
        <f>MID(Sheet1!K193,FIND(":",Sheet1!K193)+1,100)</f>
        <v>点位控制</v>
      </c>
      <c r="L194" s="178" t="str">
        <f>MID(Sheet1!L193,FIND(":",Sheet1!L193)+1,100)</f>
        <v>0</v>
      </c>
      <c r="M194" s="178" t="str">
        <f>MID(Sheet1!M193,FIND(":",Sheet1!M193)+1,100)</f>
        <v>0</v>
      </c>
      <c r="N194" s="178" t="str">
        <f>MID(Sheet1!N193,FIND(":",Sheet1!N193)+1,100)</f>
        <v>0</v>
      </c>
      <c r="O194" s="178" t="str">
        <f>MID(Sheet1!O193,FIND(":",Sheet1!O193)+1,100)</f>
        <v>0</v>
      </c>
      <c r="P194" s="178" t="str">
        <f>MID(Sheet1!P193,FIND(":",Sheet1!P193)+1,100)</f>
        <v>0</v>
      </c>
      <c r="Q194" s="178" t="str">
        <f>MID(Sheet1!Q193,FIND(":",Sheet1!Q193)+1,100)</f>
        <v>300㎡</v>
      </c>
      <c r="R194" s="178" t="str">
        <f>MID(Sheet1!R193,FIND(":",Sheet1!R193)+1,100)</f>
        <v>-</v>
      </c>
      <c r="S194" s="178" t="str">
        <f>MID(Sheet1!S193,FIND(":",Sheet1!S193)+1,100)</f>
        <v>-</v>
      </c>
      <c r="T194" s="178" t="str">
        <f>MID(Sheet1!T193,FIND(":",Sheet1!T193)+1,100)</f>
        <v>-</v>
      </c>
      <c r="U194" s="178" t="str">
        <f>MID(Sheet1!U193,FIND(":",Sheet1!U193)+1,100)</f>
        <v/>
      </c>
      <c r="V194" s="103" t="str">
        <f>MID(Sheet1!V193,FIND(":",Sheet1!V193)+1,10000)</f>
        <v>(1)原则上每个行政村至少集中配置1处：(2)原则上服务半径为500-800m,辖区范围大、超过服务半径的可配置分中心，提高服务覆盖率；(2)应与其他村级设施结合设置：(3)防疫期间可作为村级护理和疗愈的补充场所。参照“杭州市居家养老服务用房配建实施办法”(杭民发(2020)91号)</v>
      </c>
    </row>
    <row r="195" spans="1:22" x14ac:dyDescent="0.2">
      <c r="A195" s="178" t="str">
        <f>MID(Sheet1!A194,FIND(":",Sheet1!A194)+1,100)</f>
        <v>社区食堂（助餐服务点）（村）</v>
      </c>
      <c r="B195" s="178" t="str">
        <f>MID(Sheet1!B194,FIND(":",Sheet1!B194)+1,100)</f>
        <v>社区食堂（助餐服务点）（村）</v>
      </c>
      <c r="C195" s="178" t="str">
        <f>MID(Sheet1!C194,FIND(":",Sheet1!C194)+1,100)</f>
        <v/>
      </c>
      <c r="D195" s="178" t="str">
        <f>MID(Sheet1!D194,FIND(":",Sheet1!D194)+1,100)</f>
        <v>T</v>
      </c>
      <c r="E195" s="178" t="str">
        <f>MID(Sheet1!E194,FIND(":",Sheet1!E194)+1,100)</f>
        <v>必配</v>
      </c>
      <c r="F195" s="178" t="str">
        <f>MID(Sheet1!F194,FIND(":",Sheet1!F194)+1,100)</f>
        <v>0</v>
      </c>
      <c r="G195" s="178" t="str">
        <f>MID(Sheet1!G194,FIND(":",Sheet1!G194)+1,100)</f>
        <v>村级</v>
      </c>
      <c r="H195" s="178" t="str">
        <f>MID(Sheet1!H194,FIND(":",Sheet1!H194)+1,100)</f>
        <v>GF0714</v>
      </c>
      <c r="I195" s="178" t="str">
        <f>MID(Sheet1!I194,FIND(":",Sheet1!I194)+1,100)</f>
        <v>社会福利</v>
      </c>
      <c r="J195" s="178" t="str">
        <f>MID(Sheet1!J194,FIND(":",Sheet1!J194)+1,100)</f>
        <v>0704</v>
      </c>
      <c r="K195" s="178" t="str">
        <f>MID(Sheet1!K194,FIND(":",Sheet1!K194)+1,100)</f>
        <v>点位控制</v>
      </c>
      <c r="L195" s="178" t="str">
        <f>MID(Sheet1!L194,FIND(":",Sheet1!L194)+1,100)</f>
        <v>0</v>
      </c>
      <c r="M195" s="178" t="str">
        <f>MID(Sheet1!M194,FIND(":",Sheet1!M194)+1,100)</f>
        <v>0</v>
      </c>
      <c r="N195" s="178" t="str">
        <f>MID(Sheet1!N194,FIND(":",Sheet1!N194)+1,100)</f>
        <v>0</v>
      </c>
      <c r="O195" s="178" t="str">
        <f>MID(Sheet1!O194,FIND(":",Sheet1!O194)+1,100)</f>
        <v>0</v>
      </c>
      <c r="P195" s="178" t="str">
        <f>MID(Sheet1!P194,FIND(":",Sheet1!P194)+1,100)</f>
        <v>0</v>
      </c>
      <c r="Q195" s="178" t="str">
        <f>MID(Sheet1!Q194,FIND(":",Sheet1!Q194)+1,100)</f>
        <v>80㎡</v>
      </c>
      <c r="R195" s="178" t="str">
        <f>MID(Sheet1!R194,FIND(":",Sheet1!R194)+1,100)</f>
        <v>-</v>
      </c>
      <c r="S195" s="178" t="str">
        <f>MID(Sheet1!S194,FIND(":",Sheet1!S194)+1,100)</f>
        <v>-</v>
      </c>
      <c r="T195" s="178" t="str">
        <f>MID(Sheet1!T194,FIND(":",Sheet1!T194)+1,100)</f>
        <v>-</v>
      </c>
      <c r="U195" s="178" t="str">
        <f>MID(Sheet1!U194,FIND(":",Sheet1!U194)+1,100)</f>
        <v/>
      </c>
      <c r="V195" s="103" t="str">
        <f>MID(Sheet1!V194,FIND(":",Sheet1!V194)+1,10000)</f>
        <v>(1)原则上每个行政村设置1处；(2)社区食堂面积一般不少于80m,最少可容纳20名老人同时用餐；(3)条件有限情况下可设置助餐服务点，场地面积一般不少于40m,最少可容纳15名老人同时用餐：宜结合村居家养老服务照料中心设置.参照杭州市老龄工作委员会办公室等四部门“关于加强居家养老服务发展规划工作的通知”（杭老办字[2018]16号）</v>
      </c>
    </row>
    <row r="196" spans="1:22" x14ac:dyDescent="0.2">
      <c r="A196" s="178" t="str">
        <f>MID(Sheet1!A195,FIND(":",Sheet1!A195)+1,100)</f>
        <v>村残疾人康复站</v>
      </c>
      <c r="B196" s="178" t="str">
        <f>MID(Sheet1!B195,FIND(":",Sheet1!B195)+1,100)</f>
        <v>村残疾人康复站</v>
      </c>
      <c r="C196" s="178" t="str">
        <f>MID(Sheet1!C195,FIND(":",Sheet1!C195)+1,100)</f>
        <v/>
      </c>
      <c r="D196" s="178" t="str">
        <f>MID(Sheet1!D195,FIND(":",Sheet1!D195)+1,100)</f>
        <v>T</v>
      </c>
      <c r="E196" s="178" t="str">
        <f>MID(Sheet1!E195,FIND(":",Sheet1!E195)+1,100)</f>
        <v>选配</v>
      </c>
      <c r="F196" s="178" t="str">
        <f>MID(Sheet1!F195,FIND(":",Sheet1!F195)+1,100)</f>
        <v>0</v>
      </c>
      <c r="G196" s="178" t="str">
        <f>MID(Sheet1!G195,FIND(":",Sheet1!G195)+1,100)</f>
        <v>村级</v>
      </c>
      <c r="H196" s="178" t="str">
        <f>MID(Sheet1!H195,FIND(":",Sheet1!H195)+1,100)</f>
        <v>GF0711</v>
      </c>
      <c r="I196" s="178" t="str">
        <f>MID(Sheet1!I195,FIND(":",Sheet1!I195)+1,100)</f>
        <v>社会福利</v>
      </c>
      <c r="J196" s="178" t="str">
        <f>MID(Sheet1!J195,FIND(":",Sheet1!J195)+1,100)</f>
        <v>0704</v>
      </c>
      <c r="K196" s="178" t="str">
        <f>MID(Sheet1!K195,FIND(":",Sheet1!K195)+1,100)</f>
        <v>点位控制</v>
      </c>
      <c r="L196" s="178" t="str">
        <f>MID(Sheet1!L195,FIND(":",Sheet1!L195)+1,100)</f>
        <v>0</v>
      </c>
      <c r="M196" s="178" t="str">
        <f>MID(Sheet1!M195,FIND(":",Sheet1!M195)+1,100)</f>
        <v>0</v>
      </c>
      <c r="N196" s="178" t="str">
        <f>MID(Sheet1!N195,FIND(":",Sheet1!N195)+1,100)</f>
        <v>0</v>
      </c>
      <c r="O196" s="178" t="str">
        <f>MID(Sheet1!O195,FIND(":",Sheet1!O195)+1,100)</f>
        <v>0</v>
      </c>
      <c r="P196" s="178" t="str">
        <f>MID(Sheet1!P195,FIND(":",Sheet1!P195)+1,100)</f>
        <v>0</v>
      </c>
      <c r="Q196" s="178" t="str">
        <f>MID(Sheet1!Q195,FIND(":",Sheet1!Q195)+1,100)</f>
        <v>30㎡</v>
      </c>
      <c r="R196" s="178" t="str">
        <f>MID(Sheet1!R195,FIND(":",Sheet1!R195)+1,100)</f>
        <v>-</v>
      </c>
      <c r="S196" s="178" t="str">
        <f>MID(Sheet1!S195,FIND(":",Sheet1!S195)+1,100)</f>
        <v>-</v>
      </c>
      <c r="T196" s="178" t="str">
        <f>MID(Sheet1!T195,FIND(":",Sheet1!T195)+1,100)</f>
        <v>-</v>
      </c>
      <c r="U196" s="178" t="str">
        <f>MID(Sheet1!U195,FIND(":",Sheet1!U195)+1,100)</f>
        <v/>
      </c>
      <c r="V196" s="103" t="str">
        <f>MID(Sheet1!V195,FIND(":",Sheet1!V195)+1,10000)</f>
        <v>(1)每处不宜小于30m:(2)鼓励与其他村级设施结合设置。参照“关于开展残疾人‘康复之家’建设试点工作的通知(残联康复函〔2021)7号)</v>
      </c>
    </row>
    <row r="197" spans="1:22" x14ac:dyDescent="0.2">
      <c r="A197" s="178" t="str">
        <f>MID(Sheet1!A196,FIND(":",Sheet1!A196)+1,100)</f>
        <v>村儿童成长驿站（含婴幼儿成长驿站与村级儿童之家）</v>
      </c>
      <c r="B197" s="178" t="str">
        <f>MID(Sheet1!B196,FIND(":",Sheet1!B196)+1,100)</f>
        <v>村儿童成长驿站（含婴幼儿成长驿站与村级儿童之家）</v>
      </c>
      <c r="C197" s="178" t="str">
        <f>MID(Sheet1!C196,FIND(":",Sheet1!C196)+1,100)</f>
        <v/>
      </c>
      <c r="D197" s="178" t="str">
        <f>MID(Sheet1!D196,FIND(":",Sheet1!D196)+1,100)</f>
        <v>T</v>
      </c>
      <c r="E197" s="178" t="str">
        <f>MID(Sheet1!E196,FIND(":",Sheet1!E196)+1,100)</f>
        <v>选配</v>
      </c>
      <c r="F197" s="178" t="str">
        <f>MID(Sheet1!F196,FIND(":",Sheet1!F196)+1,100)</f>
        <v>0</v>
      </c>
      <c r="G197" s="178" t="str">
        <f>MID(Sheet1!G196,FIND(":",Sheet1!G196)+1,100)</f>
        <v>村级</v>
      </c>
      <c r="H197" s="178" t="str">
        <f>MID(Sheet1!H196,FIND(":",Sheet1!H196)+1,100)</f>
        <v>GF0713</v>
      </c>
      <c r="I197" s="178" t="str">
        <f>MID(Sheet1!I196,FIND(":",Sheet1!I196)+1,100)</f>
        <v>社会福利</v>
      </c>
      <c r="J197" s="178" t="str">
        <f>MID(Sheet1!J196,FIND(":",Sheet1!J196)+1,100)</f>
        <v>0704</v>
      </c>
      <c r="K197" s="178" t="str">
        <f>MID(Sheet1!K196,FIND(":",Sheet1!K196)+1,100)</f>
        <v>点位控制</v>
      </c>
      <c r="L197" s="178" t="str">
        <f>MID(Sheet1!L196,FIND(":",Sheet1!L196)+1,100)</f>
        <v>0</v>
      </c>
      <c r="M197" s="178" t="str">
        <f>MID(Sheet1!M196,FIND(":",Sheet1!M196)+1,100)</f>
        <v>0</v>
      </c>
      <c r="N197" s="178" t="str">
        <f>MID(Sheet1!N196,FIND(":",Sheet1!N196)+1,100)</f>
        <v>0</v>
      </c>
      <c r="O197" s="178" t="str">
        <f>MID(Sheet1!O196,FIND(":",Sheet1!O196)+1,100)</f>
        <v>0</v>
      </c>
      <c r="P197" s="178" t="str">
        <f>MID(Sheet1!P196,FIND(":",Sheet1!P196)+1,100)</f>
        <v>0</v>
      </c>
      <c r="Q197" s="178" t="str">
        <f>MID(Sheet1!Q196,FIND(":",Sheet1!Q196)+1,100)</f>
        <v>80㎡</v>
      </c>
      <c r="R197" s="178" t="str">
        <f>MID(Sheet1!R196,FIND(":",Sheet1!R196)+1,100)</f>
        <v>-</v>
      </c>
      <c r="S197" s="178" t="str">
        <f>MID(Sheet1!S196,FIND(":",Sheet1!S196)+1,100)</f>
        <v>-</v>
      </c>
      <c r="T197" s="178" t="str">
        <f>MID(Sheet1!T196,FIND(":",Sheet1!T196)+1,100)</f>
        <v>-</v>
      </c>
      <c r="U197" s="178" t="str">
        <f>MID(Sheet1!U196,FIND(":",Sheet1!U196)+1,100)</f>
        <v/>
      </c>
      <c r="V197" s="103" t="str">
        <f>MID(Sheet1!V196,FIND(":",Sheet1!V196)+1,10000)</f>
        <v>(1)各村根据实际需求配置，婴幼儿成长驿站与儿童之家可不必均配，其中3岁以下婴幼儿在50人及以上的原则上需配置婴幼儿成长驿站；(2)每处设施专属或共享建筑面积不小于80m;应与其他村级设施结合设置。参照“关于加强婴幼儿成长驿站建设的实施意见”（杭卫发[2021]40号)</v>
      </c>
    </row>
    <row r="198" spans="1:22" x14ac:dyDescent="0.2">
      <c r="A198" s="178" t="str">
        <f>MID(Sheet1!A197,FIND(":",Sheet1!A197)+1,100)</f>
        <v>区行政服务中心</v>
      </c>
      <c r="B198" s="178" t="str">
        <f>MID(Sheet1!B197,FIND(":",Sheet1!B197)+1,100)</f>
        <v>区行政服务中心</v>
      </c>
      <c r="C198" s="178" t="str">
        <f>MID(Sheet1!C197,FIND(":",Sheet1!C197)+1,100)</f>
        <v/>
      </c>
      <c r="D198" s="178" t="str">
        <f>MID(Sheet1!D197,FIND(":",Sheet1!D197)+1,100)</f>
        <v>T</v>
      </c>
      <c r="E198" s="178" t="str">
        <f>MID(Sheet1!E197,FIND(":",Sheet1!E197)+1,100)</f>
        <v>必配</v>
      </c>
      <c r="F198" s="178" t="str">
        <f>MID(Sheet1!F197,FIND(":",Sheet1!F197)+1,100)</f>
        <v>0</v>
      </c>
      <c r="G198" s="178" t="str">
        <f>MID(Sheet1!G197,FIND(":",Sheet1!G197)+1,100)</f>
        <v>城市级</v>
      </c>
      <c r="H198" s="178" t="str">
        <f>MID(Sheet1!H197,FIND(":",Sheet1!H197)+1,100)</f>
        <v>GF0101</v>
      </c>
      <c r="I198" s="178" t="str">
        <f>MID(Sheet1!I197,FIND(":",Sheet1!I197)+1,100)</f>
        <v>社区治理</v>
      </c>
      <c r="J198" s="178" t="str">
        <f>MID(Sheet1!J197,FIND(":",Sheet1!J197)+1,100)</f>
        <v>0801</v>
      </c>
      <c r="K198" s="178" t="str">
        <f>MID(Sheet1!K197,FIND(":",Sheet1!K197)+1,100)</f>
        <v>点位控制</v>
      </c>
      <c r="L198" s="178" t="str">
        <f>MID(Sheet1!L197,FIND(":",Sheet1!L197)+1,100)</f>
        <v>0</v>
      </c>
      <c r="M198" s="178" t="str">
        <f>MID(Sheet1!M197,FIND(":",Sheet1!M197)+1,100)</f>
        <v>0</v>
      </c>
      <c r="N198" s="178" t="str">
        <f>MID(Sheet1!N197,FIND(":",Sheet1!N197)+1,100)</f>
        <v>0</v>
      </c>
      <c r="O198" s="178" t="str">
        <f>MID(Sheet1!O197,FIND(":",Sheet1!O197)+1,100)</f>
        <v>0</v>
      </c>
      <c r="P198" s="178" t="str">
        <f>MID(Sheet1!P197,FIND(":",Sheet1!P197)+1,100)</f>
        <v>0</v>
      </c>
      <c r="Q198" s="178" t="str">
        <f>MID(Sheet1!Q197,FIND(":",Sheet1!Q197)+1,100)</f>
        <v>-</v>
      </c>
      <c r="R198" s="178" t="str">
        <f>MID(Sheet1!R197,FIND(":",Sheet1!R197)+1,100)</f>
        <v>-</v>
      </c>
      <c r="S198" s="178" t="str">
        <f>MID(Sheet1!S197,FIND(":",Sheet1!S197)+1,100)</f>
        <v>-</v>
      </c>
      <c r="T198" s="178" t="str">
        <f>MID(Sheet1!T197,FIND(":",Sheet1!T197)+1,100)</f>
        <v>-</v>
      </c>
      <c r="U198" s="178" t="str">
        <f>MID(Sheet1!U197,FIND(":",Sheet1!U197)+1,100)</f>
        <v/>
      </c>
      <c r="V198" s="103" t="str">
        <f>MID(Sheet1!V197,FIND(":",Sheet1!V197)+1,10000)</f>
        <v>-</v>
      </c>
    </row>
    <row r="199" spans="1:22" x14ac:dyDescent="0.2">
      <c r="A199" s="178" t="str">
        <f>MID(Sheet1!A198,FIND(":",Sheet1!A198)+1,100)</f>
        <v>区社区服务中心</v>
      </c>
      <c r="B199" s="178" t="str">
        <f>MID(Sheet1!B198,FIND(":",Sheet1!B198)+1,100)</f>
        <v>区社区服务中心</v>
      </c>
      <c r="C199" s="178" t="str">
        <f>MID(Sheet1!C198,FIND(":",Sheet1!C198)+1,100)</f>
        <v/>
      </c>
      <c r="D199" s="178" t="str">
        <f>MID(Sheet1!D198,FIND(":",Sheet1!D198)+1,100)</f>
        <v>T</v>
      </c>
      <c r="E199" s="178" t="str">
        <f>MID(Sheet1!E198,FIND(":",Sheet1!E198)+1,100)</f>
        <v>必配</v>
      </c>
      <c r="F199" s="178" t="str">
        <f>MID(Sheet1!F198,FIND(":",Sheet1!F198)+1,100)</f>
        <v>0</v>
      </c>
      <c r="G199" s="178" t="str">
        <f>MID(Sheet1!G198,FIND(":",Sheet1!G198)+1,100)</f>
        <v>城市级</v>
      </c>
      <c r="H199" s="178" t="str">
        <f>MID(Sheet1!H198,FIND(":",Sheet1!H198)+1,100)</f>
        <v>GF0102</v>
      </c>
      <c r="I199" s="178" t="str">
        <f>MID(Sheet1!I198,FIND(":",Sheet1!I198)+1,100)</f>
        <v>社区治理</v>
      </c>
      <c r="J199" s="178" t="str">
        <f>MID(Sheet1!J198,FIND(":",Sheet1!J198)+1,100)</f>
        <v>0801</v>
      </c>
      <c r="K199" s="178" t="str">
        <f>MID(Sheet1!K198,FIND(":",Sheet1!K198)+1,100)</f>
        <v>点位控制</v>
      </c>
      <c r="L199" s="178" t="str">
        <f>MID(Sheet1!L198,FIND(":",Sheet1!L198)+1,100)</f>
        <v>0</v>
      </c>
      <c r="M199" s="178" t="str">
        <f>MID(Sheet1!M198,FIND(":",Sheet1!M198)+1,100)</f>
        <v>0</v>
      </c>
      <c r="N199" s="178" t="str">
        <f>MID(Sheet1!N198,FIND(":",Sheet1!N198)+1,100)</f>
        <v>0</v>
      </c>
      <c r="O199" s="178" t="str">
        <f>MID(Sheet1!O198,FIND(":",Sheet1!O198)+1,100)</f>
        <v>0</v>
      </c>
      <c r="P199" s="178" t="str">
        <f>MID(Sheet1!P198,FIND(":",Sheet1!P198)+1,100)</f>
        <v>0</v>
      </c>
      <c r="Q199" s="178" t="str">
        <f>MID(Sheet1!Q198,FIND(":",Sheet1!Q198)+1,100)</f>
        <v>-</v>
      </c>
      <c r="R199" s="178" t="str">
        <f>MID(Sheet1!R198,FIND(":",Sheet1!R198)+1,100)</f>
        <v>-</v>
      </c>
      <c r="S199" s="178" t="str">
        <f>MID(Sheet1!S198,FIND(":",Sheet1!S198)+1,100)</f>
        <v>-</v>
      </c>
      <c r="T199" s="178" t="str">
        <f>MID(Sheet1!T198,FIND(":",Sheet1!T198)+1,100)</f>
        <v>-</v>
      </c>
      <c r="U199" s="178" t="str">
        <f>MID(Sheet1!U198,FIND(":",Sheet1!U198)+1,100)</f>
        <v/>
      </c>
      <c r="V199" s="103" t="str">
        <f>MID(Sheet1!V198,FIND(":",Sheet1!V198)+1,10000)</f>
        <v>-</v>
      </c>
    </row>
    <row r="200" spans="1:22" x14ac:dyDescent="0.2">
      <c r="A200" s="178" t="str">
        <f>MID(Sheet1!A199,FIND(":",Sheet1!A199)+1,100)</f>
        <v>社区服务中心</v>
      </c>
      <c r="B200" s="178" t="str">
        <f>MID(Sheet1!B199,FIND(":",Sheet1!B199)+1,100)</f>
        <v>社区服务中心</v>
      </c>
      <c r="C200" s="178" t="str">
        <f>MID(Sheet1!C199,FIND(":",Sheet1!C199)+1,100)</f>
        <v/>
      </c>
      <c r="D200" s="178" t="str">
        <f>MID(Sheet1!D199,FIND(":",Sheet1!D199)+1,100)</f>
        <v>T</v>
      </c>
      <c r="E200" s="178" t="str">
        <f>MID(Sheet1!E199,FIND(":",Sheet1!E199)+1,100)</f>
        <v>必配</v>
      </c>
      <c r="F200" s="178" t="str">
        <f>MID(Sheet1!F199,FIND(":",Sheet1!F199)+1,100)</f>
        <v>1</v>
      </c>
      <c r="G200" s="178" t="str">
        <f>MID(Sheet1!G199,FIND(":",Sheet1!G199)+1,100)</f>
        <v>街道级</v>
      </c>
      <c r="H200" s="178" t="str">
        <f>MID(Sheet1!H199,FIND(":",Sheet1!H199)+1,100)</f>
        <v>GF0701</v>
      </c>
      <c r="I200" s="178" t="str">
        <f>MID(Sheet1!I199,FIND(":",Sheet1!I199)+1,100)</f>
        <v>社区治理</v>
      </c>
      <c r="J200" s="178" t="str">
        <f>MID(Sheet1!J199,FIND(":",Sheet1!J199)+1,100)</f>
        <v>0890</v>
      </c>
      <c r="K200" s="178" t="str">
        <f>MID(Sheet1!K199,FIND(":",Sheet1!K199)+1,100)</f>
        <v>点位控制</v>
      </c>
      <c r="L200" s="178" t="str">
        <f>MID(Sheet1!L199,FIND(":",Sheet1!L199)+1,100)</f>
        <v>总居住户数/100*5</v>
      </c>
      <c r="M200" s="178" t="str">
        <f>MID(Sheet1!M199,FIND(":",Sheet1!M199)+1,100)</f>
        <v>总居住户数/100*3</v>
      </c>
      <c r="N200" s="178" t="str">
        <f>MID(Sheet1!N199,FIND(":",Sheet1!N199)+1,100)</f>
        <v>0</v>
      </c>
      <c r="O200" s="178" t="str">
        <f>MID(Sheet1!O199,FIND(":",Sheet1!O199)+1,100)</f>
        <v>0</v>
      </c>
      <c r="P200" s="178" t="str">
        <f>MID(Sheet1!P199,FIND(":",Sheet1!P199)+1,100)</f>
        <v>0</v>
      </c>
      <c r="Q200" s="178" t="str">
        <f>MID(Sheet1!Q199,FIND(":",Sheet1!Q199)+1,100)</f>
        <v>1000㎡</v>
      </c>
      <c r="R200" s="178" t="str">
        <f>MID(Sheet1!R199,FIND(":",Sheet1!R199)+1,100)</f>
        <v>600㎡</v>
      </c>
      <c r="S200" s="178" t="str">
        <f>MID(Sheet1!S199,FIND(":",Sheet1!S199)+1,100)</f>
        <v>-</v>
      </c>
      <c r="T200" s="178" t="str">
        <f>MID(Sheet1!T199,FIND(":",Sheet1!T199)+1,100)</f>
        <v>-</v>
      </c>
      <c r="U200" s="178" t="str">
        <f>MID(Sheet1!U199,FIND(":",Sheet1!U199)+1,100)</f>
        <v/>
      </c>
      <c r="V200" s="103" t="str">
        <f>MID(Sheet1!V199,FIND(":",Sheet1!V199)+1,10000)</f>
        <v>(1)一般按照街道办事处辖区配置一处，大于10万人的街道应增设：(2)宜与街道办事处等设施组合设置：(3)应包含社区就业服务中心，一般建筑面积100m";(4)依托省一体化在线政务服务平台，提供数治联办服务。参照“关于进一步推进和谐社区建设的若干意见（市委〔2008)20号)”、《城市居住区规划设计标准》(GB50180-2018)、《浙江省城镇社区建设专项规划编制导则（试行）》</v>
      </c>
    </row>
    <row r="201" spans="1:22" x14ac:dyDescent="0.2">
      <c r="A201" s="178" t="str">
        <f>MID(Sheet1!A200,FIND(":",Sheet1!A200)+1,100)</f>
        <v>生活服务站</v>
      </c>
      <c r="B201" s="178" t="str">
        <f>MID(Sheet1!B200,FIND(":",Sheet1!B200)+1,100)</f>
        <v>生活服务站</v>
      </c>
      <c r="C201" s="178" t="str">
        <f>MID(Sheet1!C200,FIND(":",Sheet1!C200)+1,100)</f>
        <v/>
      </c>
      <c r="D201" s="178" t="str">
        <f>MID(Sheet1!D200,FIND(":",Sheet1!D200)+1,100)</f>
        <v>T</v>
      </c>
      <c r="E201" s="178" t="str">
        <f>MID(Sheet1!E200,FIND(":",Sheet1!E200)+1,100)</f>
        <v>必配</v>
      </c>
      <c r="F201" s="178" t="str">
        <f>MID(Sheet1!F200,FIND(":",Sheet1!F200)+1,100)</f>
        <v>1</v>
      </c>
      <c r="G201" s="178" t="str">
        <f>MID(Sheet1!G200,FIND(":",Sheet1!G200)+1,100)</f>
        <v>街道级</v>
      </c>
      <c r="H201" s="178" t="str">
        <f>MID(Sheet1!H200,FIND(":",Sheet1!H200)+1,100)</f>
        <v>GF0705</v>
      </c>
      <c r="I201" s="178" t="str">
        <f>MID(Sheet1!I200,FIND(":",Sheet1!I200)+1,100)</f>
        <v>社区治理</v>
      </c>
      <c r="J201" s="178" t="str">
        <f>MID(Sheet1!J200,FIND(":",Sheet1!J200)+1,100)</f>
        <v>0890</v>
      </c>
      <c r="K201" s="178" t="str">
        <f>MID(Sheet1!K200,FIND(":",Sheet1!K200)+1,100)</f>
        <v>点位控制</v>
      </c>
      <c r="L201" s="178" t="str">
        <f>MID(Sheet1!L200,FIND(":",Sheet1!L200)+1,100)</f>
        <v>总居住户数/100*0.7</v>
      </c>
      <c r="M201" s="178" t="str">
        <f>MID(Sheet1!M200,FIND(":",Sheet1!M200)+1,100)</f>
        <v>0</v>
      </c>
      <c r="N201" s="178" t="str">
        <f>MID(Sheet1!N200,FIND(":",Sheet1!N200)+1,100)</f>
        <v>0</v>
      </c>
      <c r="O201" s="178" t="str">
        <f>MID(Sheet1!O200,FIND(":",Sheet1!O200)+1,100)</f>
        <v>0</v>
      </c>
      <c r="P201" s="178" t="str">
        <f>MID(Sheet1!P200,FIND(":",Sheet1!P200)+1,100)</f>
        <v>0</v>
      </c>
      <c r="Q201" s="178" t="str">
        <f>MID(Sheet1!Q200,FIND(":",Sheet1!Q200)+1,100)</f>
        <v>120㎡</v>
      </c>
      <c r="R201" s="178" t="str">
        <f>MID(Sheet1!R200,FIND(":",Sheet1!R200)+1,100)</f>
        <v>-</v>
      </c>
      <c r="S201" s="178" t="str">
        <f>MID(Sheet1!S200,FIND(":",Sheet1!S200)+1,100)</f>
        <v>-</v>
      </c>
      <c r="T201" s="178" t="str">
        <f>MID(Sheet1!T200,FIND(":",Sheet1!T200)+1,100)</f>
        <v>-</v>
      </c>
      <c r="U201" s="178" t="str">
        <f>MID(Sheet1!U200,FIND(":",Sheet1!U200)+1,100)</f>
        <v/>
      </c>
      <c r="V201" s="103" t="str">
        <f>MID(Sheet1!V200,FIND(":",Sheet1!V200)+1,10000)</f>
        <v>(1)一般规模不超过200m;(2)选址在交通便利处：(3)结合社区商业建筑复合设置。参照《社区生活圈规划技术指南》(TD/T1062-2021)</v>
      </c>
    </row>
    <row r="202" spans="1:22" x14ac:dyDescent="0.2">
      <c r="A202" s="178" t="str">
        <f>MID(Sheet1!A201,FIND(":",Sheet1!A201)+1,100)</f>
        <v>城管驿站</v>
      </c>
      <c r="B202" s="178" t="str">
        <f>MID(Sheet1!B201,FIND(":",Sheet1!B201)+1,100)</f>
        <v>城管驿站</v>
      </c>
      <c r="C202" s="178" t="str">
        <f>MID(Sheet1!C201,FIND(":",Sheet1!C201)+1,100)</f>
        <v/>
      </c>
      <c r="D202" s="178" t="str">
        <f>MID(Sheet1!D201,FIND(":",Sheet1!D201)+1,100)</f>
        <v>T</v>
      </c>
      <c r="E202" s="178" t="str">
        <f>MID(Sheet1!E201,FIND(":",Sheet1!E201)+1,100)</f>
        <v>必配</v>
      </c>
      <c r="F202" s="178" t="str">
        <f>MID(Sheet1!F201,FIND(":",Sheet1!F201)+1,100)</f>
        <v>1</v>
      </c>
      <c r="G202" s="178" t="str">
        <f>MID(Sheet1!G201,FIND(":",Sheet1!G201)+1,100)</f>
        <v>街道级</v>
      </c>
      <c r="H202" s="178" t="str">
        <f>MID(Sheet1!H201,FIND(":",Sheet1!H201)+1,100)</f>
        <v>GF0706</v>
      </c>
      <c r="I202" s="178" t="str">
        <f>MID(Sheet1!I201,FIND(":",Sheet1!I201)+1,100)</f>
        <v>社区治理</v>
      </c>
      <c r="J202" s="178" t="str">
        <f>MID(Sheet1!J201,FIND(":",Sheet1!J201)+1,100)</f>
        <v>0890</v>
      </c>
      <c r="K202" s="178" t="str">
        <f>MID(Sheet1!K201,FIND(":",Sheet1!K201)+1,100)</f>
        <v>点位控制</v>
      </c>
      <c r="L202" s="178" t="str">
        <f>MID(Sheet1!L201,FIND(":",Sheet1!L201)+1,100)</f>
        <v>0</v>
      </c>
      <c r="M202" s="178" t="str">
        <f>MID(Sheet1!M201,FIND(":",Sheet1!M201)+1,100)</f>
        <v>0</v>
      </c>
      <c r="N202" s="178" t="str">
        <f>MID(Sheet1!N201,FIND(":",Sheet1!N201)+1,100)</f>
        <v>0</v>
      </c>
      <c r="O202" s="178" t="str">
        <f>MID(Sheet1!O201,FIND(":",Sheet1!O201)+1,100)</f>
        <v>0</v>
      </c>
      <c r="P202" s="178" t="str">
        <f>MID(Sheet1!P201,FIND(":",Sheet1!P201)+1,100)</f>
        <v>0</v>
      </c>
      <c r="Q202" s="178" t="str">
        <f>MID(Sheet1!Q201,FIND(":",Sheet1!Q201)+1,100)</f>
        <v>20㎡</v>
      </c>
      <c r="R202" s="178" t="str">
        <f>MID(Sheet1!R201,FIND(":",Sheet1!R201)+1,100)</f>
        <v>-</v>
      </c>
      <c r="S202" s="178" t="str">
        <f>MID(Sheet1!S201,FIND(":",Sheet1!S201)+1,100)</f>
        <v>-</v>
      </c>
      <c r="T202" s="178" t="str">
        <f>MID(Sheet1!T201,FIND(":",Sheet1!T201)+1,100)</f>
        <v>-</v>
      </c>
      <c r="U202" s="178" t="str">
        <f>MID(Sheet1!U201,FIND(":",Sheet1!U201)+1,100)</f>
        <v/>
      </c>
      <c r="V202" s="103" t="str">
        <f>MID(Sheet1!V201,FIND(":",Sheet1!V201)+1,10000)</f>
        <v>(1)宜设置在城市道路附近适合位置；(2)宜结合其他配套设施和市政、环卫设施改造建设，宜优先使用产权归属于城市管理部门的行政执法和公用事业管理配套用房：(3)服务半径宜为2000-3000m。参照浙江省地方标准《城管驿站建设与管理规范》(DB33/T2355-2021)</v>
      </c>
    </row>
    <row r="203" spans="1:22" x14ac:dyDescent="0.2">
      <c r="A203" s="178" t="str">
        <f>MID(Sheet1!A202,FIND(":",Sheet1!A202)+1,100)</f>
        <v>街道党群服务中心</v>
      </c>
      <c r="B203" s="178" t="str">
        <f>MID(Sheet1!B202,FIND(":",Sheet1!B202)+1,100)</f>
        <v>街道党群服务中心</v>
      </c>
      <c r="C203" s="178" t="str">
        <f>MID(Sheet1!C202,FIND(":",Sheet1!C202)+1,100)</f>
        <v/>
      </c>
      <c r="D203" s="178" t="str">
        <f>MID(Sheet1!D202,FIND(":",Sheet1!D202)+1,100)</f>
        <v>T</v>
      </c>
      <c r="E203" s="178" t="str">
        <f>MID(Sheet1!E202,FIND(":",Sheet1!E202)+1,100)</f>
        <v>必配</v>
      </c>
      <c r="F203" s="178" t="str">
        <f>MID(Sheet1!F202,FIND(":",Sheet1!F202)+1,100)</f>
        <v>1</v>
      </c>
      <c r="G203" s="178" t="str">
        <f>MID(Sheet1!G202,FIND(":",Sheet1!G202)+1,100)</f>
        <v>街道级</v>
      </c>
      <c r="H203" s="178" t="str">
        <f>MID(Sheet1!H202,FIND(":",Sheet1!H202)+1,100)</f>
        <v>GF0707</v>
      </c>
      <c r="I203" s="178" t="str">
        <f>MID(Sheet1!I202,FIND(":",Sheet1!I202)+1,100)</f>
        <v>社区治理</v>
      </c>
      <c r="J203" s="178" t="str">
        <f>MID(Sheet1!J202,FIND(":",Sheet1!J202)+1,100)</f>
        <v>0890</v>
      </c>
      <c r="K203" s="178" t="str">
        <f>MID(Sheet1!K202,FIND(":",Sheet1!K202)+1,100)</f>
        <v>点位控制</v>
      </c>
      <c r="L203" s="178" t="str">
        <f>MID(Sheet1!L202,FIND(":",Sheet1!L202)+1,100)</f>
        <v>0</v>
      </c>
      <c r="M203" s="178" t="str">
        <f>MID(Sheet1!M202,FIND(":",Sheet1!M202)+1,100)</f>
        <v>0</v>
      </c>
      <c r="N203" s="178" t="str">
        <f>MID(Sheet1!N202,FIND(":",Sheet1!N202)+1,100)</f>
        <v>0</v>
      </c>
      <c r="O203" s="178" t="str">
        <f>MID(Sheet1!O202,FIND(":",Sheet1!O202)+1,100)</f>
        <v>0</v>
      </c>
      <c r="P203" s="178" t="str">
        <f>MID(Sheet1!P202,FIND(":",Sheet1!P202)+1,100)</f>
        <v>0</v>
      </c>
      <c r="Q203" s="178" t="str">
        <f>MID(Sheet1!Q202,FIND(":",Sheet1!Q202)+1,100)</f>
        <v>100㎡</v>
      </c>
      <c r="R203" s="178" t="str">
        <f>MID(Sheet1!R202,FIND(":",Sheet1!R202)+1,100)</f>
        <v>-</v>
      </c>
      <c r="S203" s="178" t="str">
        <f>MID(Sheet1!S202,FIND(":",Sheet1!S202)+1,100)</f>
        <v>-</v>
      </c>
      <c r="T203" s="178" t="str">
        <f>MID(Sheet1!T202,FIND(":",Sheet1!T202)+1,100)</f>
        <v>-</v>
      </c>
      <c r="U203" s="178" t="str">
        <f>MID(Sheet1!U202,FIND(":",Sheet1!U202)+1,100)</f>
        <v/>
      </c>
      <c r="V203" s="103" t="str">
        <f>MID(Sheet1!V202,FIND(":",Sheet1!V202)+1,10000)</f>
        <v>(1)一般按照街道办事处辖区配置一处：(2)宜结合街道办事处等设施设置。参照《浙江省社会组织党服务中心建设标准（试行）》</v>
      </c>
    </row>
    <row r="204" spans="1:22" x14ac:dyDescent="0.2">
      <c r="A204" s="178" t="str">
        <f>MID(Sheet1!A203,FIND(":",Sheet1!A203)+1,100)</f>
        <v>街道办事处</v>
      </c>
      <c r="B204" s="178" t="str">
        <f>MID(Sheet1!B203,FIND(":",Sheet1!B203)+1,100)</f>
        <v>街道办事处</v>
      </c>
      <c r="C204" s="178" t="str">
        <f>MID(Sheet1!C203,FIND(":",Sheet1!C203)+1,100)</f>
        <v/>
      </c>
      <c r="D204" s="178" t="str">
        <f>MID(Sheet1!D203,FIND(":",Sheet1!D203)+1,100)</f>
        <v>T</v>
      </c>
      <c r="E204" s="178" t="str">
        <f>MID(Sheet1!E203,FIND(":",Sheet1!E203)+1,100)</f>
        <v>必配</v>
      </c>
      <c r="F204" s="178" t="str">
        <f>MID(Sheet1!F203,FIND(":",Sheet1!F203)+1,100)</f>
        <v>1</v>
      </c>
      <c r="G204" s="178" t="str">
        <f>MID(Sheet1!G203,FIND(":",Sheet1!G203)+1,100)</f>
        <v>街道级</v>
      </c>
      <c r="H204" s="178" t="str">
        <f>MID(Sheet1!H203,FIND(":",Sheet1!H203)+1,100)</f>
        <v>GF0103</v>
      </c>
      <c r="I204" s="178" t="str">
        <f>MID(Sheet1!I203,FIND(":",Sheet1!I203)+1,100)</f>
        <v>社区治理</v>
      </c>
      <c r="J204" s="178" t="str">
        <f>MID(Sheet1!J203,FIND(":",Sheet1!J203)+1,100)</f>
        <v>0801</v>
      </c>
      <c r="K204" s="178" t="str">
        <f>MID(Sheet1!K203,FIND(":",Sheet1!K203)+1,100)</f>
        <v>点位控制</v>
      </c>
      <c r="L204" s="178" t="str">
        <f>MID(Sheet1!L203,FIND(":",Sheet1!L203)+1,100)</f>
        <v>总居住户数/100*6</v>
      </c>
      <c r="M204" s="178" t="str">
        <f>MID(Sheet1!M203,FIND(":",Sheet1!M203)+1,100)</f>
        <v>总居住户数/100*5</v>
      </c>
      <c r="N204" s="178" t="str">
        <f>MID(Sheet1!N203,FIND(":",Sheet1!N203)+1,100)</f>
        <v>0</v>
      </c>
      <c r="O204" s="178" t="str">
        <f>MID(Sheet1!O203,FIND(":",Sheet1!O203)+1,100)</f>
        <v>0</v>
      </c>
      <c r="P204" s="178" t="str">
        <f>MID(Sheet1!P203,FIND(":",Sheet1!P203)+1,100)</f>
        <v>0</v>
      </c>
      <c r="Q204" s="178" t="str">
        <f>MID(Sheet1!Q203,FIND(":",Sheet1!Q203)+1,100)</f>
        <v>1200㎡</v>
      </c>
      <c r="R204" s="178" t="str">
        <f>MID(Sheet1!R203,FIND(":",Sheet1!R203)+1,100)</f>
        <v>1000㎡</v>
      </c>
      <c r="S204" s="178" t="str">
        <f>MID(Sheet1!S203,FIND(":",Sheet1!S203)+1,100)</f>
        <v>-</v>
      </c>
      <c r="T204" s="178" t="str">
        <f>MID(Sheet1!T203,FIND(":",Sheet1!T203)+1,100)</f>
        <v>-</v>
      </c>
      <c r="U204" s="178" t="str">
        <f>MID(Sheet1!U203,FIND(":",Sheet1!U203)+1,100)</f>
        <v/>
      </c>
      <c r="V204" s="103" t="str">
        <f>MID(Sheet1!V203,FIND(":",Sheet1!V203)+1,10000)</f>
        <v>(1)按行政区划设置：(2)应兼顾作为防灾指挥设施。沿用《杭州市城市规划公共服务设施基本配套规定（修订)》</v>
      </c>
    </row>
    <row r="205" spans="1:22" x14ac:dyDescent="0.2">
      <c r="A205" s="178" t="str">
        <f>MID(Sheet1!A204,FIND(":",Sheet1!A204)+1,100)</f>
        <v>边防派出所</v>
      </c>
      <c r="B205" s="178" t="str">
        <f>MID(Sheet1!B204,FIND(":",Sheet1!B204)+1,100)</f>
        <v>边防派出所</v>
      </c>
      <c r="C205" s="178" t="str">
        <f>MID(Sheet1!C204,FIND(":",Sheet1!C204)+1,100)</f>
        <v/>
      </c>
      <c r="D205" s="178" t="str">
        <f>MID(Sheet1!D204,FIND(":",Sheet1!D204)+1,100)</f>
        <v>T</v>
      </c>
      <c r="E205" s="178" t="str">
        <f>MID(Sheet1!E204,FIND(":",Sheet1!E204)+1,100)</f>
        <v>规范外</v>
      </c>
      <c r="F205" s="178" t="str">
        <f>MID(Sheet1!F204,FIND(":",Sheet1!F204)+1,100)</f>
        <v>0</v>
      </c>
      <c r="G205" s="178" t="str">
        <f>MID(Sheet1!G204,FIND(":",Sheet1!G204)+1,100)</f>
        <v>城市级</v>
      </c>
      <c r="H205" s="178" t="str">
        <f>MID(Sheet1!H204,FIND(":",Sheet1!H204)+1,100)</f>
        <v>GF0107</v>
      </c>
      <c r="I205" s="178" t="str">
        <f>MID(Sheet1!I204,FIND(":",Sheet1!I204)+1,100)</f>
        <v>社区治理</v>
      </c>
      <c r="J205" s="178" t="str">
        <f>MID(Sheet1!J204,FIND(":",Sheet1!J204)+1,100)</f>
        <v>0801</v>
      </c>
      <c r="K205" s="178" t="str">
        <f>MID(Sheet1!K204,FIND(":",Sheet1!K204)+1,100)</f>
        <v>点位控制</v>
      </c>
      <c r="L205" s="178" t="str">
        <f>MID(Sheet1!L204,FIND(":",Sheet1!L204)+1,100)</f>
        <v>总居住户数/100*5</v>
      </c>
      <c r="M205" s="178" t="str">
        <f>MID(Sheet1!M204,FIND(":",Sheet1!M204)+1,100)</f>
        <v>总居住户数/100*3.5</v>
      </c>
      <c r="N205" s="178" t="str">
        <f>MID(Sheet1!N204,FIND(":",Sheet1!N204)+1,100)</f>
        <v>0</v>
      </c>
      <c r="O205" s="178" t="str">
        <f>MID(Sheet1!O204,FIND(":",Sheet1!O204)+1,100)</f>
        <v>0</v>
      </c>
      <c r="P205" s="178" t="str">
        <f>MID(Sheet1!P204,FIND(":",Sheet1!P204)+1,100)</f>
        <v>0</v>
      </c>
      <c r="Q205" s="178" t="str">
        <f>MID(Sheet1!Q204,FIND(":",Sheet1!Q204)+1,100)</f>
        <v>1000㎡</v>
      </c>
      <c r="R205" s="178" t="str">
        <f>MID(Sheet1!R204,FIND(":",Sheet1!R204)+1,100)</f>
        <v>700㎡</v>
      </c>
      <c r="S205" s="178" t="str">
        <f>MID(Sheet1!S204,FIND(":",Sheet1!S204)+1,100)</f>
        <v>-</v>
      </c>
      <c r="T205" s="178" t="str">
        <f>MID(Sheet1!T204,FIND(":",Sheet1!T204)+1,100)</f>
        <v>-</v>
      </c>
      <c r="U205" s="178" t="str">
        <f>MID(Sheet1!U204,FIND(":",Sheet1!U204)+1,100)</f>
        <v/>
      </c>
      <c r="V205" s="103" t="str">
        <f>MID(Sheet1!V204,FIND(":",Sheet1!V204)+1,10000)</f>
        <v>(1)一般按照街道办事处辖区配置一处，大于10万人的街道宜增设。沿用《杭州市城市规划公共服务设施基本配套规定（修订)》</v>
      </c>
    </row>
    <row r="206" spans="1:22" x14ac:dyDescent="0.2">
      <c r="A206" s="178" t="str">
        <f>MID(Sheet1!A205,FIND(":",Sheet1!A205)+1,100)</f>
        <v>派出所</v>
      </c>
      <c r="B206" s="178" t="str">
        <f>MID(Sheet1!B205,FIND(":",Sheet1!B205)+1,100)</f>
        <v>派出所</v>
      </c>
      <c r="C206" s="178" t="str">
        <f>MID(Sheet1!C205,FIND(":",Sheet1!C205)+1,100)</f>
        <v/>
      </c>
      <c r="D206" s="178" t="str">
        <f>MID(Sheet1!D205,FIND(":",Sheet1!D205)+1,100)</f>
        <v>T</v>
      </c>
      <c r="E206" s="178" t="str">
        <f>MID(Sheet1!E205,FIND(":",Sheet1!E205)+1,100)</f>
        <v>必配</v>
      </c>
      <c r="F206" s="178" t="str">
        <f>MID(Sheet1!F205,FIND(":",Sheet1!F205)+1,100)</f>
        <v>1</v>
      </c>
      <c r="G206" s="178" t="str">
        <f>MID(Sheet1!G205,FIND(":",Sheet1!G205)+1,100)</f>
        <v>街道级</v>
      </c>
      <c r="H206" s="178" t="str">
        <f>MID(Sheet1!H205,FIND(":",Sheet1!H205)+1,100)</f>
        <v>GF0104</v>
      </c>
      <c r="I206" s="178" t="str">
        <f>MID(Sheet1!I205,FIND(":",Sheet1!I205)+1,100)</f>
        <v>社区治理</v>
      </c>
      <c r="J206" s="178" t="str">
        <f>MID(Sheet1!J205,FIND(":",Sheet1!J205)+1,100)</f>
        <v>0801</v>
      </c>
      <c r="K206" s="178" t="str">
        <f>MID(Sheet1!K205,FIND(":",Sheet1!K205)+1,100)</f>
        <v>点位控制</v>
      </c>
      <c r="L206" s="178" t="str">
        <f>MID(Sheet1!L205,FIND(":",Sheet1!L205)+1,100)</f>
        <v>总居住户数/100*5</v>
      </c>
      <c r="M206" s="178" t="str">
        <f>MID(Sheet1!M205,FIND(":",Sheet1!M205)+1,100)</f>
        <v>总居住户数/100*3.5</v>
      </c>
      <c r="N206" s="178" t="str">
        <f>MID(Sheet1!N205,FIND(":",Sheet1!N205)+1,100)</f>
        <v>0</v>
      </c>
      <c r="O206" s="178" t="str">
        <f>MID(Sheet1!O205,FIND(":",Sheet1!O205)+1,100)</f>
        <v>0</v>
      </c>
      <c r="P206" s="178" t="str">
        <f>MID(Sheet1!P205,FIND(":",Sheet1!P205)+1,100)</f>
        <v>0</v>
      </c>
      <c r="Q206" s="178" t="str">
        <f>MID(Sheet1!Q205,FIND(":",Sheet1!Q205)+1,100)</f>
        <v>1000㎡</v>
      </c>
      <c r="R206" s="178" t="str">
        <f>MID(Sheet1!R205,FIND(":",Sheet1!R205)+1,100)</f>
        <v>700㎡</v>
      </c>
      <c r="S206" s="178" t="str">
        <f>MID(Sheet1!S205,FIND(":",Sheet1!S205)+1,100)</f>
        <v>-</v>
      </c>
      <c r="T206" s="178" t="str">
        <f>MID(Sheet1!T205,FIND(":",Sheet1!T205)+1,100)</f>
        <v>-</v>
      </c>
      <c r="U206" s="178" t="str">
        <f>MID(Sheet1!U205,FIND(":",Sheet1!U205)+1,100)</f>
        <v/>
      </c>
      <c r="V206" s="103" t="str">
        <f>MID(Sheet1!V205,FIND(":",Sheet1!V205)+1,10000)</f>
        <v>(1)一般按照街道办事处辖区配置一处，大于10万人的街道宜增设。沿用《杭州市城市规划公共服务设施基本配套规定（修订)》</v>
      </c>
    </row>
    <row r="207" spans="1:22" x14ac:dyDescent="0.2">
      <c r="A207" s="178" t="str">
        <f>MID(Sheet1!A206,FIND(":",Sheet1!A206)+1,100)</f>
        <v>城管执法中队用房</v>
      </c>
      <c r="B207" s="178" t="str">
        <f>MID(Sheet1!B206,FIND(":",Sheet1!B206)+1,100)</f>
        <v>城管执法中队用房</v>
      </c>
      <c r="C207" s="178" t="str">
        <f>MID(Sheet1!C206,FIND(":",Sheet1!C206)+1,100)</f>
        <v/>
      </c>
      <c r="D207" s="178" t="str">
        <f>MID(Sheet1!D206,FIND(":",Sheet1!D206)+1,100)</f>
        <v>T</v>
      </c>
      <c r="E207" s="178" t="str">
        <f>MID(Sheet1!E206,FIND(":",Sheet1!E206)+1,100)</f>
        <v>必配</v>
      </c>
      <c r="F207" s="178" t="str">
        <f>MID(Sheet1!F206,FIND(":",Sheet1!F206)+1,100)</f>
        <v>1</v>
      </c>
      <c r="G207" s="178" t="str">
        <f>MID(Sheet1!G206,FIND(":",Sheet1!G206)+1,100)</f>
        <v>街道级</v>
      </c>
      <c r="H207" s="178" t="str">
        <f>MID(Sheet1!H206,FIND(":",Sheet1!H206)+1,100)</f>
        <v>GF0105</v>
      </c>
      <c r="I207" s="178" t="str">
        <f>MID(Sheet1!I206,FIND(":",Sheet1!I206)+1,100)</f>
        <v>社区治理</v>
      </c>
      <c r="J207" s="178" t="str">
        <f>MID(Sheet1!J206,FIND(":",Sheet1!J206)+1,100)</f>
        <v>0801</v>
      </c>
      <c r="K207" s="178" t="str">
        <f>MID(Sheet1!K206,FIND(":",Sheet1!K206)+1,100)</f>
        <v>点位控制</v>
      </c>
      <c r="L207" s="178" t="str">
        <f>MID(Sheet1!L206,FIND(":",Sheet1!L206)+1,100)</f>
        <v>0</v>
      </c>
      <c r="M207" s="178" t="str">
        <f>MID(Sheet1!M206,FIND(":",Sheet1!M206)+1,100)</f>
        <v>0</v>
      </c>
      <c r="N207" s="178" t="str">
        <f>MID(Sheet1!N206,FIND(":",Sheet1!N206)+1,100)</f>
        <v>0</v>
      </c>
      <c r="O207" s="178" t="str">
        <f>MID(Sheet1!O206,FIND(":",Sheet1!O206)+1,100)</f>
        <v>0</v>
      </c>
      <c r="P207" s="178" t="str">
        <f>MID(Sheet1!P206,FIND(":",Sheet1!P206)+1,100)</f>
        <v>0</v>
      </c>
      <c r="Q207" s="178" t="str">
        <f>MID(Sheet1!Q206,FIND(":",Sheet1!Q206)+1,100)</f>
        <v>500㎡</v>
      </c>
      <c r="R207" s="178" t="str">
        <f>MID(Sheet1!R206,FIND(":",Sheet1!R206)+1,100)</f>
        <v>-</v>
      </c>
      <c r="S207" s="178" t="str">
        <f>MID(Sheet1!S206,FIND(":",Sheet1!S206)+1,100)</f>
        <v>-</v>
      </c>
      <c r="T207" s="178" t="str">
        <f>MID(Sheet1!T206,FIND(":",Sheet1!T206)+1,100)</f>
        <v>-</v>
      </c>
      <c r="U207" s="178" t="str">
        <f>MID(Sheet1!U206,FIND(":",Sheet1!U206)+1,100)</f>
        <v/>
      </c>
      <c r="V207" s="103" t="str">
        <f>MID(Sheet1!V206,FIND(":",Sheet1!V206)+1,10000)</f>
        <v>(1)按街道办事处辖区设一处：(2)建筑面积根据单位人员数目与实际需求，参照《关于全面加强市县综合行政执法部门规范化建设的意见》(浙建综执[2017]111号)和《党政机关办公用房建设标准》(2014年修订版)确定。参照“关于全面加强市县综合行政执法部门规范化建设的意见”（浙建综执[2017]111号)、“关于印发党政机关办公用房建设标准的通知”(发改委投资[20142674号)</v>
      </c>
    </row>
    <row r="208" spans="1:22" x14ac:dyDescent="0.2">
      <c r="A208" s="178" t="str">
        <f>MID(Sheet1!A207,FIND(":",Sheet1!A207)+1,100)</f>
        <v>司法所</v>
      </c>
      <c r="B208" s="178" t="str">
        <f>MID(Sheet1!B207,FIND(":",Sheet1!B207)+1,100)</f>
        <v>司法所</v>
      </c>
      <c r="C208" s="178" t="str">
        <f>MID(Sheet1!C207,FIND(":",Sheet1!C207)+1,100)</f>
        <v/>
      </c>
      <c r="D208" s="178" t="str">
        <f>MID(Sheet1!D207,FIND(":",Sheet1!D207)+1,100)</f>
        <v>T</v>
      </c>
      <c r="E208" s="178" t="str">
        <f>MID(Sheet1!E207,FIND(":",Sheet1!E207)+1,100)</f>
        <v>必配</v>
      </c>
      <c r="F208" s="178" t="str">
        <f>MID(Sheet1!F207,FIND(":",Sheet1!F207)+1,100)</f>
        <v>1</v>
      </c>
      <c r="G208" s="178" t="str">
        <f>MID(Sheet1!G207,FIND(":",Sheet1!G207)+1,100)</f>
        <v>街道级</v>
      </c>
      <c r="H208" s="178" t="str">
        <f>MID(Sheet1!H207,FIND(":",Sheet1!H207)+1,100)</f>
        <v>GF0106</v>
      </c>
      <c r="I208" s="178" t="str">
        <f>MID(Sheet1!I207,FIND(":",Sheet1!I207)+1,100)</f>
        <v>社区治理</v>
      </c>
      <c r="J208" s="178" t="str">
        <f>MID(Sheet1!J207,FIND(":",Sheet1!J207)+1,100)</f>
        <v>0801</v>
      </c>
      <c r="K208" s="178" t="str">
        <f>MID(Sheet1!K207,FIND(":",Sheet1!K207)+1,100)</f>
        <v>点位控制</v>
      </c>
      <c r="L208" s="178" t="str">
        <f>MID(Sheet1!L207,FIND(":",Sheet1!L207)+1,100)</f>
        <v>总居住户数/100*0.6</v>
      </c>
      <c r="M208" s="178" t="str">
        <f>MID(Sheet1!M207,FIND(":",Sheet1!M207)+1,100)</f>
        <v>0</v>
      </c>
      <c r="N208" s="178" t="str">
        <f>MID(Sheet1!N207,FIND(":",Sheet1!N207)+1,100)</f>
        <v>0</v>
      </c>
      <c r="O208" s="178" t="str">
        <f>MID(Sheet1!O207,FIND(":",Sheet1!O207)+1,100)</f>
        <v>0</v>
      </c>
      <c r="P208" s="178" t="str">
        <f>MID(Sheet1!P207,FIND(":",Sheet1!P207)+1,100)</f>
        <v>0</v>
      </c>
      <c r="Q208" s="178" t="str">
        <f>MID(Sheet1!Q207,FIND(":",Sheet1!Q207)+1,100)</f>
        <v>80㎡</v>
      </c>
      <c r="R208" s="178" t="str">
        <f>MID(Sheet1!R207,FIND(":",Sheet1!R207)+1,100)</f>
        <v>-</v>
      </c>
      <c r="S208" s="178" t="str">
        <f>MID(Sheet1!S207,FIND(":",Sheet1!S207)+1,100)</f>
        <v>-</v>
      </c>
      <c r="T208" s="178" t="str">
        <f>MID(Sheet1!T207,FIND(":",Sheet1!T207)+1,100)</f>
        <v>-</v>
      </c>
      <c r="U208" s="178" t="str">
        <f>MID(Sheet1!U207,FIND(":",Sheet1!U207)+1,100)</f>
        <v/>
      </c>
      <c r="V208" s="103" t="str">
        <f>MID(Sheet1!V207,FIND(":",Sheet1!V207)+1,10000)</f>
        <v>(1)一般按照街道办事处辖区配置一处，大于10万人的街道应增设：(2)宜与街道办事处或其他行政管理单位结合建设，应设置单独出入口：(3)单处建筑规模一般为80-240m。参照《城市居住区规划设计标准》(GB50180-2018)</v>
      </c>
    </row>
    <row r="209" spans="1:22" x14ac:dyDescent="0.2">
      <c r="A209" s="178" t="str">
        <f>MID(Sheet1!A208,FIND(":",Sheet1!A208)+1,100)</f>
        <v>街道社会工作站</v>
      </c>
      <c r="B209" s="178" t="str">
        <f>MID(Sheet1!B208,FIND(":",Sheet1!B208)+1,100)</f>
        <v>街道社会工作站</v>
      </c>
      <c r="C209" s="178" t="str">
        <f>MID(Sheet1!C208,FIND(":",Sheet1!C208)+1,100)</f>
        <v/>
      </c>
      <c r="D209" s="178" t="str">
        <f>MID(Sheet1!D208,FIND(":",Sheet1!D208)+1,100)</f>
        <v>T</v>
      </c>
      <c r="E209" s="178" t="str">
        <f>MID(Sheet1!E208,FIND(":",Sheet1!E208)+1,100)</f>
        <v>必配</v>
      </c>
      <c r="F209" s="178" t="str">
        <f>MID(Sheet1!F208,FIND(":",Sheet1!F208)+1,100)</f>
        <v>0</v>
      </c>
      <c r="G209" s="178" t="str">
        <f>MID(Sheet1!G208,FIND(":",Sheet1!G208)+1,100)</f>
        <v>街道级</v>
      </c>
      <c r="H209" s="178" t="str">
        <f>MID(Sheet1!H208,FIND(":",Sheet1!H208)+1,100)</f>
        <v>GF0720</v>
      </c>
      <c r="I209" s="178" t="str">
        <f>MID(Sheet1!I208,FIND(":",Sheet1!I208)+1,100)</f>
        <v>社区治理</v>
      </c>
      <c r="J209" s="178" t="str">
        <f>MID(Sheet1!J208,FIND(":",Sheet1!J208)+1,100)</f>
        <v>0890</v>
      </c>
      <c r="K209" s="178" t="str">
        <f>MID(Sheet1!K208,FIND(":",Sheet1!K208)+1,100)</f>
        <v>点位控制</v>
      </c>
      <c r="L209" s="178" t="str">
        <f>MID(Sheet1!L208,FIND(":",Sheet1!L208)+1,100)</f>
        <v>0</v>
      </c>
      <c r="M209" s="178" t="str">
        <f>MID(Sheet1!M208,FIND(":",Sheet1!M208)+1,100)</f>
        <v>0</v>
      </c>
      <c r="N209" s="178" t="str">
        <f>MID(Sheet1!N208,FIND(":",Sheet1!N208)+1,100)</f>
        <v>0</v>
      </c>
      <c r="O209" s="178" t="str">
        <f>MID(Sheet1!O208,FIND(":",Sheet1!O208)+1,100)</f>
        <v>0</v>
      </c>
      <c r="P209" s="178" t="str">
        <f>MID(Sheet1!P208,FIND(":",Sheet1!P208)+1,100)</f>
        <v>0</v>
      </c>
      <c r="Q209" s="178" t="str">
        <f>MID(Sheet1!Q208,FIND(":",Sheet1!Q208)+1,100)</f>
        <v>200㎡</v>
      </c>
      <c r="R209" s="178" t="str">
        <f>MID(Sheet1!R208,FIND(":",Sheet1!R208)+1,100)</f>
        <v>-</v>
      </c>
      <c r="S209" s="178" t="str">
        <f>MID(Sheet1!S208,FIND(":",Sheet1!S208)+1,100)</f>
        <v>-</v>
      </c>
      <c r="T209" s="178" t="str">
        <f>MID(Sheet1!T208,FIND(":",Sheet1!T208)+1,100)</f>
        <v>-</v>
      </c>
      <c r="U209" s="178" t="str">
        <f>MID(Sheet1!U208,FIND(":",Sheet1!U208)+1,100)</f>
        <v/>
      </c>
      <c r="V209" s="103" t="str">
        <f>MID(Sheet1!V208,FIND(":",Sheet1!V208)+1,10000)</f>
        <v>依托街道党群服务中心而建，浙江省对社工站的验收依据为80方，今年发布的五星社工站评选征求意见稿规定社工站面积不少于200方</v>
      </c>
    </row>
    <row r="210" spans="1:22" x14ac:dyDescent="0.2">
      <c r="A210" s="178" t="str">
        <f>MID(Sheet1!A209,FIND(":",Sheet1!A209)+1,100)</f>
        <v>留白设施（街道）</v>
      </c>
      <c r="B210" s="178" t="str">
        <f>MID(Sheet1!B209,FIND(":",Sheet1!B209)+1,100)</f>
        <v>留白设施（街道）</v>
      </c>
      <c r="C210" s="178" t="str">
        <f>MID(Sheet1!C209,FIND(":",Sheet1!C209)+1,100)</f>
        <v/>
      </c>
      <c r="D210" s="178" t="str">
        <f>MID(Sheet1!D209,FIND(":",Sheet1!D209)+1,100)</f>
        <v>T</v>
      </c>
      <c r="E210" s="178" t="str">
        <f>MID(Sheet1!E209,FIND(":",Sheet1!E209)+1,100)</f>
        <v>选配</v>
      </c>
      <c r="F210" s="178" t="str">
        <f>MID(Sheet1!F209,FIND(":",Sheet1!F209)+1,100)</f>
        <v>0</v>
      </c>
      <c r="G210" s="178" t="str">
        <f>MID(Sheet1!G209,FIND(":",Sheet1!G209)+1,100)</f>
        <v>街道级</v>
      </c>
      <c r="H210" s="178" t="str">
        <f>MID(Sheet1!H209,FIND(":",Sheet1!H209)+1,100)</f>
        <v>GF1101</v>
      </c>
      <c r="I210" s="178" t="str">
        <f>MID(Sheet1!I209,FIND(":",Sheet1!I209)+1,100)</f>
        <v>社区治理</v>
      </c>
      <c r="J210" s="178" t="str">
        <f>MID(Sheet1!J209,FIND(":",Sheet1!J209)+1,100)</f>
        <v>1601</v>
      </c>
      <c r="K210" s="178" t="str">
        <f>MID(Sheet1!K209,FIND(":",Sheet1!K209)+1,100)</f>
        <v>点位控制</v>
      </c>
      <c r="L210" s="178" t="str">
        <f>MID(Sheet1!L209,FIND(":",Sheet1!L209)+1,100)</f>
        <v>0</v>
      </c>
      <c r="M210" s="178" t="str">
        <f>MID(Sheet1!M209,FIND(":",Sheet1!M209)+1,100)</f>
        <v>0</v>
      </c>
      <c r="N210" s="178" t="str">
        <f>MID(Sheet1!N209,FIND(":",Sheet1!N209)+1,100)</f>
        <v>0</v>
      </c>
      <c r="O210" s="178" t="str">
        <f>MID(Sheet1!O209,FIND(":",Sheet1!O209)+1,100)</f>
        <v>0</v>
      </c>
      <c r="P210" s="178" t="str">
        <f>MID(Sheet1!P209,FIND(":",Sheet1!P209)+1,100)</f>
        <v>0</v>
      </c>
      <c r="Q210" s="178" t="str">
        <f>MID(Sheet1!Q209,FIND(":",Sheet1!Q209)+1,100)</f>
        <v>-</v>
      </c>
      <c r="R210" s="178" t="str">
        <f>MID(Sheet1!R209,FIND(":",Sheet1!R209)+1,100)</f>
        <v>-</v>
      </c>
      <c r="S210" s="178" t="str">
        <f>MID(Sheet1!S209,FIND(":",Sheet1!S209)+1,100)</f>
        <v>-</v>
      </c>
      <c r="T210" s="178" t="str">
        <f>MID(Sheet1!T209,FIND(":",Sheet1!T209)+1,100)</f>
        <v>-</v>
      </c>
      <c r="U210" s="178" t="str">
        <f>MID(Sheet1!U209,FIND(":",Sheet1!U209)+1,100)</f>
        <v/>
      </c>
      <c r="V210" s="103" t="str">
        <f>MID(Sheet1!V209,FIND(":",Sheet1!V209)+1,10000)</f>
        <v>(1)以10-15分钟生活圈为单位进行配置，留白空间的用地面积与建筑面积不低于配套总量的10%。(2)人口超过10万人的街道，每10万预留一套行政适应型设施的留白空间。借鉴《上海城市居住地区和居住区公共服务设施设置标准》</v>
      </c>
    </row>
    <row r="211" spans="1:22" x14ac:dyDescent="0.2">
      <c r="A211" s="178" t="str">
        <f>MID(Sheet1!A210,FIND(":",Sheet1!A210)+1,100)</f>
        <v>社区党群服务中心</v>
      </c>
      <c r="B211" s="178" t="str">
        <f>MID(Sheet1!B210,FIND(":",Sheet1!B210)+1,100)</f>
        <v>社区党群服务中心</v>
      </c>
      <c r="C211" s="178" t="str">
        <f>MID(Sheet1!C210,FIND(":",Sheet1!C210)+1,100)</f>
        <v/>
      </c>
      <c r="D211" s="178" t="str">
        <f>MID(Sheet1!D210,FIND(":",Sheet1!D210)+1,100)</f>
        <v>T</v>
      </c>
      <c r="E211" s="178" t="str">
        <f>MID(Sheet1!E210,FIND(":",Sheet1!E210)+1,100)</f>
        <v>必配</v>
      </c>
      <c r="F211" s="178" t="str">
        <f>MID(Sheet1!F210,FIND(":",Sheet1!F210)+1,100)</f>
        <v>1</v>
      </c>
      <c r="G211" s="178" t="str">
        <f>MID(Sheet1!G210,FIND(":",Sheet1!G210)+1,100)</f>
        <v>社区级</v>
      </c>
      <c r="H211" s="178" t="str">
        <f>MID(Sheet1!H210,FIND(":",Sheet1!H210)+1,100)</f>
        <v>GF0708</v>
      </c>
      <c r="I211" s="178" t="str">
        <f>MID(Sheet1!I210,FIND(":",Sheet1!I210)+1,100)</f>
        <v>社区治理</v>
      </c>
      <c r="J211" s="178" t="str">
        <f>MID(Sheet1!J210,FIND(":",Sheet1!J210)+1,100)</f>
        <v>0702</v>
      </c>
      <c r="K211" s="178" t="str">
        <f>MID(Sheet1!K210,FIND(":",Sheet1!K210)+1,100)</f>
        <v>点位控制</v>
      </c>
      <c r="L211" s="178" t="str">
        <f>MID(Sheet1!L210,FIND(":",Sheet1!L210)+1,100)</f>
        <v>0</v>
      </c>
      <c r="M211" s="178" t="str">
        <f>MID(Sheet1!M210,FIND(":",Sheet1!M210)+1,100)</f>
        <v>0</v>
      </c>
      <c r="N211" s="178" t="str">
        <f>MID(Sheet1!N210,FIND(":",Sheet1!N210)+1,100)</f>
        <v>0</v>
      </c>
      <c r="O211" s="178" t="str">
        <f>MID(Sheet1!O210,FIND(":",Sheet1!O210)+1,100)</f>
        <v>0</v>
      </c>
      <c r="P211" s="178" t="str">
        <f>MID(Sheet1!P210,FIND(":",Sheet1!P210)+1,100)</f>
        <v>0</v>
      </c>
      <c r="Q211" s="178" t="str">
        <f>MID(Sheet1!Q210,FIND(":",Sheet1!Q210)+1,100)</f>
        <v>100㎡</v>
      </c>
      <c r="R211" s="178" t="str">
        <f>MID(Sheet1!R210,FIND(":",Sheet1!R210)+1,100)</f>
        <v>-</v>
      </c>
      <c r="S211" s="178" t="str">
        <f>MID(Sheet1!S210,FIND(":",Sheet1!S210)+1,100)</f>
        <v>-</v>
      </c>
      <c r="T211" s="178" t="str">
        <f>MID(Sheet1!T210,FIND(":",Sheet1!T210)+1,100)</f>
        <v>-</v>
      </c>
      <c r="U211" s="178" t="str">
        <f>MID(Sheet1!U210,FIND(":",Sheet1!U210)+1,100)</f>
        <v/>
      </c>
      <c r="V211" s="103" t="str">
        <f>MID(Sheet1!V210,FIND(":",Sheet1!V210)+1,10000)</f>
        <v>(1)一般按照社区行政辖区配置一处：(2)宜结合社区居委会等设施设置。参照《浙江省社会组织党群服务中心建设标准（试行）》</v>
      </c>
    </row>
    <row r="212" spans="1:22" x14ac:dyDescent="0.2">
      <c r="A212" s="178" t="str">
        <f>MID(Sheet1!A211,FIND(":",Sheet1!A211)+1,100)</f>
        <v>社区居委会</v>
      </c>
      <c r="B212" s="178" t="str">
        <f>MID(Sheet1!B211,FIND(":",Sheet1!B211)+1,100)</f>
        <v>社区居委会</v>
      </c>
      <c r="C212" s="178" t="str">
        <f>MID(Sheet1!C211,FIND(":",Sheet1!C211)+1,100)</f>
        <v/>
      </c>
      <c r="D212" s="178" t="str">
        <f>MID(Sheet1!D211,FIND(":",Sheet1!D211)+1,100)</f>
        <v>T</v>
      </c>
      <c r="E212" s="178" t="str">
        <f>MID(Sheet1!E211,FIND(":",Sheet1!E211)+1,100)</f>
        <v>必配</v>
      </c>
      <c r="F212" s="178" t="str">
        <f>MID(Sheet1!F211,FIND(":",Sheet1!F211)+1,100)</f>
        <v>1</v>
      </c>
      <c r="G212" s="178" t="str">
        <f>MID(Sheet1!G211,FIND(":",Sheet1!G211)+1,100)</f>
        <v>社区级</v>
      </c>
      <c r="H212" s="178" t="str">
        <f>MID(Sheet1!H211,FIND(":",Sheet1!H211)+1,100)</f>
        <v>GF0709</v>
      </c>
      <c r="I212" s="178" t="str">
        <f>MID(Sheet1!I211,FIND(":",Sheet1!I211)+1,100)</f>
        <v>社区治理</v>
      </c>
      <c r="J212" s="178" t="str">
        <f>MID(Sheet1!J211,FIND(":",Sheet1!J211)+1,100)</f>
        <v>0702</v>
      </c>
      <c r="K212" s="178" t="str">
        <f>MID(Sheet1!K211,FIND(":",Sheet1!K211)+1,100)</f>
        <v>点位控制</v>
      </c>
      <c r="L212" s="178" t="str">
        <f>MID(Sheet1!L211,FIND(":",Sheet1!L211)+1,100)</f>
        <v>总居住户数/100*45</v>
      </c>
      <c r="M212" s="178" t="str">
        <f>MID(Sheet1!M211,FIND(":",Sheet1!M211)+1,100)</f>
        <v>0</v>
      </c>
      <c r="N212" s="178" t="str">
        <f>MID(Sheet1!N211,FIND(":",Sheet1!N211)+1,100)</f>
        <v>0</v>
      </c>
      <c r="O212" s="178" t="str">
        <f>MID(Sheet1!O211,FIND(":",Sheet1!O211)+1,100)</f>
        <v>0</v>
      </c>
      <c r="P212" s="178" t="str">
        <f>MID(Sheet1!P211,FIND(":",Sheet1!P211)+1,100)</f>
        <v>0</v>
      </c>
      <c r="Q212" s="178" t="str">
        <f>MID(Sheet1!Q211,FIND(":",Sheet1!Q211)+1,100)</f>
        <v>600㎡</v>
      </c>
      <c r="R212" s="178" t="str">
        <f>MID(Sheet1!R211,FIND(":",Sheet1!R211)+1,100)</f>
        <v>-</v>
      </c>
      <c r="S212" s="178" t="str">
        <f>MID(Sheet1!S211,FIND(":",Sheet1!S211)+1,100)</f>
        <v>-</v>
      </c>
      <c r="T212" s="178" t="str">
        <f>MID(Sheet1!T211,FIND(":",Sheet1!T211)+1,100)</f>
        <v>-</v>
      </c>
      <c r="U212" s="178" t="str">
        <f>MID(Sheet1!U211,FIND(":",Sheet1!U211)+1,100)</f>
        <v/>
      </c>
      <c r="V212" s="103" t="str">
        <f>MID(Sheet1!V211,FIND(":",Sheet1!V211)+1,10000)</f>
        <v>(1)按行政区划设置；(2)按照不低于每百户建筑面积45m的标准集中设置：(3)若设于住宅底层时，需考虑独立出入口：(4)新建及有条件的现状社区可在此基础上增加社会组织方面的功能性用房；(5)依托省一体化在线政务服务平台，提供线上线下深度融合和的政务服务，并通过便民服务小程序提供智能水电等日常服务、联动报警与救援等应急服务。参照《城市居住区规划设计标准》(GB50180-2018)、《浙江省城镇社区建设专项规划编制导则（试行）》</v>
      </c>
    </row>
    <row r="213" spans="1:22" x14ac:dyDescent="0.2">
      <c r="A213" s="178" t="str">
        <f>MID(Sheet1!A212,FIND(":",Sheet1!A212)+1,100)</f>
        <v>留白设施（社区）</v>
      </c>
      <c r="B213" s="178" t="str">
        <f>MID(Sheet1!B212,FIND(":",Sheet1!B212)+1,100)</f>
        <v>留白设施（社区）</v>
      </c>
      <c r="C213" s="178" t="str">
        <f>MID(Sheet1!C212,FIND(":",Sheet1!C212)+1,100)</f>
        <v/>
      </c>
      <c r="D213" s="178" t="str">
        <f>MID(Sheet1!D212,FIND(":",Sheet1!D212)+1,100)</f>
        <v>T</v>
      </c>
      <c r="E213" s="178" t="str">
        <f>MID(Sheet1!E212,FIND(":",Sheet1!E212)+1,100)</f>
        <v>选配</v>
      </c>
      <c r="F213" s="178" t="str">
        <f>MID(Sheet1!F212,FIND(":",Sheet1!F212)+1,100)</f>
        <v>0</v>
      </c>
      <c r="G213" s="178" t="str">
        <f>MID(Sheet1!G212,FIND(":",Sheet1!G212)+1,100)</f>
        <v>社区级</v>
      </c>
      <c r="H213" s="178" t="str">
        <f>MID(Sheet1!H212,FIND(":",Sheet1!H212)+1,100)</f>
        <v>GF1101</v>
      </c>
      <c r="I213" s="178" t="str">
        <f>MID(Sheet1!I212,FIND(":",Sheet1!I212)+1,100)</f>
        <v>社区治理</v>
      </c>
      <c r="J213" s="178" t="str">
        <f>MID(Sheet1!J212,FIND(":",Sheet1!J212)+1,100)</f>
        <v>1601</v>
      </c>
      <c r="K213" s="178" t="str">
        <f>MID(Sheet1!K212,FIND(":",Sheet1!K212)+1,100)</f>
        <v>点位控制</v>
      </c>
      <c r="L213" s="178" t="str">
        <f>MID(Sheet1!L212,FIND(":",Sheet1!L212)+1,100)</f>
        <v>0</v>
      </c>
      <c r="M213" s="178" t="str">
        <f>MID(Sheet1!M212,FIND(":",Sheet1!M212)+1,100)</f>
        <v>0</v>
      </c>
      <c r="N213" s="178" t="str">
        <f>MID(Sheet1!N212,FIND(":",Sheet1!N212)+1,100)</f>
        <v>0</v>
      </c>
      <c r="O213" s="178" t="str">
        <f>MID(Sheet1!O212,FIND(":",Sheet1!O212)+1,100)</f>
        <v>0</v>
      </c>
      <c r="P213" s="178" t="str">
        <f>MID(Sheet1!P212,FIND(":",Sheet1!P212)+1,100)</f>
        <v>0</v>
      </c>
      <c r="Q213" s="178" t="str">
        <f>MID(Sheet1!Q212,FIND(":",Sheet1!Q212)+1,100)</f>
        <v>-</v>
      </c>
      <c r="R213" s="178" t="str">
        <f>MID(Sheet1!R212,FIND(":",Sheet1!R212)+1,100)</f>
        <v>-</v>
      </c>
      <c r="S213" s="178" t="str">
        <f>MID(Sheet1!S212,FIND(":",Sheet1!S212)+1,100)</f>
        <v>-</v>
      </c>
      <c r="T213" s="178" t="str">
        <f>MID(Sheet1!T212,FIND(":",Sheet1!T212)+1,100)</f>
        <v>-</v>
      </c>
      <c r="U213" s="178" t="str">
        <f>MID(Sheet1!U212,FIND(":",Sheet1!U212)+1,100)</f>
        <v/>
      </c>
      <c r="V213" s="103" t="str">
        <f>MID(Sheet1!V212,FIND(":",Sheet1!V212)+1,10000)</f>
        <v>以5分钟生活圈为单位进行配置，留白空间的建筑面积不低于配套总量的10%。借鉴《上海城市居住地区和居住区公共服务设施设置标准》</v>
      </c>
    </row>
    <row r="214" spans="1:22" x14ac:dyDescent="0.2">
      <c r="A214" s="178" t="str">
        <f>MID(Sheet1!A213,FIND(":",Sheet1!A213)+1,100)</f>
        <v>社区议事厅</v>
      </c>
      <c r="B214" s="178" t="str">
        <f>MID(Sheet1!B213,FIND(":",Sheet1!B213)+1,100)</f>
        <v>社区议事厅</v>
      </c>
      <c r="C214" s="178" t="str">
        <f>MID(Sheet1!C213,FIND(":",Sheet1!C213)+1,100)</f>
        <v/>
      </c>
      <c r="D214" s="178" t="str">
        <f>MID(Sheet1!D213,FIND(":",Sheet1!D213)+1,100)</f>
        <v>T</v>
      </c>
      <c r="E214" s="178" t="str">
        <f>MID(Sheet1!E213,FIND(":",Sheet1!E213)+1,100)</f>
        <v>品质提升</v>
      </c>
      <c r="F214" s="178" t="str">
        <f>MID(Sheet1!F213,FIND(":",Sheet1!F213)+1,100)</f>
        <v>0</v>
      </c>
      <c r="G214" s="178" t="str">
        <f>MID(Sheet1!G213,FIND(":",Sheet1!G213)+1,100)</f>
        <v>社区级</v>
      </c>
      <c r="H214" s="178" t="str">
        <f>MID(Sheet1!H213,FIND(":",Sheet1!H213)+1,100)</f>
        <v>GF0720</v>
      </c>
      <c r="I214" s="178" t="str">
        <f>MID(Sheet1!I213,FIND(":",Sheet1!I213)+1,100)</f>
        <v>社区治理</v>
      </c>
      <c r="J214" s="178" t="str">
        <f>MID(Sheet1!J213,FIND(":",Sheet1!J213)+1,100)</f>
        <v>0702</v>
      </c>
      <c r="K214" s="178" t="str">
        <f>MID(Sheet1!K213,FIND(":",Sheet1!K213)+1,100)</f>
        <v>点位控制</v>
      </c>
      <c r="L214" s="178" t="str">
        <f>MID(Sheet1!L213,FIND(":",Sheet1!L213)+1,100)</f>
        <v>0</v>
      </c>
      <c r="M214" s="178" t="str">
        <f>MID(Sheet1!M213,FIND(":",Sheet1!M213)+1,100)</f>
        <v>0</v>
      </c>
      <c r="N214" s="178" t="str">
        <f>MID(Sheet1!N213,FIND(":",Sheet1!N213)+1,100)</f>
        <v>0</v>
      </c>
      <c r="O214" s="178" t="str">
        <f>MID(Sheet1!O213,FIND(":",Sheet1!O213)+1,100)</f>
        <v>0</v>
      </c>
      <c r="P214" s="178" t="str">
        <f>MID(Sheet1!P213,FIND(":",Sheet1!P213)+1,100)</f>
        <v>0</v>
      </c>
      <c r="Q214" s="178" t="str">
        <f>MID(Sheet1!Q213,FIND(":",Sheet1!Q213)+1,100)</f>
        <v>-</v>
      </c>
      <c r="R214" s="178" t="str">
        <f>MID(Sheet1!R213,FIND(":",Sheet1!R213)+1,100)</f>
        <v>-</v>
      </c>
      <c r="S214" s="178" t="str">
        <f>MID(Sheet1!S213,FIND(":",Sheet1!S213)+1,100)</f>
        <v>-</v>
      </c>
      <c r="T214" s="178" t="str">
        <f>MID(Sheet1!T213,FIND(":",Sheet1!T213)+1,100)</f>
        <v>-</v>
      </c>
      <c r="U214" s="178" t="str">
        <f>MID(Sheet1!U213,FIND(":",Sheet1!U213)+1,100)</f>
        <v/>
      </c>
      <c r="V214" s="103" t="str">
        <f>MID(Sheet1!V213,FIND(":",Sheet1!V213)+1,10000)</f>
        <v>-</v>
      </c>
    </row>
    <row r="215" spans="1:22" x14ac:dyDescent="0.2">
      <c r="A215" s="178" t="str">
        <f>MID(Sheet1!A214,FIND(":",Sheet1!A214)+1,100)</f>
        <v>心理咨询室</v>
      </c>
      <c r="B215" s="178" t="str">
        <f>MID(Sheet1!B214,FIND(":",Sheet1!B214)+1,100)</f>
        <v>心理咨询室</v>
      </c>
      <c r="C215" s="178" t="str">
        <f>MID(Sheet1!C214,FIND(":",Sheet1!C214)+1,100)</f>
        <v/>
      </c>
      <c r="D215" s="178" t="str">
        <f>MID(Sheet1!D214,FIND(":",Sheet1!D214)+1,100)</f>
        <v>T</v>
      </c>
      <c r="E215" s="178" t="str">
        <f>MID(Sheet1!E214,FIND(":",Sheet1!E214)+1,100)</f>
        <v>品质提升</v>
      </c>
      <c r="F215" s="178" t="str">
        <f>MID(Sheet1!F214,FIND(":",Sheet1!F214)+1,100)</f>
        <v>0</v>
      </c>
      <c r="G215" s="178" t="str">
        <f>MID(Sheet1!G214,FIND(":",Sheet1!G214)+1,100)</f>
        <v>社区级</v>
      </c>
      <c r="H215" s="178" t="str">
        <f>MID(Sheet1!H214,FIND(":",Sheet1!H214)+1,100)</f>
        <v>GF0720</v>
      </c>
      <c r="I215" s="178" t="str">
        <f>MID(Sheet1!I214,FIND(":",Sheet1!I214)+1,100)</f>
        <v>社区治理</v>
      </c>
      <c r="J215" s="178" t="str">
        <f>MID(Sheet1!J214,FIND(":",Sheet1!J214)+1,100)</f>
        <v>0702</v>
      </c>
      <c r="K215" s="178" t="str">
        <f>MID(Sheet1!K214,FIND(":",Sheet1!K214)+1,100)</f>
        <v>点位控制</v>
      </c>
      <c r="L215" s="178" t="str">
        <f>MID(Sheet1!L214,FIND(":",Sheet1!L214)+1,100)</f>
        <v>0</v>
      </c>
      <c r="M215" s="178" t="str">
        <f>MID(Sheet1!M214,FIND(":",Sheet1!M214)+1,100)</f>
        <v>0</v>
      </c>
      <c r="N215" s="178" t="str">
        <f>MID(Sheet1!N214,FIND(":",Sheet1!N214)+1,100)</f>
        <v>0</v>
      </c>
      <c r="O215" s="178" t="str">
        <f>MID(Sheet1!O214,FIND(":",Sheet1!O214)+1,100)</f>
        <v>0</v>
      </c>
      <c r="P215" s="178" t="str">
        <f>MID(Sheet1!P214,FIND(":",Sheet1!P214)+1,100)</f>
        <v>0</v>
      </c>
      <c r="Q215" s="178" t="str">
        <f>MID(Sheet1!Q214,FIND(":",Sheet1!Q214)+1,100)</f>
        <v>-</v>
      </c>
      <c r="R215" s="178" t="str">
        <f>MID(Sheet1!R214,FIND(":",Sheet1!R214)+1,100)</f>
        <v>-</v>
      </c>
      <c r="S215" s="178" t="str">
        <f>MID(Sheet1!S214,FIND(":",Sheet1!S214)+1,100)</f>
        <v>-</v>
      </c>
      <c r="T215" s="178" t="str">
        <f>MID(Sheet1!T214,FIND(":",Sheet1!T214)+1,100)</f>
        <v>-</v>
      </c>
      <c r="U215" s="178" t="str">
        <f>MID(Sheet1!U214,FIND(":",Sheet1!U214)+1,100)</f>
        <v/>
      </c>
      <c r="V215" s="103" t="str">
        <f>MID(Sheet1!V214,FIND(":",Sheet1!V214)+1,10000)</f>
        <v>-</v>
      </c>
    </row>
    <row r="216" spans="1:22" x14ac:dyDescent="0.2">
      <c r="A216" s="178" t="str">
        <f>MID(Sheet1!A215,FIND(":",Sheet1!A215)+1,100)</f>
        <v>社区双创空间</v>
      </c>
      <c r="B216" s="178" t="str">
        <f>MID(Sheet1!B215,FIND(":",Sheet1!B215)+1,100)</f>
        <v>社区双创空间</v>
      </c>
      <c r="C216" s="178" t="str">
        <f>MID(Sheet1!C215,FIND(":",Sheet1!C215)+1,100)</f>
        <v/>
      </c>
      <c r="D216" s="178" t="str">
        <f>MID(Sheet1!D215,FIND(":",Sheet1!D215)+1,100)</f>
        <v>T</v>
      </c>
      <c r="E216" s="178" t="str">
        <f>MID(Sheet1!E215,FIND(":",Sheet1!E215)+1,100)</f>
        <v>品质提升</v>
      </c>
      <c r="F216" s="178" t="str">
        <f>MID(Sheet1!F215,FIND(":",Sheet1!F215)+1,100)</f>
        <v>0</v>
      </c>
      <c r="G216" s="178" t="str">
        <f>MID(Sheet1!G215,FIND(":",Sheet1!G215)+1,100)</f>
        <v>社区级</v>
      </c>
      <c r="H216" s="178" t="str">
        <f>MID(Sheet1!H215,FIND(":",Sheet1!H215)+1,100)</f>
        <v>GF0720</v>
      </c>
      <c r="I216" s="178" t="str">
        <f>MID(Sheet1!I215,FIND(":",Sheet1!I215)+1,100)</f>
        <v>社区治理</v>
      </c>
      <c r="J216" s="178" t="str">
        <f>MID(Sheet1!J215,FIND(":",Sheet1!J215)+1,100)</f>
        <v>0702</v>
      </c>
      <c r="K216" s="178" t="str">
        <f>MID(Sheet1!K215,FIND(":",Sheet1!K215)+1,100)</f>
        <v>点位控制</v>
      </c>
      <c r="L216" s="178" t="str">
        <f>MID(Sheet1!L215,FIND(":",Sheet1!L215)+1,100)</f>
        <v>0</v>
      </c>
      <c r="M216" s="178" t="str">
        <f>MID(Sheet1!M215,FIND(":",Sheet1!M215)+1,100)</f>
        <v>0</v>
      </c>
      <c r="N216" s="178" t="str">
        <f>MID(Sheet1!N215,FIND(":",Sheet1!N215)+1,100)</f>
        <v>0</v>
      </c>
      <c r="O216" s="178" t="str">
        <f>MID(Sheet1!O215,FIND(":",Sheet1!O215)+1,100)</f>
        <v>0</v>
      </c>
      <c r="P216" s="178" t="str">
        <f>MID(Sheet1!P215,FIND(":",Sheet1!P215)+1,100)</f>
        <v>0</v>
      </c>
      <c r="Q216" s="178" t="str">
        <f>MID(Sheet1!Q215,FIND(":",Sheet1!Q215)+1,100)</f>
        <v>-</v>
      </c>
      <c r="R216" s="178" t="str">
        <f>MID(Sheet1!R215,FIND(":",Sheet1!R215)+1,100)</f>
        <v>-</v>
      </c>
      <c r="S216" s="178" t="str">
        <f>MID(Sheet1!S215,FIND(":",Sheet1!S215)+1,100)</f>
        <v>-</v>
      </c>
      <c r="T216" s="178" t="str">
        <f>MID(Sheet1!T215,FIND(":",Sheet1!T215)+1,100)</f>
        <v>-</v>
      </c>
      <c r="U216" s="178" t="str">
        <f>MID(Sheet1!U215,FIND(":",Sheet1!U215)+1,100)</f>
        <v/>
      </c>
      <c r="V216" s="103" t="str">
        <f>MID(Sheet1!V215,FIND(":",Sheet1!V215)+1,10000)</f>
        <v>-</v>
      </c>
    </row>
    <row r="217" spans="1:22" x14ac:dyDescent="0.2">
      <c r="A217" s="178" t="str">
        <f>MID(Sheet1!A216,FIND(":",Sheet1!A216)+1,100)</f>
        <v>社区创客空间</v>
      </c>
      <c r="B217" s="178" t="str">
        <f>MID(Sheet1!B216,FIND(":",Sheet1!B216)+1,100)</f>
        <v>社区创客空间</v>
      </c>
      <c r="C217" s="178" t="str">
        <f>MID(Sheet1!C216,FIND(":",Sheet1!C216)+1,100)</f>
        <v/>
      </c>
      <c r="D217" s="178" t="str">
        <f>MID(Sheet1!D216,FIND(":",Sheet1!D216)+1,100)</f>
        <v>T</v>
      </c>
      <c r="E217" s="178" t="str">
        <f>MID(Sheet1!E216,FIND(":",Sheet1!E216)+1,100)</f>
        <v>品质提升</v>
      </c>
      <c r="F217" s="178" t="str">
        <f>MID(Sheet1!F216,FIND(":",Sheet1!F216)+1,100)</f>
        <v>0</v>
      </c>
      <c r="G217" s="178" t="str">
        <f>MID(Sheet1!G216,FIND(":",Sheet1!G216)+1,100)</f>
        <v>社区级</v>
      </c>
      <c r="H217" s="178" t="str">
        <f>MID(Sheet1!H216,FIND(":",Sheet1!H216)+1,100)</f>
        <v>GF0720</v>
      </c>
      <c r="I217" s="178" t="str">
        <f>MID(Sheet1!I216,FIND(":",Sheet1!I216)+1,100)</f>
        <v>社区治理</v>
      </c>
      <c r="J217" s="178" t="str">
        <f>MID(Sheet1!J216,FIND(":",Sheet1!J216)+1,100)</f>
        <v>0702</v>
      </c>
      <c r="K217" s="178" t="str">
        <f>MID(Sheet1!K216,FIND(":",Sheet1!K216)+1,100)</f>
        <v>点位控制</v>
      </c>
      <c r="L217" s="178" t="str">
        <f>MID(Sheet1!L216,FIND(":",Sheet1!L216)+1,100)</f>
        <v>0</v>
      </c>
      <c r="M217" s="178" t="str">
        <f>MID(Sheet1!M216,FIND(":",Sheet1!M216)+1,100)</f>
        <v>0</v>
      </c>
      <c r="N217" s="178" t="str">
        <f>MID(Sheet1!N216,FIND(":",Sheet1!N216)+1,100)</f>
        <v>0</v>
      </c>
      <c r="O217" s="178" t="str">
        <f>MID(Sheet1!O216,FIND(":",Sheet1!O216)+1,100)</f>
        <v>0</v>
      </c>
      <c r="P217" s="178" t="str">
        <f>MID(Sheet1!P216,FIND(":",Sheet1!P216)+1,100)</f>
        <v>0</v>
      </c>
      <c r="Q217" s="178" t="str">
        <f>MID(Sheet1!Q216,FIND(":",Sheet1!Q216)+1,100)</f>
        <v>-</v>
      </c>
      <c r="R217" s="178" t="str">
        <f>MID(Sheet1!R216,FIND(":",Sheet1!R216)+1,100)</f>
        <v>-</v>
      </c>
      <c r="S217" s="178" t="str">
        <f>MID(Sheet1!S216,FIND(":",Sheet1!S216)+1,100)</f>
        <v>-</v>
      </c>
      <c r="T217" s="178" t="str">
        <f>MID(Sheet1!T216,FIND(":",Sheet1!T216)+1,100)</f>
        <v>-</v>
      </c>
      <c r="U217" s="178" t="str">
        <f>MID(Sheet1!U216,FIND(":",Sheet1!U216)+1,100)</f>
        <v/>
      </c>
      <c r="V217" s="103" t="str">
        <f>MID(Sheet1!V216,FIND(":",Sheet1!V216)+1,10000)</f>
        <v>-</v>
      </c>
    </row>
    <row r="218" spans="1:22" x14ac:dyDescent="0.2">
      <c r="A218" s="178" t="str">
        <f>MID(Sheet1!A217,FIND(":",Sheet1!A217)+1,100)</f>
        <v>社区候鸟关怀室</v>
      </c>
      <c r="B218" s="178" t="str">
        <f>MID(Sheet1!B217,FIND(":",Sheet1!B217)+1,100)</f>
        <v>社区候鸟关怀室</v>
      </c>
      <c r="C218" s="178" t="str">
        <f>MID(Sheet1!C217,FIND(":",Sheet1!C217)+1,100)</f>
        <v/>
      </c>
      <c r="D218" s="178" t="str">
        <f>MID(Sheet1!D217,FIND(":",Sheet1!D217)+1,100)</f>
        <v>T</v>
      </c>
      <c r="E218" s="178" t="str">
        <f>MID(Sheet1!E217,FIND(":",Sheet1!E217)+1,100)</f>
        <v>品质提升</v>
      </c>
      <c r="F218" s="178" t="str">
        <f>MID(Sheet1!F217,FIND(":",Sheet1!F217)+1,100)</f>
        <v>0</v>
      </c>
      <c r="G218" s="178" t="str">
        <f>MID(Sheet1!G217,FIND(":",Sheet1!G217)+1,100)</f>
        <v>社区级</v>
      </c>
      <c r="H218" s="178" t="str">
        <f>MID(Sheet1!H217,FIND(":",Sheet1!H217)+1,100)</f>
        <v>GF0720</v>
      </c>
      <c r="I218" s="178" t="str">
        <f>MID(Sheet1!I217,FIND(":",Sheet1!I217)+1,100)</f>
        <v>社区治理</v>
      </c>
      <c r="J218" s="178" t="str">
        <f>MID(Sheet1!J217,FIND(":",Sheet1!J217)+1,100)</f>
        <v>0702</v>
      </c>
      <c r="K218" s="178" t="str">
        <f>MID(Sheet1!K217,FIND(":",Sheet1!K217)+1,100)</f>
        <v>点位控制</v>
      </c>
      <c r="L218" s="178" t="str">
        <f>MID(Sheet1!L217,FIND(":",Sheet1!L217)+1,100)</f>
        <v>0</v>
      </c>
      <c r="M218" s="178" t="str">
        <f>MID(Sheet1!M217,FIND(":",Sheet1!M217)+1,100)</f>
        <v>0</v>
      </c>
      <c r="N218" s="178" t="str">
        <f>MID(Sheet1!N217,FIND(":",Sheet1!N217)+1,100)</f>
        <v>0</v>
      </c>
      <c r="O218" s="178" t="str">
        <f>MID(Sheet1!O217,FIND(":",Sheet1!O217)+1,100)</f>
        <v>0</v>
      </c>
      <c r="P218" s="178" t="str">
        <f>MID(Sheet1!P217,FIND(":",Sheet1!P217)+1,100)</f>
        <v>0</v>
      </c>
      <c r="Q218" s="178" t="str">
        <f>MID(Sheet1!Q217,FIND(":",Sheet1!Q217)+1,100)</f>
        <v>-</v>
      </c>
      <c r="R218" s="178" t="str">
        <f>MID(Sheet1!R217,FIND(":",Sheet1!R217)+1,100)</f>
        <v>-</v>
      </c>
      <c r="S218" s="178" t="str">
        <f>MID(Sheet1!S217,FIND(":",Sheet1!S217)+1,100)</f>
        <v>-</v>
      </c>
      <c r="T218" s="178" t="str">
        <f>MID(Sheet1!T217,FIND(":",Sheet1!T217)+1,100)</f>
        <v>-</v>
      </c>
      <c r="U218" s="178" t="str">
        <f>MID(Sheet1!U217,FIND(":",Sheet1!U217)+1,100)</f>
        <v/>
      </c>
      <c r="V218" s="103" t="str">
        <f>MID(Sheet1!V217,FIND(":",Sheet1!V217)+1,10000)</f>
        <v>-</v>
      </c>
    </row>
    <row r="219" spans="1:22" x14ac:dyDescent="0.2">
      <c r="A219" s="178" t="str">
        <f>MID(Sheet1!A218,FIND(":",Sheet1!A218)+1,100)</f>
        <v>物业管理用房</v>
      </c>
      <c r="B219" s="178" t="str">
        <f>MID(Sheet1!B218,FIND(":",Sheet1!B218)+1,100)</f>
        <v>物业管理用房</v>
      </c>
      <c r="C219" s="178" t="str">
        <f>MID(Sheet1!C218,FIND(":",Sheet1!C218)+1,100)</f>
        <v/>
      </c>
      <c r="D219" s="178" t="str">
        <f>MID(Sheet1!D218,FIND(":",Sheet1!D218)+1,100)</f>
        <v>T</v>
      </c>
      <c r="E219" s="178" t="str">
        <f>MID(Sheet1!E218,FIND(":",Sheet1!E218)+1,100)</f>
        <v>必配</v>
      </c>
      <c r="F219" s="178" t="str">
        <f>MID(Sheet1!F218,FIND(":",Sheet1!F218)+1,100)</f>
        <v>0</v>
      </c>
      <c r="G219" s="178" t="str">
        <f>MID(Sheet1!G218,FIND(":",Sheet1!G218)+1,100)</f>
        <v>地块级</v>
      </c>
      <c r="H219" s="178" t="str">
        <f>MID(Sheet1!H218,FIND(":",Sheet1!H218)+1,100)</f>
        <v>GF0720</v>
      </c>
      <c r="I219" s="178" t="str">
        <f>MID(Sheet1!I218,FIND(":",Sheet1!I218)+1,100)</f>
        <v>社区治理</v>
      </c>
      <c r="J219" s="178" t="str">
        <f>MID(Sheet1!J218,FIND(":",Sheet1!J218)+1,100)</f>
        <v>0702</v>
      </c>
      <c r="K219" s="178" t="str">
        <f>MID(Sheet1!K218,FIND(":",Sheet1!K218)+1,100)</f>
        <v>点位控制</v>
      </c>
      <c r="L219" s="178" t="str">
        <f>MID(Sheet1!L218,FIND(":",Sheet1!L218)+1,100)</f>
        <v>0</v>
      </c>
      <c r="M219" s="178" t="str">
        <f>MID(Sheet1!M218,FIND(":",Sheet1!M218)+1,100)</f>
        <v>0</v>
      </c>
      <c r="N219" s="178" t="str">
        <f>MID(Sheet1!N218,FIND(":",Sheet1!N218)+1,100)</f>
        <v>0</v>
      </c>
      <c r="O219" s="178" t="str">
        <f>MID(Sheet1!O218,FIND(":",Sheet1!O218)+1,100)</f>
        <v>0</v>
      </c>
      <c r="P219" s="178" t="str">
        <f>MID(Sheet1!P218,FIND(":",Sheet1!P218)+1,100)</f>
        <v>0</v>
      </c>
      <c r="Q219" s="178" t="str">
        <f>MID(Sheet1!Q218,FIND(":",Sheet1!Q218)+1,100)</f>
        <v>-</v>
      </c>
      <c r="R219" s="178" t="str">
        <f>MID(Sheet1!R218,FIND(":",Sheet1!R218)+1,100)</f>
        <v>-</v>
      </c>
      <c r="S219" s="178" t="str">
        <f>MID(Sheet1!S218,FIND(":",Sheet1!S218)+1,100)</f>
        <v>-</v>
      </c>
      <c r="T219" s="178" t="str">
        <f>MID(Sheet1!T218,FIND(":",Sheet1!T218)+1,100)</f>
        <v>-</v>
      </c>
      <c r="U219" s="178" t="str">
        <f>MID(Sheet1!U218,FIND(":",Sheet1!U218)+1,100)</f>
        <v/>
      </c>
      <c r="V219" s="103" t="str">
        <f>MID(Sheet1!V218,FIND(":",Sheet1!V218)+1,10000)</f>
        <v>(1)办公用房面积不少于物业管理区域内实测地上物业总建筑面积的3%：(2)经营用房面积不少于物业管理区域内实测地上物业总建筑面积的4%设置。(3)建议20%的物业管理用房设置于小区门禁处，可与快递收取场所结合共享设置。参照《杭州市物业管理条例》(2021年版)</v>
      </c>
    </row>
    <row r="220" spans="1:22" x14ac:dyDescent="0.2">
      <c r="A220" s="178" t="str">
        <f>MID(Sheet1!A219,FIND(":",Sheet1!A219)+1,100)</f>
        <v>乡镇党群服务中心（乡镇便民服务中心）</v>
      </c>
      <c r="B220" s="178" t="str">
        <f>MID(Sheet1!B219,FIND(":",Sheet1!B219)+1,100)</f>
        <v>乡镇党群服务中心（乡镇便民服务中心）</v>
      </c>
      <c r="C220" s="178" t="str">
        <f>MID(Sheet1!C219,FIND(":",Sheet1!C219)+1,100)</f>
        <v/>
      </c>
      <c r="D220" s="178" t="str">
        <f>MID(Sheet1!D219,FIND(":",Sheet1!D219)+1,100)</f>
        <v>T</v>
      </c>
      <c r="E220" s="178" t="str">
        <f>MID(Sheet1!E219,FIND(":",Sheet1!E219)+1,100)</f>
        <v>必配</v>
      </c>
      <c r="F220" s="178" t="str">
        <f>MID(Sheet1!F219,FIND(":",Sheet1!F219)+1,100)</f>
        <v>0</v>
      </c>
      <c r="G220" s="178" t="str">
        <f>MID(Sheet1!G219,FIND(":",Sheet1!G219)+1,100)</f>
        <v>乡镇级</v>
      </c>
      <c r="H220" s="178" t="str">
        <f>MID(Sheet1!H219,FIND(":",Sheet1!H219)+1,100)</f>
        <v>GF0707</v>
      </c>
      <c r="I220" s="178" t="str">
        <f>MID(Sheet1!I219,FIND(":",Sheet1!I219)+1,100)</f>
        <v>社区治理</v>
      </c>
      <c r="J220" s="178" t="str">
        <f>MID(Sheet1!J219,FIND(":",Sheet1!J219)+1,100)</f>
        <v>0890</v>
      </c>
      <c r="K220" s="178" t="str">
        <f>MID(Sheet1!K219,FIND(":",Sheet1!K219)+1,100)</f>
        <v>点位控制</v>
      </c>
      <c r="L220" s="178" t="str">
        <f>MID(Sheet1!L219,FIND(":",Sheet1!L219)+1,100)</f>
        <v>0</v>
      </c>
      <c r="M220" s="178" t="str">
        <f>MID(Sheet1!M219,FIND(":",Sheet1!M219)+1,100)</f>
        <v>0</v>
      </c>
      <c r="N220" s="178" t="str">
        <f>MID(Sheet1!N219,FIND(":",Sheet1!N219)+1,100)</f>
        <v>0</v>
      </c>
      <c r="O220" s="178" t="str">
        <f>MID(Sheet1!O219,FIND(":",Sheet1!O219)+1,100)</f>
        <v>0</v>
      </c>
      <c r="P220" s="178" t="str">
        <f>MID(Sheet1!P219,FIND(":",Sheet1!P219)+1,100)</f>
        <v>0</v>
      </c>
      <c r="Q220" s="178" t="str">
        <f>MID(Sheet1!Q219,FIND(":",Sheet1!Q219)+1,100)</f>
        <v>1000㎡</v>
      </c>
      <c r="R220" s="178" t="str">
        <f>MID(Sheet1!R219,FIND(":",Sheet1!R219)+1,100)</f>
        <v>-</v>
      </c>
      <c r="S220" s="178" t="str">
        <f>MID(Sheet1!S219,FIND(":",Sheet1!S219)+1,100)</f>
        <v>-</v>
      </c>
      <c r="T220" s="178" t="str">
        <f>MID(Sheet1!T219,FIND(":",Sheet1!T219)+1,100)</f>
        <v>-</v>
      </c>
      <c r="U220" s="178" t="str">
        <f>MID(Sheet1!U219,FIND(":",Sheet1!U219)+1,100)</f>
        <v/>
      </c>
      <c r="V220" s="103" t="str">
        <f>MID(Sheet1!V219,FIND(":",Sheet1!V219)+1,10000)</f>
        <v>(1)一般按照社区行政辖区配置一处：(2)宜结合社区居委会等设施设置。参照《浙江省社会组织党群服务中心建设标准（试行）》。各乡镇应配置1处。参照“关于进一步推进和谐社区建设的若干意见”（市委(2008)20号)。</v>
      </c>
    </row>
    <row r="221" spans="1:22" x14ac:dyDescent="0.2">
      <c r="A221" s="178" t="str">
        <f>MID(Sheet1!A220,FIND(":",Sheet1!A220)+1,100)</f>
        <v>农业服务中心</v>
      </c>
      <c r="B221" s="178" t="str">
        <f>MID(Sheet1!B220,FIND(":",Sheet1!B220)+1,100)</f>
        <v>农业服务中心</v>
      </c>
      <c r="C221" s="178" t="str">
        <f>MID(Sheet1!C220,FIND(":",Sheet1!C220)+1,100)</f>
        <v/>
      </c>
      <c r="D221" s="178" t="str">
        <f>MID(Sheet1!D220,FIND(":",Sheet1!D220)+1,100)</f>
        <v>T</v>
      </c>
      <c r="E221" s="178" t="str">
        <f>MID(Sheet1!E220,FIND(":",Sheet1!E220)+1,100)</f>
        <v>必配</v>
      </c>
      <c r="F221" s="178" t="str">
        <f>MID(Sheet1!F220,FIND(":",Sheet1!F220)+1,100)</f>
        <v>0</v>
      </c>
      <c r="G221" s="178" t="str">
        <f>MID(Sheet1!G220,FIND(":",Sheet1!G220)+1,100)</f>
        <v>乡镇级</v>
      </c>
      <c r="H221" s="178" t="str">
        <f>MID(Sheet1!H220,FIND(":",Sheet1!H220)+1,100)</f>
        <v>GF0715</v>
      </c>
      <c r="I221" s="178" t="str">
        <f>MID(Sheet1!I220,FIND(":",Sheet1!I220)+1,100)</f>
        <v>社区治理</v>
      </c>
      <c r="J221" s="178" t="str">
        <f>MID(Sheet1!J220,FIND(":",Sheet1!J220)+1,100)</f>
        <v>0890</v>
      </c>
      <c r="K221" s="178" t="str">
        <f>MID(Sheet1!K220,FIND(":",Sheet1!K220)+1,100)</f>
        <v>点位控制</v>
      </c>
      <c r="L221" s="178" t="str">
        <f>MID(Sheet1!L220,FIND(":",Sheet1!L220)+1,100)</f>
        <v>0</v>
      </c>
      <c r="M221" s="178" t="str">
        <f>MID(Sheet1!M220,FIND(":",Sheet1!M220)+1,100)</f>
        <v>0</v>
      </c>
      <c r="N221" s="178" t="str">
        <f>MID(Sheet1!N220,FIND(":",Sheet1!N220)+1,100)</f>
        <v>0</v>
      </c>
      <c r="O221" s="178" t="str">
        <f>MID(Sheet1!O220,FIND(":",Sheet1!O220)+1,100)</f>
        <v>0</v>
      </c>
      <c r="P221" s="178" t="str">
        <f>MID(Sheet1!P220,FIND(":",Sheet1!P220)+1,100)</f>
        <v>0</v>
      </c>
      <c r="Q221" s="178" t="str">
        <f>MID(Sheet1!Q220,FIND(":",Sheet1!Q220)+1,100)</f>
        <v>-</v>
      </c>
      <c r="R221" s="178" t="str">
        <f>MID(Sheet1!R220,FIND(":",Sheet1!R220)+1,100)</f>
        <v>-</v>
      </c>
      <c r="S221" s="178" t="str">
        <f>MID(Sheet1!S220,FIND(":",Sheet1!S220)+1,100)</f>
        <v>-</v>
      </c>
      <c r="T221" s="178" t="str">
        <f>MID(Sheet1!T220,FIND(":",Sheet1!T220)+1,100)</f>
        <v>-</v>
      </c>
      <c r="U221" s="178" t="str">
        <f>MID(Sheet1!U220,FIND(":",Sheet1!U220)+1,100)</f>
        <v/>
      </c>
      <c r="V221" s="103" t="str">
        <f>MID(Sheet1!V220,FIND(":",Sheet1!V220)+1,10000)</f>
        <v>各多镇应至少配置1处。参照《社区生活圈规划技术指南》(TD/T1062-2021)</v>
      </c>
    </row>
    <row r="222" spans="1:22" x14ac:dyDescent="0.2">
      <c r="A222" s="178" t="str">
        <f>MID(Sheet1!A221,FIND(":",Sheet1!A221)+1,100)</f>
        <v>派出所（乡镇级）</v>
      </c>
      <c r="B222" s="178" t="str">
        <f>MID(Sheet1!B221,FIND(":",Sheet1!B221)+1,100)</f>
        <v>派出所（乡镇级）</v>
      </c>
      <c r="C222" s="178" t="str">
        <f>MID(Sheet1!C221,FIND(":",Sheet1!C221)+1,100)</f>
        <v/>
      </c>
      <c r="D222" s="178" t="str">
        <f>MID(Sheet1!D221,FIND(":",Sheet1!D221)+1,100)</f>
        <v>T</v>
      </c>
      <c r="E222" s="178" t="str">
        <f>MID(Sheet1!E221,FIND(":",Sheet1!E221)+1,100)</f>
        <v>必配</v>
      </c>
      <c r="F222" s="178" t="str">
        <f>MID(Sheet1!F221,FIND(":",Sheet1!F221)+1,100)</f>
        <v>0</v>
      </c>
      <c r="G222" s="178" t="str">
        <f>MID(Sheet1!G221,FIND(":",Sheet1!G221)+1,100)</f>
        <v>乡镇级</v>
      </c>
      <c r="H222" s="178" t="str">
        <f>MID(Sheet1!H221,FIND(":",Sheet1!H221)+1,100)</f>
        <v>GF0104</v>
      </c>
      <c r="I222" s="178" t="str">
        <f>MID(Sheet1!I221,FIND(":",Sheet1!I221)+1,100)</f>
        <v>社区治理</v>
      </c>
      <c r="J222" s="178" t="str">
        <f>MID(Sheet1!J221,FIND(":",Sheet1!J221)+1,100)</f>
        <v>0801</v>
      </c>
      <c r="K222" s="178" t="str">
        <f>MID(Sheet1!K221,FIND(":",Sheet1!K221)+1,100)</f>
        <v>点位控制</v>
      </c>
      <c r="L222" s="178" t="str">
        <f>MID(Sheet1!L221,FIND(":",Sheet1!L221)+1,100)</f>
        <v>0</v>
      </c>
      <c r="M222" s="178" t="str">
        <f>MID(Sheet1!M221,FIND(":",Sheet1!M221)+1,100)</f>
        <v>0</v>
      </c>
      <c r="N222" s="178" t="str">
        <f>MID(Sheet1!N221,FIND(":",Sheet1!N221)+1,100)</f>
        <v>0</v>
      </c>
      <c r="O222" s="178" t="str">
        <f>MID(Sheet1!O221,FIND(":",Sheet1!O221)+1,100)</f>
        <v>0</v>
      </c>
      <c r="P222" s="178" t="str">
        <f>MID(Sheet1!P221,FIND(":",Sheet1!P221)+1,100)</f>
        <v>0</v>
      </c>
      <c r="Q222" s="178" t="str">
        <f>MID(Sheet1!Q221,FIND(":",Sheet1!Q221)+1,100)</f>
        <v>1000-1600㎡</v>
      </c>
      <c r="R222" s="178" t="str">
        <f>MID(Sheet1!R221,FIND(":",Sheet1!R221)+1,100)</f>
        <v>-</v>
      </c>
      <c r="S222" s="178" t="str">
        <f>MID(Sheet1!S221,FIND(":",Sheet1!S221)+1,100)</f>
        <v>-</v>
      </c>
      <c r="T222" s="178" t="str">
        <f>MID(Sheet1!T221,FIND(":",Sheet1!T221)+1,100)</f>
        <v>-</v>
      </c>
      <c r="U222" s="178" t="str">
        <f>MID(Sheet1!U221,FIND(":",Sheet1!U221)+1,100)</f>
        <v/>
      </c>
      <c r="V222" s="103" t="str">
        <f>MID(Sheet1!V221,FIND(":",Sheet1!V221)+1,10000)</f>
        <v>各乡镇应配置1处。参照《城市居住区规划设计标准》(GB50180-2018)</v>
      </c>
    </row>
    <row r="223" spans="1:22" x14ac:dyDescent="0.2">
      <c r="A223" s="178" t="str">
        <f>MID(Sheet1!A222,FIND(":",Sheet1!A222)+1,100)</f>
        <v>司法所（乡镇级）</v>
      </c>
      <c r="B223" s="178" t="str">
        <f>MID(Sheet1!B222,FIND(":",Sheet1!B222)+1,100)</f>
        <v>司法所（乡镇级）</v>
      </c>
      <c r="C223" s="178" t="str">
        <f>MID(Sheet1!C222,FIND(":",Sheet1!C222)+1,100)</f>
        <v/>
      </c>
      <c r="D223" s="178" t="str">
        <f>MID(Sheet1!D222,FIND(":",Sheet1!D222)+1,100)</f>
        <v>T</v>
      </c>
      <c r="E223" s="178" t="str">
        <f>MID(Sheet1!E222,FIND(":",Sheet1!E222)+1,100)</f>
        <v>必配</v>
      </c>
      <c r="F223" s="178" t="str">
        <f>MID(Sheet1!F222,FIND(":",Sheet1!F222)+1,100)</f>
        <v>0</v>
      </c>
      <c r="G223" s="178" t="str">
        <f>MID(Sheet1!G222,FIND(":",Sheet1!G222)+1,100)</f>
        <v>乡镇级</v>
      </c>
      <c r="H223" s="178" t="str">
        <f>MID(Sheet1!H222,FIND(":",Sheet1!H222)+1,100)</f>
        <v>GF0106</v>
      </c>
      <c r="I223" s="178" t="str">
        <f>MID(Sheet1!I222,FIND(":",Sheet1!I222)+1,100)</f>
        <v>社区治理</v>
      </c>
      <c r="J223" s="178" t="str">
        <f>MID(Sheet1!J222,FIND(":",Sheet1!J222)+1,100)</f>
        <v>0801</v>
      </c>
      <c r="K223" s="178" t="str">
        <f>MID(Sheet1!K222,FIND(":",Sheet1!K222)+1,100)</f>
        <v>点位控制</v>
      </c>
      <c r="L223" s="178" t="str">
        <f>MID(Sheet1!L222,FIND(":",Sheet1!L222)+1,100)</f>
        <v>0</v>
      </c>
      <c r="M223" s="178" t="str">
        <f>MID(Sheet1!M222,FIND(":",Sheet1!M222)+1,100)</f>
        <v>0</v>
      </c>
      <c r="N223" s="178" t="str">
        <f>MID(Sheet1!N222,FIND(":",Sheet1!N222)+1,100)</f>
        <v>0</v>
      </c>
      <c r="O223" s="178" t="str">
        <f>MID(Sheet1!O222,FIND(":",Sheet1!O222)+1,100)</f>
        <v>0</v>
      </c>
      <c r="P223" s="178" t="str">
        <f>MID(Sheet1!P222,FIND(":",Sheet1!P222)+1,100)</f>
        <v>0</v>
      </c>
      <c r="Q223" s="178" t="str">
        <f>MID(Sheet1!Q222,FIND(":",Sheet1!Q222)+1,100)</f>
        <v>80-240㎡</v>
      </c>
      <c r="R223" s="178" t="str">
        <f>MID(Sheet1!R222,FIND(":",Sheet1!R222)+1,100)</f>
        <v>-</v>
      </c>
      <c r="S223" s="178" t="str">
        <f>MID(Sheet1!S222,FIND(":",Sheet1!S222)+1,100)</f>
        <v>-</v>
      </c>
      <c r="T223" s="178" t="str">
        <f>MID(Sheet1!T222,FIND(":",Sheet1!T222)+1,100)</f>
        <v>-</v>
      </c>
      <c r="U223" s="178" t="str">
        <f>MID(Sheet1!U222,FIND(":",Sheet1!U222)+1,100)</f>
        <v/>
      </c>
      <c r="V223" s="103" t="str">
        <f>MID(Sheet1!V222,FIND(":",Sheet1!V222)+1,10000)</f>
        <v>(1)各乡镇应配置1处；(2)宜与其他行政管理单位或乡镇党群服务中心结合设置。参照《城市居住区规划设计标准》(GB50180-2018)</v>
      </c>
    </row>
    <row r="224" spans="1:22" x14ac:dyDescent="0.2">
      <c r="A224" s="178" t="str">
        <f>MID(Sheet1!A223,FIND(":",Sheet1!A223)+1,100)</f>
        <v>乡镇城管执法中队用房</v>
      </c>
      <c r="B224" s="178" t="str">
        <f>MID(Sheet1!B223,FIND(":",Sheet1!B223)+1,100)</f>
        <v>乡镇城管执法中队用房</v>
      </c>
      <c r="C224" s="178" t="str">
        <f>MID(Sheet1!C223,FIND(":",Sheet1!C223)+1,100)</f>
        <v/>
      </c>
      <c r="D224" s="178" t="str">
        <f>MID(Sheet1!D223,FIND(":",Sheet1!D223)+1,100)</f>
        <v>T</v>
      </c>
      <c r="E224" s="178" t="str">
        <f>MID(Sheet1!E223,FIND(":",Sheet1!E223)+1,100)</f>
        <v>必配</v>
      </c>
      <c r="F224" s="178" t="str">
        <f>MID(Sheet1!F223,FIND(":",Sheet1!F223)+1,100)</f>
        <v>0</v>
      </c>
      <c r="G224" s="178" t="str">
        <f>MID(Sheet1!G223,FIND(":",Sheet1!G223)+1,100)</f>
        <v>乡镇级</v>
      </c>
      <c r="H224" s="178" t="str">
        <f>MID(Sheet1!H223,FIND(":",Sheet1!H223)+1,100)</f>
        <v>GF0105</v>
      </c>
      <c r="I224" s="178" t="str">
        <f>MID(Sheet1!I223,FIND(":",Sheet1!I223)+1,100)</f>
        <v>社区治理</v>
      </c>
      <c r="J224" s="178" t="str">
        <f>MID(Sheet1!J223,FIND(":",Sheet1!J223)+1,100)</f>
        <v>0801</v>
      </c>
      <c r="K224" s="178" t="str">
        <f>MID(Sheet1!K223,FIND(":",Sheet1!K223)+1,100)</f>
        <v>点位控制</v>
      </c>
      <c r="L224" s="178" t="str">
        <f>MID(Sheet1!L223,FIND(":",Sheet1!L223)+1,100)</f>
        <v>0</v>
      </c>
      <c r="M224" s="178" t="str">
        <f>MID(Sheet1!M223,FIND(":",Sheet1!M223)+1,100)</f>
        <v>0</v>
      </c>
      <c r="N224" s="178" t="str">
        <f>MID(Sheet1!N223,FIND(":",Sheet1!N223)+1,100)</f>
        <v>0</v>
      </c>
      <c r="O224" s="178" t="str">
        <f>MID(Sheet1!O223,FIND(":",Sheet1!O223)+1,100)</f>
        <v>0</v>
      </c>
      <c r="P224" s="178" t="str">
        <f>MID(Sheet1!P223,FIND(":",Sheet1!P223)+1,100)</f>
        <v>0</v>
      </c>
      <c r="Q224" s="178" t="str">
        <f>MID(Sheet1!Q223,FIND(":",Sheet1!Q223)+1,100)</f>
        <v>500㎡</v>
      </c>
      <c r="R224" s="178" t="str">
        <f>MID(Sheet1!R223,FIND(":",Sheet1!R223)+1,100)</f>
        <v>-</v>
      </c>
      <c r="S224" s="178" t="str">
        <f>MID(Sheet1!S223,FIND(":",Sheet1!S223)+1,100)</f>
        <v>-</v>
      </c>
      <c r="T224" s="178" t="str">
        <f>MID(Sheet1!T223,FIND(":",Sheet1!T223)+1,100)</f>
        <v>-</v>
      </c>
      <c r="U224" s="178" t="str">
        <f>MID(Sheet1!U223,FIND(":",Sheet1!U223)+1,100)</f>
        <v/>
      </c>
      <c r="V224" s="103" t="str">
        <f>MID(Sheet1!V223,FIND(":",Sheet1!V223)+1,10000)</f>
        <v>(1)一般乡镇中镇原则上必配，乡按需配置：(2)建筑面积根据单位人员数目与实际需求，参照《关于全面加强市县综合行政执法部门规范化建设的意见》(浙建综执[2017]111号)和《党政机关办公用房建设标准》(2014年修订版)确定。参照《浙江省综合行政执法条例》、“关于全面加强市县综合行政执法部门规范化建设的意见”(浙建综执[2017]111号)“关于印发党政机关办公用房建设标准的通知(发改委投资[2014]2674号)</v>
      </c>
    </row>
    <row r="225" spans="1:22" x14ac:dyDescent="0.2">
      <c r="A225" s="178" t="str">
        <f>MID(Sheet1!A224,FIND(":",Sheet1!A224)+1,100)</f>
        <v>创新创业中心</v>
      </c>
      <c r="B225" s="178" t="str">
        <f>MID(Sheet1!B224,FIND(":",Sheet1!B224)+1,100)</f>
        <v>创新创业中心</v>
      </c>
      <c r="C225" s="178" t="str">
        <f>MID(Sheet1!C224,FIND(":",Sheet1!C224)+1,100)</f>
        <v/>
      </c>
      <c r="D225" s="178" t="str">
        <f>MID(Sheet1!D224,FIND(":",Sheet1!D224)+1,100)</f>
        <v>T</v>
      </c>
      <c r="E225" s="178" t="str">
        <f>MID(Sheet1!E224,FIND(":",Sheet1!E224)+1,100)</f>
        <v>品质提升</v>
      </c>
      <c r="F225" s="178" t="str">
        <f>MID(Sheet1!F224,FIND(":",Sheet1!F224)+1,100)</f>
        <v>0</v>
      </c>
      <c r="G225" s="178" t="str">
        <f>MID(Sheet1!G224,FIND(":",Sheet1!G224)+1,100)</f>
        <v>乡镇级</v>
      </c>
      <c r="H225" s="178" t="str">
        <f>MID(Sheet1!H224,FIND(":",Sheet1!H224)+1,100)</f>
        <v>GF0720</v>
      </c>
      <c r="I225" s="178" t="str">
        <f>MID(Sheet1!I224,FIND(":",Sheet1!I224)+1,100)</f>
        <v>社区治理</v>
      </c>
      <c r="J225" s="178" t="str">
        <f>MID(Sheet1!J224,FIND(":",Sheet1!J224)+1,100)</f>
        <v>0890</v>
      </c>
      <c r="K225" s="178" t="str">
        <f>MID(Sheet1!K224,FIND(":",Sheet1!K224)+1,100)</f>
        <v>点位控制</v>
      </c>
      <c r="L225" s="178" t="str">
        <f>MID(Sheet1!L224,FIND(":",Sheet1!L224)+1,100)</f>
        <v>0</v>
      </c>
      <c r="M225" s="178" t="str">
        <f>MID(Sheet1!M224,FIND(":",Sheet1!M224)+1,100)</f>
        <v>0</v>
      </c>
      <c r="N225" s="178" t="str">
        <f>MID(Sheet1!N224,FIND(":",Sheet1!N224)+1,100)</f>
        <v>0</v>
      </c>
      <c r="O225" s="178" t="str">
        <f>MID(Sheet1!O224,FIND(":",Sheet1!O224)+1,100)</f>
        <v>0</v>
      </c>
      <c r="P225" s="178" t="str">
        <f>MID(Sheet1!P224,FIND(":",Sheet1!P224)+1,100)</f>
        <v>0</v>
      </c>
      <c r="Q225" s="178" t="str">
        <f>MID(Sheet1!Q224,FIND(":",Sheet1!Q224)+1,100)</f>
        <v>-</v>
      </c>
      <c r="R225" s="178" t="str">
        <f>MID(Sheet1!R224,FIND(":",Sheet1!R224)+1,100)</f>
        <v>-</v>
      </c>
      <c r="S225" s="178" t="str">
        <f>MID(Sheet1!S224,FIND(":",Sheet1!S224)+1,100)</f>
        <v>-</v>
      </c>
      <c r="T225" s="178" t="str">
        <f>MID(Sheet1!T224,FIND(":",Sheet1!T224)+1,100)</f>
        <v>-</v>
      </c>
      <c r="U225" s="178" t="str">
        <f>MID(Sheet1!U224,FIND(":",Sheet1!U224)+1,100)</f>
        <v/>
      </c>
      <c r="V225" s="103" t="str">
        <f>MID(Sheet1!V224,FIND(":",Sheet1!V224)+1,10000)</f>
        <v>-</v>
      </c>
    </row>
    <row r="226" spans="1:22" x14ac:dyDescent="0.2">
      <c r="A226" s="178" t="str">
        <f>MID(Sheet1!A225,FIND(":",Sheet1!A225)+1,100)</f>
        <v>村党群服务中心（便民服务中心、村委会）</v>
      </c>
      <c r="B226" s="178" t="str">
        <f>MID(Sheet1!B225,FIND(":",Sheet1!B225)+1,100)</f>
        <v>村党群服务中心（便民服务中心、村委会）</v>
      </c>
      <c r="C226" s="178" t="str">
        <f>MID(Sheet1!C225,FIND(":",Sheet1!C225)+1,100)</f>
        <v/>
      </c>
      <c r="D226" s="178" t="str">
        <f>MID(Sheet1!D225,FIND(":",Sheet1!D225)+1,100)</f>
        <v>T</v>
      </c>
      <c r="E226" s="178" t="str">
        <f>MID(Sheet1!E225,FIND(":",Sheet1!E225)+1,100)</f>
        <v>必配</v>
      </c>
      <c r="F226" s="178" t="str">
        <f>MID(Sheet1!F225,FIND(":",Sheet1!F225)+1,100)</f>
        <v>0</v>
      </c>
      <c r="G226" s="178" t="str">
        <f>MID(Sheet1!G225,FIND(":",Sheet1!G225)+1,100)</f>
        <v>村级</v>
      </c>
      <c r="H226" s="178" t="str">
        <f>MID(Sheet1!H225,FIND(":",Sheet1!H225)+1,100)</f>
        <v>GF0717</v>
      </c>
      <c r="I226" s="178" t="str">
        <f>MID(Sheet1!I225,FIND(":",Sheet1!I225)+1,100)</f>
        <v>社区治理</v>
      </c>
      <c r="J226" s="178" t="str">
        <f>MID(Sheet1!J225,FIND(":",Sheet1!J225)+1,100)</f>
        <v>0704</v>
      </c>
      <c r="K226" s="178" t="str">
        <f>MID(Sheet1!K225,FIND(":",Sheet1!K225)+1,100)</f>
        <v>点位控制</v>
      </c>
      <c r="L226" s="178" t="str">
        <f>MID(Sheet1!L225,FIND(":",Sheet1!L225)+1,100)</f>
        <v>0</v>
      </c>
      <c r="M226" s="178" t="str">
        <f>MID(Sheet1!M225,FIND(":",Sheet1!M225)+1,100)</f>
        <v>0</v>
      </c>
      <c r="N226" s="178" t="str">
        <f>MID(Sheet1!N225,FIND(":",Sheet1!N225)+1,100)</f>
        <v>0</v>
      </c>
      <c r="O226" s="178" t="str">
        <f>MID(Sheet1!O225,FIND(":",Sheet1!O225)+1,100)</f>
        <v>0</v>
      </c>
      <c r="P226" s="178" t="str">
        <f>MID(Sheet1!P225,FIND(":",Sheet1!P225)+1,100)</f>
        <v>0</v>
      </c>
      <c r="Q226" s="178" t="str">
        <f>MID(Sheet1!Q225,FIND(":",Sheet1!Q225)+1,100)</f>
        <v>50-600㎡</v>
      </c>
      <c r="R226" s="178" t="str">
        <f>MID(Sheet1!R225,FIND(":",Sheet1!R225)+1,100)</f>
        <v>-</v>
      </c>
      <c r="S226" s="178" t="str">
        <f>MID(Sheet1!S225,FIND(":",Sheet1!S225)+1,100)</f>
        <v>-</v>
      </c>
      <c r="T226" s="178" t="str">
        <f>MID(Sheet1!T225,FIND(":",Sheet1!T225)+1,100)</f>
        <v>-</v>
      </c>
      <c r="U226" s="178" t="str">
        <f>MID(Sheet1!U225,FIND(":",Sheet1!U225)+1,100)</f>
        <v/>
      </c>
      <c r="V226" s="103" t="str">
        <f>MID(Sheet1!V225,FIND(":",Sheet1!V225)+1,10000)</f>
        <v>(1)每个行政村设置1处：(2)鼓励与其他村级设施结合设置，可综合考虑应急避难场所及应急救灾物资储备场所空间需求。参照《杭州市乡村地区国土空间规划导则（试行）》</v>
      </c>
    </row>
    <row r="227" spans="1:22" x14ac:dyDescent="0.2">
      <c r="A227" s="178" t="str">
        <f>MID(Sheet1!A226,FIND(":",Sheet1!A226)+1,100)</f>
        <v>综合治理中心（警务室、治安联防站）</v>
      </c>
      <c r="B227" s="178" t="str">
        <f>MID(Sheet1!B226,FIND(":",Sheet1!B226)+1,100)</f>
        <v>综合治理中心（警务室、治安联防站）</v>
      </c>
      <c r="C227" s="178" t="str">
        <f>MID(Sheet1!C226,FIND(":",Sheet1!C226)+1,100)</f>
        <v/>
      </c>
      <c r="D227" s="178" t="str">
        <f>MID(Sheet1!D226,FIND(":",Sheet1!D226)+1,100)</f>
        <v>T</v>
      </c>
      <c r="E227" s="178" t="str">
        <f>MID(Sheet1!E226,FIND(":",Sheet1!E226)+1,100)</f>
        <v>必配</v>
      </c>
      <c r="F227" s="178" t="str">
        <f>MID(Sheet1!F226,FIND(":",Sheet1!F226)+1,100)</f>
        <v>0</v>
      </c>
      <c r="G227" s="178" t="str">
        <f>MID(Sheet1!G226,FIND(":",Sheet1!G226)+1,100)</f>
        <v>村级</v>
      </c>
      <c r="H227" s="178" t="str">
        <f>MID(Sheet1!H226,FIND(":",Sheet1!H226)+1,100)</f>
        <v>GF0716</v>
      </c>
      <c r="I227" s="178" t="str">
        <f>MID(Sheet1!I226,FIND(":",Sheet1!I226)+1,100)</f>
        <v>社区治理</v>
      </c>
      <c r="J227" s="178" t="str">
        <f>MID(Sheet1!J226,FIND(":",Sheet1!J226)+1,100)</f>
        <v>0704</v>
      </c>
      <c r="K227" s="178" t="str">
        <f>MID(Sheet1!K226,FIND(":",Sheet1!K226)+1,100)</f>
        <v>点位控制</v>
      </c>
      <c r="L227" s="178" t="str">
        <f>MID(Sheet1!L226,FIND(":",Sheet1!L226)+1,100)</f>
        <v>0</v>
      </c>
      <c r="M227" s="178" t="str">
        <f>MID(Sheet1!M226,FIND(":",Sheet1!M226)+1,100)</f>
        <v>0</v>
      </c>
      <c r="N227" s="178" t="str">
        <f>MID(Sheet1!N226,FIND(":",Sheet1!N226)+1,100)</f>
        <v>0</v>
      </c>
      <c r="O227" s="178" t="str">
        <f>MID(Sheet1!O226,FIND(":",Sheet1!O226)+1,100)</f>
        <v>0</v>
      </c>
      <c r="P227" s="178" t="str">
        <f>MID(Sheet1!P226,FIND(":",Sheet1!P226)+1,100)</f>
        <v>0</v>
      </c>
      <c r="Q227" s="178" t="str">
        <f>MID(Sheet1!Q226,FIND(":",Sheet1!Q226)+1,100)</f>
        <v>40㎡</v>
      </c>
      <c r="R227" s="178" t="str">
        <f>MID(Sheet1!R226,FIND(":",Sheet1!R226)+1,100)</f>
        <v>-</v>
      </c>
      <c r="S227" s="178" t="str">
        <f>MID(Sheet1!S226,FIND(":",Sheet1!S226)+1,100)</f>
        <v>-</v>
      </c>
      <c r="T227" s="178" t="str">
        <f>MID(Sheet1!T226,FIND(":",Sheet1!T226)+1,100)</f>
        <v>-</v>
      </c>
      <c r="U227" s="178" t="str">
        <f>MID(Sheet1!U226,FIND(":",Sheet1!U226)+1,100)</f>
        <v/>
      </c>
      <c r="V227" s="103" t="str">
        <f>MID(Sheet1!V226,FIND(":",Sheet1!V226)+1,10000)</f>
        <v>每个行政村设置1处。</v>
      </c>
    </row>
    <row r="228" spans="1:22" x14ac:dyDescent="0.2">
      <c r="A228" s="178" t="str">
        <f>MID(Sheet1!A227,FIND(":",Sheet1!A227)+1,100)</f>
        <v>红白事中心</v>
      </c>
      <c r="B228" s="178" t="str">
        <f>MID(Sheet1!B227,FIND(":",Sheet1!B227)+1,100)</f>
        <v>红白事中心</v>
      </c>
      <c r="C228" s="178" t="str">
        <f>MID(Sheet1!C227,FIND(":",Sheet1!C227)+1,100)</f>
        <v/>
      </c>
      <c r="D228" s="178" t="str">
        <f>MID(Sheet1!D227,FIND(":",Sheet1!D227)+1,100)</f>
        <v>T</v>
      </c>
      <c r="E228" s="178" t="str">
        <f>MID(Sheet1!E227,FIND(":",Sheet1!E227)+1,100)</f>
        <v>选配</v>
      </c>
      <c r="F228" s="178" t="str">
        <f>MID(Sheet1!F227,FIND(":",Sheet1!F227)+1,100)</f>
        <v>0</v>
      </c>
      <c r="G228" s="178" t="str">
        <f>MID(Sheet1!G227,FIND(":",Sheet1!G227)+1,100)</f>
        <v>村级</v>
      </c>
      <c r="H228" s="178" t="str">
        <f>MID(Sheet1!H227,FIND(":",Sheet1!H227)+1,100)</f>
        <v>GF0718</v>
      </c>
      <c r="I228" s="178" t="str">
        <f>MID(Sheet1!I227,FIND(":",Sheet1!I227)+1,100)</f>
        <v>社区治理</v>
      </c>
      <c r="J228" s="178" t="str">
        <f>MID(Sheet1!J227,FIND(":",Sheet1!J227)+1,100)</f>
        <v>0704</v>
      </c>
      <c r="K228" s="178" t="str">
        <f>MID(Sheet1!K227,FIND(":",Sheet1!K227)+1,100)</f>
        <v>点位控制</v>
      </c>
      <c r="L228" s="178" t="str">
        <f>MID(Sheet1!L227,FIND(":",Sheet1!L227)+1,100)</f>
        <v>0</v>
      </c>
      <c r="M228" s="178" t="str">
        <f>MID(Sheet1!M227,FIND(":",Sheet1!M227)+1,100)</f>
        <v>0</v>
      </c>
      <c r="N228" s="178" t="str">
        <f>MID(Sheet1!N227,FIND(":",Sheet1!N227)+1,100)</f>
        <v>0</v>
      </c>
      <c r="O228" s="178" t="str">
        <f>MID(Sheet1!O227,FIND(":",Sheet1!O227)+1,100)</f>
        <v>0</v>
      </c>
      <c r="P228" s="178" t="str">
        <f>MID(Sheet1!P227,FIND(":",Sheet1!P227)+1,100)</f>
        <v>0</v>
      </c>
      <c r="Q228" s="178" t="str">
        <f>MID(Sheet1!Q227,FIND(":",Sheet1!Q227)+1,100)</f>
        <v>300㎡</v>
      </c>
      <c r="R228" s="178" t="str">
        <f>MID(Sheet1!R227,FIND(":",Sheet1!R227)+1,100)</f>
        <v>-</v>
      </c>
      <c r="S228" s="178" t="str">
        <f>MID(Sheet1!S227,FIND(":",Sheet1!S227)+1,100)</f>
        <v>-</v>
      </c>
      <c r="T228" s="178" t="str">
        <f>MID(Sheet1!T227,FIND(":",Sheet1!T227)+1,100)</f>
        <v>-</v>
      </c>
      <c r="U228" s="178" t="str">
        <f>MID(Sheet1!U227,FIND(":",Sheet1!U227)+1,100)</f>
        <v/>
      </c>
      <c r="V228" s="103" t="str">
        <f>MID(Sheet1!V227,FIND(":",Sheet1!V227)+1,10000)</f>
        <v>(1)应考虑多个邻近村庄共同设置、共享使用，鼓励与其他村级设施结合设置：(2)有旅游功能的村庄可兼容餐饮服务。借鉴《上海乡村社区生活圈规划导则》</v>
      </c>
    </row>
    <row r="229" spans="1:22" x14ac:dyDescent="0.2">
      <c r="A229" s="178" t="str">
        <f>MID(Sheet1!A228,FIND(":",Sheet1!A228)+1,100)</f>
        <v>农业综合信息服务平台</v>
      </c>
      <c r="B229" s="178" t="str">
        <f>MID(Sheet1!B228,FIND(":",Sheet1!B228)+1,100)</f>
        <v>农业综合信息服务平台</v>
      </c>
      <c r="C229" s="178" t="str">
        <f>MID(Sheet1!C228,FIND(":",Sheet1!C228)+1,100)</f>
        <v/>
      </c>
      <c r="D229" s="178" t="str">
        <f>MID(Sheet1!D228,FIND(":",Sheet1!D228)+1,100)</f>
        <v>T</v>
      </c>
      <c r="E229" s="178" t="str">
        <f>MID(Sheet1!E228,FIND(":",Sheet1!E228)+1,100)</f>
        <v>选配</v>
      </c>
      <c r="F229" s="178" t="str">
        <f>MID(Sheet1!F228,FIND(":",Sheet1!F228)+1,100)</f>
        <v>0</v>
      </c>
      <c r="G229" s="178" t="str">
        <f>MID(Sheet1!G228,FIND(":",Sheet1!G228)+1,100)</f>
        <v>村级</v>
      </c>
      <c r="H229" s="178" t="str">
        <f>MID(Sheet1!H228,FIND(":",Sheet1!H228)+1,100)</f>
        <v>GF0719</v>
      </c>
      <c r="I229" s="178" t="str">
        <f>MID(Sheet1!I228,FIND(":",Sheet1!I228)+1,100)</f>
        <v>社区治理</v>
      </c>
      <c r="J229" s="178" t="str">
        <f>MID(Sheet1!J228,FIND(":",Sheet1!J228)+1,100)</f>
        <v>0704</v>
      </c>
      <c r="K229" s="178" t="str">
        <f>MID(Sheet1!K228,FIND(":",Sheet1!K228)+1,100)</f>
        <v>点位控制</v>
      </c>
      <c r="L229" s="178" t="str">
        <f>MID(Sheet1!L228,FIND(":",Sheet1!L228)+1,100)</f>
        <v>0</v>
      </c>
      <c r="M229" s="178" t="str">
        <f>MID(Sheet1!M228,FIND(":",Sheet1!M228)+1,100)</f>
        <v>0</v>
      </c>
      <c r="N229" s="178" t="str">
        <f>MID(Sheet1!N228,FIND(":",Sheet1!N228)+1,100)</f>
        <v>0</v>
      </c>
      <c r="O229" s="178" t="str">
        <f>MID(Sheet1!O228,FIND(":",Sheet1!O228)+1,100)</f>
        <v>0</v>
      </c>
      <c r="P229" s="178" t="str">
        <f>MID(Sheet1!P228,FIND(":",Sheet1!P228)+1,100)</f>
        <v>0</v>
      </c>
      <c r="Q229" s="178" t="str">
        <f>MID(Sheet1!Q228,FIND(":",Sheet1!Q228)+1,100)</f>
        <v>-</v>
      </c>
      <c r="R229" s="178" t="str">
        <f>MID(Sheet1!R228,FIND(":",Sheet1!R228)+1,100)</f>
        <v>-</v>
      </c>
      <c r="S229" s="178" t="str">
        <f>MID(Sheet1!S228,FIND(":",Sheet1!S228)+1,100)</f>
        <v>-</v>
      </c>
      <c r="T229" s="178" t="str">
        <f>MID(Sheet1!T228,FIND(":",Sheet1!T228)+1,100)</f>
        <v>-</v>
      </c>
      <c r="U229" s="178" t="str">
        <f>MID(Sheet1!U228,FIND(":",Sheet1!U228)+1,100)</f>
        <v/>
      </c>
      <c r="V229" s="103" t="str">
        <f>MID(Sheet1!V228,FIND(":",Sheet1!V228)+1,10000)</f>
        <v>农业综合信息服务平台应接入乡村数字平台（数字驾驶舱)，可不设置实体服务空间。参照“农业部关于全面推进信息进村入户工程的实施意见(农市发〔2016)7号)</v>
      </c>
    </row>
    <row r="230" spans="1:22" x14ac:dyDescent="0.2">
      <c r="A230" s="178" t="str">
        <f>MID(Sheet1!A229,FIND(":",Sheet1!A229)+1,100)</f>
        <v>乡创中心</v>
      </c>
      <c r="B230" s="178" t="str">
        <f>MID(Sheet1!B229,FIND(":",Sheet1!B229)+1,100)</f>
        <v>乡创中心</v>
      </c>
      <c r="C230" s="178" t="str">
        <f>MID(Sheet1!C229,FIND(":",Sheet1!C229)+1,100)</f>
        <v/>
      </c>
      <c r="D230" s="178" t="str">
        <f>MID(Sheet1!D229,FIND(":",Sheet1!D229)+1,100)</f>
        <v>T</v>
      </c>
      <c r="E230" s="178" t="str">
        <f>MID(Sheet1!E229,FIND(":",Sheet1!E229)+1,100)</f>
        <v>品质提升</v>
      </c>
      <c r="F230" s="178" t="str">
        <f>MID(Sheet1!F229,FIND(":",Sheet1!F229)+1,100)</f>
        <v>0</v>
      </c>
      <c r="G230" s="178" t="str">
        <f>MID(Sheet1!G229,FIND(":",Sheet1!G229)+1,100)</f>
        <v>村级</v>
      </c>
      <c r="H230" s="178" t="str">
        <f>MID(Sheet1!H229,FIND(":",Sheet1!H229)+1,100)</f>
        <v>GF0720</v>
      </c>
      <c r="I230" s="178" t="str">
        <f>MID(Sheet1!I229,FIND(":",Sheet1!I229)+1,100)</f>
        <v>社区治理</v>
      </c>
      <c r="J230" s="178" t="str">
        <f>MID(Sheet1!J229,FIND(":",Sheet1!J229)+1,100)</f>
        <v>0704</v>
      </c>
      <c r="K230" s="178" t="str">
        <f>MID(Sheet1!K229,FIND(":",Sheet1!K229)+1,100)</f>
        <v>点位控制</v>
      </c>
      <c r="L230" s="178" t="str">
        <f>MID(Sheet1!L229,FIND(":",Sheet1!L229)+1,100)</f>
        <v>0</v>
      </c>
      <c r="M230" s="178" t="str">
        <f>MID(Sheet1!M229,FIND(":",Sheet1!M229)+1,100)</f>
        <v>0</v>
      </c>
      <c r="N230" s="178" t="str">
        <f>MID(Sheet1!N229,FIND(":",Sheet1!N229)+1,100)</f>
        <v>0</v>
      </c>
      <c r="O230" s="178" t="str">
        <f>MID(Sheet1!O229,FIND(":",Sheet1!O229)+1,100)</f>
        <v>0</v>
      </c>
      <c r="P230" s="178" t="str">
        <f>MID(Sheet1!P229,FIND(":",Sheet1!P229)+1,100)</f>
        <v>0</v>
      </c>
      <c r="Q230" s="178" t="str">
        <f>MID(Sheet1!Q229,FIND(":",Sheet1!Q229)+1,100)</f>
        <v>-</v>
      </c>
      <c r="R230" s="178" t="str">
        <f>MID(Sheet1!R229,FIND(":",Sheet1!R229)+1,100)</f>
        <v>-</v>
      </c>
      <c r="S230" s="178" t="str">
        <f>MID(Sheet1!S229,FIND(":",Sheet1!S229)+1,100)</f>
        <v>-</v>
      </c>
      <c r="T230" s="178" t="str">
        <f>MID(Sheet1!T229,FIND(":",Sheet1!T229)+1,100)</f>
        <v>-</v>
      </c>
      <c r="U230" s="178" t="str">
        <f>MID(Sheet1!U229,FIND(":",Sheet1!U229)+1,100)</f>
        <v/>
      </c>
      <c r="V230" s="103" t="str">
        <f>MID(Sheet1!V229,FIND(":",Sheet1!V229)+1,10000)</f>
        <v>-</v>
      </c>
    </row>
    <row r="231" spans="1:22" x14ac:dyDescent="0.2">
      <c r="A231" s="178" t="str">
        <f>MID(Sheet1!A230,FIND(":",Sheet1!A230)+1,100)</f>
        <v>园区物业管理用房</v>
      </c>
      <c r="B231" s="178" t="str">
        <f>MID(Sheet1!B230,FIND(":",Sheet1!B230)+1,100)</f>
        <v>园区物业管理用房</v>
      </c>
      <c r="C231" s="178" t="str">
        <f>MID(Sheet1!C230,FIND(":",Sheet1!C230)+1,100)</f>
        <v/>
      </c>
      <c r="D231" s="178" t="str">
        <f>MID(Sheet1!D230,FIND(":",Sheet1!D230)+1,100)</f>
        <v>T</v>
      </c>
      <c r="E231" s="178" t="str">
        <f>MID(Sheet1!E230,FIND(":",Sheet1!E230)+1,100)</f>
        <v>品质提升</v>
      </c>
      <c r="F231" s="178" t="str">
        <f>MID(Sheet1!F230,FIND(":",Sheet1!F230)+1,100)</f>
        <v>0</v>
      </c>
      <c r="G231" s="178" t="str">
        <f>MID(Sheet1!G230,FIND(":",Sheet1!G230)+1,100)</f>
        <v>村级</v>
      </c>
      <c r="H231" s="178" t="str">
        <f>MID(Sheet1!H230,FIND(":",Sheet1!H230)+1,100)</f>
        <v>GF0720</v>
      </c>
      <c r="I231" s="178" t="str">
        <f>MID(Sheet1!I230,FIND(":",Sheet1!I230)+1,100)</f>
        <v>社区治理</v>
      </c>
      <c r="J231" s="178" t="str">
        <f>MID(Sheet1!J230,FIND(":",Sheet1!J230)+1,100)</f>
        <v>0704</v>
      </c>
      <c r="K231" s="178" t="str">
        <f>MID(Sheet1!K230,FIND(":",Sheet1!K230)+1,100)</f>
        <v>点位控制</v>
      </c>
      <c r="L231" s="178" t="str">
        <f>MID(Sheet1!L230,FIND(":",Sheet1!L230)+1,100)</f>
        <v>0</v>
      </c>
      <c r="M231" s="178" t="str">
        <f>MID(Sheet1!M230,FIND(":",Sheet1!M230)+1,100)</f>
        <v>0</v>
      </c>
      <c r="N231" s="178" t="str">
        <f>MID(Sheet1!N230,FIND(":",Sheet1!N230)+1,100)</f>
        <v>0</v>
      </c>
      <c r="O231" s="178" t="str">
        <f>MID(Sheet1!O230,FIND(":",Sheet1!O230)+1,100)</f>
        <v>0</v>
      </c>
      <c r="P231" s="178" t="str">
        <f>MID(Sheet1!P230,FIND(":",Sheet1!P230)+1,100)</f>
        <v>0</v>
      </c>
      <c r="Q231" s="178" t="str">
        <f>MID(Sheet1!Q230,FIND(":",Sheet1!Q230)+1,100)</f>
        <v>-</v>
      </c>
      <c r="R231" s="178" t="str">
        <f>MID(Sheet1!R230,FIND(":",Sheet1!R230)+1,100)</f>
        <v>-</v>
      </c>
      <c r="S231" s="178" t="str">
        <f>MID(Sheet1!S230,FIND(":",Sheet1!S230)+1,100)</f>
        <v>-</v>
      </c>
      <c r="T231" s="178" t="str">
        <f>MID(Sheet1!T230,FIND(":",Sheet1!T230)+1,100)</f>
        <v>-</v>
      </c>
      <c r="U231" s="178" t="str">
        <f>MID(Sheet1!U230,FIND(":",Sheet1!U230)+1,100)</f>
        <v/>
      </c>
      <c r="V231" s="103" t="str">
        <f>MID(Sheet1!V230,FIND(":",Sheet1!V230)+1,10000)</f>
        <v>-</v>
      </c>
    </row>
    <row r="232" spans="1:22" x14ac:dyDescent="0.2">
      <c r="A232" s="178" t="str">
        <f>MID(Sheet1!A231,FIND(":",Sheet1!A231)+1,100)</f>
        <v>儿童公园</v>
      </c>
      <c r="B232" s="178" t="str">
        <f>MID(Sheet1!B231,FIND(":",Sheet1!B231)+1,100)</f>
        <v>儿童公园</v>
      </c>
      <c r="C232" s="178" t="str">
        <f>MID(Sheet1!C231,FIND(":",Sheet1!C231)+1,100)</f>
        <v/>
      </c>
      <c r="D232" s="178" t="str">
        <f>MID(Sheet1!D231,FIND(":",Sheet1!D231)+1,100)</f>
        <v>T</v>
      </c>
      <c r="E232" s="178" t="str">
        <f>MID(Sheet1!E231,FIND(":",Sheet1!E231)+1,100)</f>
        <v>品质提升</v>
      </c>
      <c r="F232" s="178" t="str">
        <f>MID(Sheet1!F231,FIND(":",Sheet1!F231)+1,100)</f>
        <v>0</v>
      </c>
      <c r="G232" s="178" t="str">
        <f>MID(Sheet1!G231,FIND(":",Sheet1!G231)+1,100)</f>
        <v>城市级</v>
      </c>
      <c r="H232" s="178" t="str">
        <f>MID(Sheet1!H231,FIND(":",Sheet1!H231)+1,100)</f>
        <v>GF1006</v>
      </c>
      <c r="I232" s="178" t="str">
        <f>MID(Sheet1!I231,FIND(":",Sheet1!I231)+1,100)</f>
        <v>生态环境</v>
      </c>
      <c r="J232" s="178" t="str">
        <f>MID(Sheet1!J231,FIND(":",Sheet1!J231)+1,100)</f>
        <v>1401</v>
      </c>
      <c r="K232" s="178" t="str">
        <f>MID(Sheet1!K231,FIND(":",Sheet1!K231)+1,100)</f>
        <v>点位控制</v>
      </c>
      <c r="L232" s="178" t="str">
        <f>MID(Sheet1!L231,FIND(":",Sheet1!L231)+1,100)</f>
        <v>0</v>
      </c>
      <c r="M232" s="178" t="str">
        <f>MID(Sheet1!M231,FIND(":",Sheet1!M231)+1,100)</f>
        <v>0</v>
      </c>
      <c r="N232" s="178" t="str">
        <f>MID(Sheet1!N231,FIND(":",Sheet1!N231)+1,100)</f>
        <v>0</v>
      </c>
      <c r="O232" s="178" t="str">
        <f>MID(Sheet1!O231,FIND(":",Sheet1!O231)+1,100)</f>
        <v>0</v>
      </c>
      <c r="P232" s="178" t="str">
        <f>MID(Sheet1!P231,FIND(":",Sheet1!P231)+1,100)</f>
        <v>0</v>
      </c>
      <c r="Q232" s="178" t="str">
        <f>MID(Sheet1!Q231,FIND(":",Sheet1!Q231)+1,100)</f>
        <v>-</v>
      </c>
      <c r="R232" s="178" t="str">
        <f>MID(Sheet1!R231,FIND(":",Sheet1!R231)+1,100)</f>
        <v>-</v>
      </c>
      <c r="S232" s="178" t="str">
        <f>MID(Sheet1!S231,FIND(":",Sheet1!S231)+1,100)</f>
        <v>-</v>
      </c>
      <c r="T232" s="178" t="str">
        <f>MID(Sheet1!T231,FIND(":",Sheet1!T231)+1,100)</f>
        <v>-</v>
      </c>
      <c r="U232" s="178" t="str">
        <f>MID(Sheet1!U231,FIND(":",Sheet1!U231)+1,100)</f>
        <v/>
      </c>
      <c r="V232" s="103" t="str">
        <f>MID(Sheet1!V231,FIND(":",Sheet1!V231)+1,10000)</f>
        <v>-</v>
      </c>
    </row>
    <row r="233" spans="1:22" x14ac:dyDescent="0.2">
      <c r="A233" s="178" t="str">
        <f>MID(Sheet1!A232,FIND(":",Sheet1!A232)+1,100)</f>
        <v>街道大型公园</v>
      </c>
      <c r="B233" s="178" t="str">
        <f>MID(Sheet1!B232,FIND(":",Sheet1!B232)+1,100)</f>
        <v>街道大型公园</v>
      </c>
      <c r="C233" s="178" t="str">
        <f>MID(Sheet1!C232,FIND(":",Sheet1!C232)+1,100)</f>
        <v>十五分钟生活圈公园</v>
      </c>
      <c r="D233" s="178" t="str">
        <f>MID(Sheet1!D232,FIND(":",Sheet1!D232)+1,100)</f>
        <v>T</v>
      </c>
      <c r="E233" s="178" t="str">
        <f>MID(Sheet1!E232,FIND(":",Sheet1!E232)+1,100)</f>
        <v>必配</v>
      </c>
      <c r="F233" s="178" t="str">
        <f>MID(Sheet1!F232,FIND(":",Sheet1!F232)+1,100)</f>
        <v>1</v>
      </c>
      <c r="G233" s="178" t="str">
        <f>MID(Sheet1!G232,FIND(":",Sheet1!G232)+1,100)</f>
        <v>街道级</v>
      </c>
      <c r="H233" s="178" t="str">
        <f>MID(Sheet1!H232,FIND(":",Sheet1!H232)+1,100)</f>
        <v>GF1001</v>
      </c>
      <c r="I233" s="178" t="str">
        <f>MID(Sheet1!I232,FIND(":",Sheet1!I232)+1,100)</f>
        <v>生态环境</v>
      </c>
      <c r="J233" s="178" t="str">
        <f>MID(Sheet1!J232,FIND(":",Sheet1!J232)+1,100)</f>
        <v>1401</v>
      </c>
      <c r="K233" s="178" t="str">
        <f>MID(Sheet1!K232,FIND(":",Sheet1!K232)+1,100)</f>
        <v>点位控制</v>
      </c>
      <c r="L233" s="178" t="str">
        <f>MID(Sheet1!L232,FIND(":",Sheet1!L232)+1,100)</f>
        <v>0</v>
      </c>
      <c r="M233" s="178" t="str">
        <f>MID(Sheet1!M232,FIND(":",Sheet1!M232)+1,100)</f>
        <v>总居住人数*2</v>
      </c>
      <c r="N233" s="178" t="str">
        <f>MID(Sheet1!N232,FIND(":",Sheet1!N232)+1,100)</f>
        <v>0</v>
      </c>
      <c r="O233" s="178" t="str">
        <f>MID(Sheet1!O232,FIND(":",Sheet1!O232)+1,100)</f>
        <v>0</v>
      </c>
      <c r="P233" s="178" t="str">
        <f>MID(Sheet1!P232,FIND(":",Sheet1!P232)+1,100)</f>
        <v>0</v>
      </c>
      <c r="Q233" s="178" t="str">
        <f>MID(Sheet1!Q232,FIND(":",Sheet1!Q232)+1,100)</f>
        <v>-</v>
      </c>
      <c r="R233" s="178" t="str">
        <f>MID(Sheet1!R232,FIND(":",Sheet1!R232)+1,100)</f>
        <v>50000-100000㎡</v>
      </c>
      <c r="S233" s="178" t="str">
        <f>MID(Sheet1!S232,FIND(":",Sheet1!S232)+1,100)</f>
        <v>-</v>
      </c>
      <c r="T233" s="178" t="str">
        <f>MID(Sheet1!T232,FIND(":",Sheet1!T232)+1,100)</f>
        <v>-</v>
      </c>
      <c r="U233" s="178" t="str">
        <f>MID(Sheet1!U232,FIND(":",Sheet1!U232)+1,100)</f>
        <v/>
      </c>
      <c r="V233" s="103" t="str">
        <f>MID(Sheet1!V232,FIND(":",Sheet1!V232)+1,10000)</f>
        <v>(1)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row>
    <row r="234" spans="1:22" x14ac:dyDescent="0.2">
      <c r="A234" s="178" t="str">
        <f>MID(Sheet1!A233,FIND(":",Sheet1!A233)+1,100)</f>
        <v>街道中型公园</v>
      </c>
      <c r="B234" s="178" t="str">
        <f>MID(Sheet1!B233,FIND(":",Sheet1!B233)+1,100)</f>
        <v>街道中型公园</v>
      </c>
      <c r="C234" s="178" t="str">
        <f>MID(Sheet1!C233,FIND(":",Sheet1!C233)+1,100)</f>
        <v>十分钟生活圈公园</v>
      </c>
      <c r="D234" s="178" t="str">
        <f>MID(Sheet1!D233,FIND(":",Sheet1!D233)+1,100)</f>
        <v>T</v>
      </c>
      <c r="E234" s="178" t="str">
        <f>MID(Sheet1!E233,FIND(":",Sheet1!E233)+1,100)</f>
        <v>必配</v>
      </c>
      <c r="F234" s="178" t="str">
        <f>MID(Sheet1!F233,FIND(":",Sheet1!F233)+1,100)</f>
        <v>1</v>
      </c>
      <c r="G234" s="178" t="str">
        <f>MID(Sheet1!G233,FIND(":",Sheet1!G233)+1,100)</f>
        <v>街道级</v>
      </c>
      <c r="H234" s="178" t="str">
        <f>MID(Sheet1!H233,FIND(":",Sheet1!H233)+1,100)</f>
        <v>GF1002</v>
      </c>
      <c r="I234" s="178" t="str">
        <f>MID(Sheet1!I233,FIND(":",Sheet1!I233)+1,100)</f>
        <v>生态环境</v>
      </c>
      <c r="J234" s="178" t="str">
        <f>MID(Sheet1!J233,FIND(":",Sheet1!J233)+1,100)</f>
        <v>1401</v>
      </c>
      <c r="K234" s="178" t="str">
        <f>MID(Sheet1!K233,FIND(":",Sheet1!K233)+1,100)</f>
        <v>点位控制</v>
      </c>
      <c r="L234" s="178" t="str">
        <f>MID(Sheet1!L233,FIND(":",Sheet1!L233)+1,100)</f>
        <v>0</v>
      </c>
      <c r="M234" s="178" t="str">
        <f>MID(Sheet1!M233,FIND(":",Sheet1!M233)+1,100)</f>
        <v>总居住人数*1</v>
      </c>
      <c r="N234" s="178" t="str">
        <f>MID(Sheet1!N233,FIND(":",Sheet1!N233)+1,100)</f>
        <v>0</v>
      </c>
      <c r="O234" s="178" t="str">
        <f>MID(Sheet1!O233,FIND(":",Sheet1!O233)+1,100)</f>
        <v>0</v>
      </c>
      <c r="P234" s="178" t="str">
        <f>MID(Sheet1!P233,FIND(":",Sheet1!P233)+1,100)</f>
        <v>0</v>
      </c>
      <c r="Q234" s="178" t="str">
        <f>MID(Sheet1!Q233,FIND(":",Sheet1!Q233)+1,100)</f>
        <v>-</v>
      </c>
      <c r="R234" s="178" t="str">
        <f>MID(Sheet1!R233,FIND(":",Sheet1!R233)+1,100)</f>
        <v>10000-50000㎡</v>
      </c>
      <c r="S234" s="178" t="str">
        <f>MID(Sheet1!S233,FIND(":",Sheet1!S233)+1,100)</f>
        <v>-</v>
      </c>
      <c r="T234" s="178" t="str">
        <f>MID(Sheet1!T233,FIND(":",Sheet1!T233)+1,100)</f>
        <v>-</v>
      </c>
      <c r="U234" s="178" t="str">
        <f>MID(Sheet1!U233,FIND(":",Sheet1!U233)+1,100)</f>
        <v/>
      </c>
      <c r="V234" s="103" t="str">
        <f>MID(Sheet1!V233,FIND(":",Sheet1!V233)+1,10000)</f>
        <v>(1)上位市级、区级绿地系统专项规划中明确的综合公园和专类公园不得计入街道大中型公园：(2)街道大型公园服务半径不宜大于1000m,街道中型公园服务半径不宜大于500m:(3)宜与文体活动等配套设施邻近建设，中型公园应根据服务半径设置多处；(4)街道大型公园最小宽度为80m,中型公园最小宽度为50m;(5)应设置10%-15%的体育活动场地，可提供具有特色的体育项目；(6)可兼顾作为固定避难场所。参照《城市居住区规划设计标准》(GB50180-2018)、《城市绿地规划标准》(GB/T51346-2019)</v>
      </c>
    </row>
    <row r="235" spans="1:22" x14ac:dyDescent="0.2">
      <c r="A235" s="178" t="str">
        <f>MID(Sheet1!A234,FIND(":",Sheet1!A234)+1,100)</f>
        <v>社区劳动实践基地</v>
      </c>
      <c r="B235" s="178" t="str">
        <f>MID(Sheet1!B234,FIND(":",Sheet1!B234)+1,100)</f>
        <v>社区劳动实践基地</v>
      </c>
      <c r="C235" s="178" t="str">
        <f>MID(Sheet1!C234,FIND(":",Sheet1!C234)+1,100)</f>
        <v/>
      </c>
      <c r="D235" s="178" t="str">
        <f>MID(Sheet1!D234,FIND(":",Sheet1!D234)+1,100)</f>
        <v>T</v>
      </c>
      <c r="E235" s="178" t="str">
        <f>MID(Sheet1!E234,FIND(":",Sheet1!E234)+1,100)</f>
        <v>品质提升</v>
      </c>
      <c r="F235" s="178" t="str">
        <f>MID(Sheet1!F234,FIND(":",Sheet1!F234)+1,100)</f>
        <v>0</v>
      </c>
      <c r="G235" s="178" t="str">
        <f>MID(Sheet1!G234,FIND(":",Sheet1!G234)+1,100)</f>
        <v>街道级</v>
      </c>
      <c r="H235" s="178" t="str">
        <f>MID(Sheet1!H234,FIND(":",Sheet1!H234)+1,100)</f>
        <v>GF1006</v>
      </c>
      <c r="I235" s="178" t="str">
        <f>MID(Sheet1!I234,FIND(":",Sheet1!I234)+1,100)</f>
        <v>生态环境</v>
      </c>
      <c r="J235" s="178" t="str">
        <f>MID(Sheet1!J234,FIND(":",Sheet1!J234)+1,100)</f>
        <v>1401</v>
      </c>
      <c r="K235" s="178" t="str">
        <f>MID(Sheet1!K234,FIND(":",Sheet1!K234)+1,100)</f>
        <v>点位控制</v>
      </c>
      <c r="L235" s="178" t="str">
        <f>MID(Sheet1!L234,FIND(":",Sheet1!L234)+1,100)</f>
        <v>0</v>
      </c>
      <c r="M235" s="178" t="str">
        <f>MID(Sheet1!M234,FIND(":",Sheet1!M234)+1,100)</f>
        <v>0</v>
      </c>
      <c r="N235" s="178" t="str">
        <f>MID(Sheet1!N234,FIND(":",Sheet1!N234)+1,100)</f>
        <v>0</v>
      </c>
      <c r="O235" s="178" t="str">
        <f>MID(Sheet1!O234,FIND(":",Sheet1!O234)+1,100)</f>
        <v>0</v>
      </c>
      <c r="P235" s="178" t="str">
        <f>MID(Sheet1!P234,FIND(":",Sheet1!P234)+1,100)</f>
        <v>0</v>
      </c>
      <c r="Q235" s="178" t="str">
        <f>MID(Sheet1!Q234,FIND(":",Sheet1!Q234)+1,100)</f>
        <v>-</v>
      </c>
      <c r="R235" s="178" t="str">
        <f>MID(Sheet1!R234,FIND(":",Sheet1!R234)+1,100)</f>
        <v>-</v>
      </c>
      <c r="S235" s="178" t="str">
        <f>MID(Sheet1!S234,FIND(":",Sheet1!S234)+1,100)</f>
        <v>-</v>
      </c>
      <c r="T235" s="178" t="str">
        <f>MID(Sheet1!T234,FIND(":",Sheet1!T234)+1,100)</f>
        <v>-</v>
      </c>
      <c r="U235" s="178" t="str">
        <f>MID(Sheet1!U234,FIND(":",Sheet1!U234)+1,100)</f>
        <v/>
      </c>
      <c r="V235" s="103" t="str">
        <f>MID(Sheet1!V234,FIND(":",Sheet1!V234)+1,10000)</f>
        <v>-</v>
      </c>
    </row>
    <row r="236" spans="1:22" x14ac:dyDescent="0.2">
      <c r="A236" s="178" t="str">
        <f>MID(Sheet1!A235,FIND(":",Sheet1!A235)+1,100)</f>
        <v>社区公园</v>
      </c>
      <c r="B236" s="178" t="str">
        <f>MID(Sheet1!B235,FIND(":",Sheet1!B235)+1,100)</f>
        <v>社区公园</v>
      </c>
      <c r="C236" s="178" t="str">
        <f>MID(Sheet1!C235,FIND(":",Sheet1!C235)+1,100)</f>
        <v>五分钟生活圈公园</v>
      </c>
      <c r="D236" s="178" t="str">
        <f>MID(Sheet1!D235,FIND(":",Sheet1!D235)+1,100)</f>
        <v>T</v>
      </c>
      <c r="E236" s="178" t="str">
        <f>MID(Sheet1!E235,FIND(":",Sheet1!E235)+1,100)</f>
        <v>必配</v>
      </c>
      <c r="F236" s="178" t="str">
        <f>MID(Sheet1!F235,FIND(":",Sheet1!F235)+1,100)</f>
        <v>1</v>
      </c>
      <c r="G236" s="178" t="str">
        <f>MID(Sheet1!G235,FIND(":",Sheet1!G235)+1,100)</f>
        <v>社区级</v>
      </c>
      <c r="H236" s="178" t="str">
        <f>MID(Sheet1!H235,FIND(":",Sheet1!H235)+1,100)</f>
        <v>GF1003</v>
      </c>
      <c r="I236" s="178" t="str">
        <f>MID(Sheet1!I235,FIND(":",Sheet1!I235)+1,100)</f>
        <v>生态环境</v>
      </c>
      <c r="J236" s="178" t="str">
        <f>MID(Sheet1!J235,FIND(":",Sheet1!J235)+1,100)</f>
        <v>1401</v>
      </c>
      <c r="K236" s="178" t="str">
        <f>MID(Sheet1!K235,FIND(":",Sheet1!K235)+1,100)</f>
        <v>点位控制</v>
      </c>
      <c r="L236" s="178" t="str">
        <f>MID(Sheet1!L235,FIND(":",Sheet1!L235)+1,100)</f>
        <v>0</v>
      </c>
      <c r="M236" s="178" t="str">
        <f>MID(Sheet1!M235,FIND(":",Sheet1!M235)+1,100)</f>
        <v>总居住人数*1</v>
      </c>
      <c r="N236" s="178" t="str">
        <f>MID(Sheet1!N235,FIND(":",Sheet1!N235)+1,100)</f>
        <v>0</v>
      </c>
      <c r="O236" s="178" t="str">
        <f>MID(Sheet1!O235,FIND(":",Sheet1!O235)+1,100)</f>
        <v>0</v>
      </c>
      <c r="P236" s="178" t="str">
        <f>MID(Sheet1!P235,FIND(":",Sheet1!P235)+1,100)</f>
        <v>0</v>
      </c>
      <c r="Q236" s="178" t="str">
        <f>MID(Sheet1!Q235,FIND(":",Sheet1!Q235)+1,100)</f>
        <v>-</v>
      </c>
      <c r="R236" s="178" t="str">
        <f>MID(Sheet1!R235,FIND(":",Sheet1!R235)+1,100)</f>
        <v>4000-10000㎡</v>
      </c>
      <c r="S236" s="178" t="str">
        <f>MID(Sheet1!S235,FIND(":",Sheet1!S235)+1,100)</f>
        <v>-</v>
      </c>
      <c r="T236" s="178" t="str">
        <f>MID(Sheet1!T235,FIND(":",Sheet1!T235)+1,100)</f>
        <v>-</v>
      </c>
      <c r="U236" s="178" t="str">
        <f>MID(Sheet1!U235,FIND(":",Sheet1!U235)+1,100)</f>
        <v/>
      </c>
      <c r="V236" s="103" t="str">
        <f>MID(Sheet1!V235,FIND(":",Sheet1!V235)+1,10000)</f>
        <v>(1)上位市级、区级绿地系统专项规划中明确的综合公园和专类公园不得计入社区公园；(2)宜与文体活动等配套设施邻近建设；(3)公园最小宽度为30m;(4)应设置10%-15%的体育活动场地；(5)应兼顾社区紧急避难场所。参照《城市居住区规划设计标准》(GB50180-2018)、《城市绿地规划标准》(GB/T51346-2019)</v>
      </c>
    </row>
    <row r="237" spans="1:22" x14ac:dyDescent="0.2">
      <c r="A237" s="178" t="str">
        <f>MID(Sheet1!A236,FIND(":",Sheet1!A236)+1,100)</f>
        <v>乡镇公园</v>
      </c>
      <c r="B237" s="178" t="str">
        <f>MID(Sheet1!B236,FIND(":",Sheet1!B236)+1,100)</f>
        <v>乡镇公园</v>
      </c>
      <c r="C237" s="178" t="str">
        <f>MID(Sheet1!C236,FIND(":",Sheet1!C236)+1,100)</f>
        <v/>
      </c>
      <c r="D237" s="178" t="str">
        <f>MID(Sheet1!D236,FIND(":",Sheet1!D236)+1,100)</f>
        <v>T</v>
      </c>
      <c r="E237" s="178" t="str">
        <f>MID(Sheet1!E236,FIND(":",Sheet1!E236)+1,100)</f>
        <v>必配</v>
      </c>
      <c r="F237" s="178" t="str">
        <f>MID(Sheet1!F236,FIND(":",Sheet1!F236)+1,100)</f>
        <v>0</v>
      </c>
      <c r="G237" s="178" t="str">
        <f>MID(Sheet1!G236,FIND(":",Sheet1!G236)+1,100)</f>
        <v>乡镇级</v>
      </c>
      <c r="H237" s="178" t="str">
        <f>MID(Sheet1!H236,FIND(":",Sheet1!H236)+1,100)</f>
        <v>GF1004</v>
      </c>
      <c r="I237" s="178" t="str">
        <f>MID(Sheet1!I236,FIND(":",Sheet1!I236)+1,100)</f>
        <v>生态环境</v>
      </c>
      <c r="J237" s="178" t="str">
        <f>MID(Sheet1!J236,FIND(":",Sheet1!J236)+1,100)</f>
        <v>1401</v>
      </c>
      <c r="K237" s="178" t="str">
        <f>MID(Sheet1!K236,FIND(":",Sheet1!K236)+1,100)</f>
        <v>点位控制</v>
      </c>
      <c r="L237" s="178" t="str">
        <f>MID(Sheet1!L236,FIND(":",Sheet1!L236)+1,100)</f>
        <v>0</v>
      </c>
      <c r="M237" s="178" t="str">
        <f>MID(Sheet1!M236,FIND(":",Sheet1!M236)+1,100)</f>
        <v>0</v>
      </c>
      <c r="N237" s="178" t="str">
        <f>MID(Sheet1!N236,FIND(":",Sheet1!N236)+1,100)</f>
        <v>0</v>
      </c>
      <c r="O237" s="178" t="str">
        <f>MID(Sheet1!O236,FIND(":",Sheet1!O236)+1,100)</f>
        <v>0</v>
      </c>
      <c r="P237" s="178" t="str">
        <f>MID(Sheet1!P236,FIND(":",Sheet1!P236)+1,100)</f>
        <v>0</v>
      </c>
      <c r="Q237" s="178" t="str">
        <f>MID(Sheet1!Q236,FIND(":",Sheet1!Q236)+1,100)</f>
        <v>-</v>
      </c>
      <c r="R237" s="178" t="str">
        <f>MID(Sheet1!R236,FIND(":",Sheet1!R236)+1,100)</f>
        <v>5000㎡</v>
      </c>
      <c r="S237" s="178" t="str">
        <f>MID(Sheet1!S236,FIND(":",Sheet1!S236)+1,100)</f>
        <v>-</v>
      </c>
      <c r="T237" s="178" t="str">
        <f>MID(Sheet1!T236,FIND(":",Sheet1!T236)+1,100)</f>
        <v>-</v>
      </c>
      <c r="U237" s="178" t="str">
        <f>MID(Sheet1!U236,FIND(":",Sheet1!U236)+1,100)</f>
        <v/>
      </c>
      <c r="V237" s="103" t="str">
        <f>MID(Sheet1!V236,FIND(":",Sheet1!V236)+1,10000)</f>
        <v>(1)中心镇至少配置用地面积10000m以上的公园一处；(2)一般乡镇至少配置5000m以上的公园一处：(3)鼓励乡镇公园与其他公共设施邻近设置：(4)公园宜结合本地自然条件与文化特色，因地制宜进行规划设计，突出乡镇历史文化传承。参照《城市绿地规划标准(GB/T51346-2019)》</v>
      </c>
    </row>
    <row r="238" spans="1:22" x14ac:dyDescent="0.2">
      <c r="A238" s="178" t="str">
        <f>MID(Sheet1!A237,FIND(":",Sheet1!A237)+1,100)</f>
        <v>小游园</v>
      </c>
      <c r="B238" s="178" t="str">
        <f>MID(Sheet1!B237,FIND(":",Sheet1!B237)+1,100)</f>
        <v>小游园</v>
      </c>
      <c r="C238" s="178" t="str">
        <f>MID(Sheet1!C237,FIND(":",Sheet1!C237)+1,100)</f>
        <v/>
      </c>
      <c r="D238" s="178" t="str">
        <f>MID(Sheet1!D237,FIND(":",Sheet1!D237)+1,100)</f>
        <v>T</v>
      </c>
      <c r="E238" s="178" t="str">
        <f>MID(Sheet1!E237,FIND(":",Sheet1!E237)+1,100)</f>
        <v>选配</v>
      </c>
      <c r="F238" s="178" t="str">
        <f>MID(Sheet1!F237,FIND(":",Sheet1!F237)+1,100)</f>
        <v>0</v>
      </c>
      <c r="G238" s="178" t="str">
        <f>MID(Sheet1!G237,FIND(":",Sheet1!G237)+1,100)</f>
        <v>村级</v>
      </c>
      <c r="H238" s="178" t="str">
        <f>MID(Sheet1!H237,FIND(":",Sheet1!H237)+1,100)</f>
        <v>GF1005</v>
      </c>
      <c r="I238" s="178" t="str">
        <f>MID(Sheet1!I237,FIND(":",Sheet1!I237)+1,100)</f>
        <v>生态环境</v>
      </c>
      <c r="J238" s="178" t="str">
        <f>MID(Sheet1!J237,FIND(":",Sheet1!J237)+1,100)</f>
        <v>1401</v>
      </c>
      <c r="K238" s="178" t="str">
        <f>MID(Sheet1!K237,FIND(":",Sheet1!K237)+1,100)</f>
        <v>点位控制</v>
      </c>
      <c r="L238" s="178" t="str">
        <f>MID(Sheet1!L237,FIND(":",Sheet1!L237)+1,100)</f>
        <v>0</v>
      </c>
      <c r="M238" s="178" t="str">
        <f>MID(Sheet1!M237,FIND(":",Sheet1!M237)+1,100)</f>
        <v>0</v>
      </c>
      <c r="N238" s="178" t="str">
        <f>MID(Sheet1!N237,FIND(":",Sheet1!N237)+1,100)</f>
        <v>0</v>
      </c>
      <c r="O238" s="178" t="str">
        <f>MID(Sheet1!O237,FIND(":",Sheet1!O237)+1,100)</f>
        <v>0</v>
      </c>
      <c r="P238" s="178" t="str">
        <f>MID(Sheet1!P237,FIND(":",Sheet1!P237)+1,100)</f>
        <v>0</v>
      </c>
      <c r="Q238" s="178" t="str">
        <f>MID(Sheet1!Q237,FIND(":",Sheet1!Q237)+1,100)</f>
        <v>-</v>
      </c>
      <c r="R238" s="178" t="str">
        <f>MID(Sheet1!R237,FIND(":",Sheet1!R237)+1,100)</f>
        <v>2000㎡</v>
      </c>
      <c r="S238" s="178" t="str">
        <f>MID(Sheet1!S237,FIND(":",Sheet1!S237)+1,100)</f>
        <v>-</v>
      </c>
      <c r="T238" s="178" t="str">
        <f>MID(Sheet1!T237,FIND(":",Sheet1!T237)+1,100)</f>
        <v>-</v>
      </c>
      <c r="U238" s="178" t="str">
        <f>MID(Sheet1!U237,FIND(":",Sheet1!U237)+1,100)</f>
        <v/>
      </c>
      <c r="V238" s="103" t="str">
        <f>MID(Sheet1!V237,FIND(":",Sheet1!V237)+1,10000)</f>
        <v>(1)鼓励与其他村级设施结合设置，可紧邻广场设置，形成村公共活动中心与景观中心：(2)公园风格宜根据村庄的自然条件和环境特色，充分尊重农民意愿和风俗习惯，因地制宜，形成乡村田园风貌、传承乡村历史文化。参考《城市绿地规划标准》(GB/T51346-2019)</v>
      </c>
    </row>
    <row r="239" spans="1:22" x14ac:dyDescent="0.2">
      <c r="A239" s="178" t="str">
        <f>MID(Sheet1!A238,FIND(":",Sheet1!A238)+1,100)</f>
        <v>给水加压泵站</v>
      </c>
      <c r="B239" s="178" t="str">
        <f>MID(Sheet1!B238,FIND(":",Sheet1!B238)+1,100)</f>
        <v>给水加压泵站</v>
      </c>
      <c r="C239" s="178" t="str">
        <f>MID(Sheet1!C238,FIND(":",Sheet1!C238)+1,100)</f>
        <v/>
      </c>
      <c r="D239" s="178" t="str">
        <f>MID(Sheet1!D238,FIND(":",Sheet1!D238)+1,100)</f>
        <v>T</v>
      </c>
      <c r="E239" s="178" t="str">
        <f>MID(Sheet1!E238,FIND(":",Sheet1!E238)+1,100)</f>
        <v>规范外</v>
      </c>
      <c r="F239" s="178" t="str">
        <f>MID(Sheet1!F238,FIND(":",Sheet1!F238)+1,100)</f>
        <v>1</v>
      </c>
      <c r="G239" s="178" t="str">
        <f>MID(Sheet1!G238,FIND(":",Sheet1!G238)+1,100)</f>
        <v>街道级</v>
      </c>
      <c r="H239" s="178" t="str">
        <f>MID(Sheet1!H238,FIND(":",Sheet1!H238)+1,100)</f>
        <v>SZ0103</v>
      </c>
      <c r="I239" s="178" t="str">
        <f>MID(Sheet1!I238,FIND(":",Sheet1!I238)+1,100)</f>
        <v>市政公用</v>
      </c>
      <c r="J239" s="178" t="str">
        <f>MID(Sheet1!J238,FIND(":",Sheet1!J238)+1,100)</f>
        <v>1301</v>
      </c>
      <c r="K239" s="178" t="str">
        <f>MID(Sheet1!K238,FIND(":",Sheet1!K238)+1,100)</f>
        <v>实位控制</v>
      </c>
      <c r="L239" s="178" t="str">
        <f>MID(Sheet1!L238,FIND(":",Sheet1!L238)+1,100)</f>
        <v>0</v>
      </c>
      <c r="M239" s="178" t="str">
        <f>MID(Sheet1!M238,FIND(":",Sheet1!M238)+1,100)</f>
        <v>0</v>
      </c>
      <c r="N239" s="178" t="str">
        <f>MID(Sheet1!N238,FIND(":",Sheet1!N238)+1,100)</f>
        <v>0</v>
      </c>
      <c r="O239" s="178" t="str">
        <f>MID(Sheet1!O238,FIND(":",Sheet1!O238)+1,100)</f>
        <v>0</v>
      </c>
      <c r="P239" s="178" t="str">
        <f>MID(Sheet1!P238,FIND(":",Sheet1!P238)+1,100)</f>
        <v>0</v>
      </c>
      <c r="Q239" s="178" t="str">
        <f>MID(Sheet1!Q238,FIND(":",Sheet1!Q238)+1,100)</f>
        <v>-</v>
      </c>
      <c r="R239" s="178" t="str">
        <f>MID(Sheet1!R238,FIND(":",Sheet1!R238)+1,100)</f>
        <v>-</v>
      </c>
      <c r="S239" s="178" t="str">
        <f>MID(Sheet1!S238,FIND(":",Sheet1!S238)+1,100)</f>
        <v>-</v>
      </c>
      <c r="T239" s="178" t="str">
        <f>MID(Sheet1!T238,FIND(":",Sheet1!T238)+1,100)</f>
        <v>-</v>
      </c>
      <c r="U239" s="178" t="str">
        <f>MID(Sheet1!U238,FIND(":",Sheet1!U238)+1,100)</f>
        <v/>
      </c>
      <c r="V239" s="103" t="str">
        <f>MID(Sheet1!V238,FIND(":",Sheet1!V238)+1,10000)</f>
        <v>-</v>
      </c>
    </row>
    <row r="240" spans="1:22" x14ac:dyDescent="0.2">
      <c r="A240" s="178" t="str">
        <f>MID(Sheet1!A239,FIND(":",Sheet1!A239)+1,100)</f>
        <v>取水设施</v>
      </c>
      <c r="B240" s="178" t="str">
        <f>MID(Sheet1!B239,FIND(":",Sheet1!B239)+1,100)</f>
        <v>取水设施</v>
      </c>
      <c r="C240" s="178" t="str">
        <f>MID(Sheet1!C239,FIND(":",Sheet1!C239)+1,100)</f>
        <v/>
      </c>
      <c r="D240" s="178" t="str">
        <f>MID(Sheet1!D239,FIND(":",Sheet1!D239)+1,100)</f>
        <v>T</v>
      </c>
      <c r="E240" s="178" t="str">
        <f>MID(Sheet1!E239,FIND(":",Sheet1!E239)+1,100)</f>
        <v>规范外</v>
      </c>
      <c r="F240" s="178" t="str">
        <f>MID(Sheet1!F239,FIND(":",Sheet1!F239)+1,100)</f>
        <v>0</v>
      </c>
      <c r="G240" s="178" t="str">
        <f>MID(Sheet1!G239,FIND(":",Sheet1!G239)+1,100)</f>
        <v>城市级</v>
      </c>
      <c r="H240" s="178" t="str">
        <f>MID(Sheet1!H239,FIND(":",Sheet1!H239)+1,100)</f>
        <v>SZ0101</v>
      </c>
      <c r="I240" s="178" t="str">
        <f>MID(Sheet1!I239,FIND(":",Sheet1!I239)+1,100)</f>
        <v>市政公用</v>
      </c>
      <c r="J240" s="178" t="str">
        <f>MID(Sheet1!J239,FIND(":",Sheet1!J239)+1,100)</f>
        <v>1301</v>
      </c>
      <c r="K240" s="178" t="str">
        <f>MID(Sheet1!K239,FIND(":",Sheet1!K239)+1,100)</f>
        <v>实位控制</v>
      </c>
      <c r="L240" s="178" t="str">
        <f>MID(Sheet1!L239,FIND(":",Sheet1!L239)+1,100)</f>
        <v>0</v>
      </c>
      <c r="M240" s="178" t="str">
        <f>MID(Sheet1!M239,FIND(":",Sheet1!M239)+1,100)</f>
        <v>0</v>
      </c>
      <c r="N240" s="178" t="str">
        <f>MID(Sheet1!N239,FIND(":",Sheet1!N239)+1,100)</f>
        <v>0</v>
      </c>
      <c r="O240" s="178" t="str">
        <f>MID(Sheet1!O239,FIND(":",Sheet1!O239)+1,100)</f>
        <v>0</v>
      </c>
      <c r="P240" s="178" t="str">
        <f>MID(Sheet1!P239,FIND(":",Sheet1!P239)+1,100)</f>
        <v>0</v>
      </c>
      <c r="Q240" s="178" t="str">
        <f>MID(Sheet1!Q239,FIND(":",Sheet1!Q239)+1,100)</f>
        <v>-</v>
      </c>
      <c r="R240" s="178" t="str">
        <f>MID(Sheet1!R239,FIND(":",Sheet1!R239)+1,100)</f>
        <v>-</v>
      </c>
      <c r="S240" s="178" t="str">
        <f>MID(Sheet1!S239,FIND(":",Sheet1!S239)+1,100)</f>
        <v>-</v>
      </c>
      <c r="T240" s="178" t="str">
        <f>MID(Sheet1!T239,FIND(":",Sheet1!T239)+1,100)</f>
        <v>-</v>
      </c>
      <c r="U240" s="178" t="str">
        <f>MID(Sheet1!U239,FIND(":",Sheet1!U239)+1,100)</f>
        <v/>
      </c>
      <c r="V240" s="103" t="str">
        <f>MID(Sheet1!V239,FIND(":",Sheet1!V239)+1,10000)</f>
        <v>-</v>
      </c>
    </row>
    <row r="241" spans="1:22" x14ac:dyDescent="0.2">
      <c r="A241" s="178" t="str">
        <f>MID(Sheet1!A240,FIND(":",Sheet1!A240)+1,100)</f>
        <v>供水厂</v>
      </c>
      <c r="B241" s="178" t="str">
        <f>MID(Sheet1!B240,FIND(":",Sheet1!B240)+1,100)</f>
        <v>供水厂</v>
      </c>
      <c r="C241" s="178" t="str">
        <f>MID(Sheet1!C240,FIND(":",Sheet1!C240)+1,100)</f>
        <v/>
      </c>
      <c r="D241" s="178" t="str">
        <f>MID(Sheet1!D240,FIND(":",Sheet1!D240)+1,100)</f>
        <v>T</v>
      </c>
      <c r="E241" s="178" t="str">
        <f>MID(Sheet1!E240,FIND(":",Sheet1!E240)+1,100)</f>
        <v>规范外</v>
      </c>
      <c r="F241" s="178" t="str">
        <f>MID(Sheet1!F240,FIND(":",Sheet1!F240)+1,100)</f>
        <v>0</v>
      </c>
      <c r="G241" s="178" t="str">
        <f>MID(Sheet1!G240,FIND(":",Sheet1!G240)+1,100)</f>
        <v>城市级</v>
      </c>
      <c r="H241" s="178" t="str">
        <f>MID(Sheet1!H240,FIND(":",Sheet1!H240)+1,100)</f>
        <v>SZ0102</v>
      </c>
      <c r="I241" s="178" t="str">
        <f>MID(Sheet1!I240,FIND(":",Sheet1!I240)+1,100)</f>
        <v>市政公用</v>
      </c>
      <c r="J241" s="178" t="str">
        <f>MID(Sheet1!J240,FIND(":",Sheet1!J240)+1,100)</f>
        <v>1301</v>
      </c>
      <c r="K241" s="178" t="str">
        <f>MID(Sheet1!K240,FIND(":",Sheet1!K240)+1,100)</f>
        <v>实位控制</v>
      </c>
      <c r="L241" s="178" t="str">
        <f>MID(Sheet1!L240,FIND(":",Sheet1!L240)+1,100)</f>
        <v>0</v>
      </c>
      <c r="M241" s="178" t="str">
        <f>MID(Sheet1!M240,FIND(":",Sheet1!M240)+1,100)</f>
        <v>0</v>
      </c>
      <c r="N241" s="178" t="str">
        <f>MID(Sheet1!N240,FIND(":",Sheet1!N240)+1,100)</f>
        <v>0</v>
      </c>
      <c r="O241" s="178" t="str">
        <f>MID(Sheet1!O240,FIND(":",Sheet1!O240)+1,100)</f>
        <v>0</v>
      </c>
      <c r="P241" s="178" t="str">
        <f>MID(Sheet1!P240,FIND(":",Sheet1!P240)+1,100)</f>
        <v>0</v>
      </c>
      <c r="Q241" s="178" t="str">
        <f>MID(Sheet1!Q240,FIND(":",Sheet1!Q240)+1,100)</f>
        <v>-</v>
      </c>
      <c r="R241" s="178" t="str">
        <f>MID(Sheet1!R240,FIND(":",Sheet1!R240)+1,100)</f>
        <v>-</v>
      </c>
      <c r="S241" s="178" t="str">
        <f>MID(Sheet1!S240,FIND(":",Sheet1!S240)+1,100)</f>
        <v>-</v>
      </c>
      <c r="T241" s="178" t="str">
        <f>MID(Sheet1!T240,FIND(":",Sheet1!T240)+1,100)</f>
        <v>-</v>
      </c>
      <c r="U241" s="178" t="str">
        <f>MID(Sheet1!U240,FIND(":",Sheet1!U240)+1,100)</f>
        <v/>
      </c>
      <c r="V241" s="103" t="str">
        <f>MID(Sheet1!V240,FIND(":",Sheet1!V240)+1,10000)</f>
        <v>-</v>
      </c>
    </row>
    <row r="242" spans="1:22" x14ac:dyDescent="0.2">
      <c r="A242" s="178" t="str">
        <f>MID(Sheet1!A241,FIND(":",Sheet1!A241)+1,100)</f>
        <v>工业水厂</v>
      </c>
      <c r="B242" s="178" t="str">
        <f>MID(Sheet1!B241,FIND(":",Sheet1!B241)+1,100)</f>
        <v>工业水厂</v>
      </c>
      <c r="C242" s="178" t="str">
        <f>MID(Sheet1!C241,FIND(":",Sheet1!C241)+1,100)</f>
        <v/>
      </c>
      <c r="D242" s="178" t="str">
        <f>MID(Sheet1!D241,FIND(":",Sheet1!D241)+1,100)</f>
        <v>T</v>
      </c>
      <c r="E242" s="178" t="str">
        <f>MID(Sheet1!E241,FIND(":",Sheet1!E241)+1,100)</f>
        <v>规范外</v>
      </c>
      <c r="F242" s="178" t="str">
        <f>MID(Sheet1!F241,FIND(":",Sheet1!F241)+1,100)</f>
        <v>0</v>
      </c>
      <c r="G242" s="178" t="str">
        <f>MID(Sheet1!G241,FIND(":",Sheet1!G241)+1,100)</f>
        <v>城市级</v>
      </c>
      <c r="H242" s="178" t="str">
        <f>MID(Sheet1!H241,FIND(":",Sheet1!H241)+1,100)</f>
        <v>SZ0102</v>
      </c>
      <c r="I242" s="178" t="str">
        <f>MID(Sheet1!I241,FIND(":",Sheet1!I241)+1,100)</f>
        <v>市政公用</v>
      </c>
      <c r="J242" s="178" t="str">
        <f>MID(Sheet1!J241,FIND(":",Sheet1!J241)+1,100)</f>
        <v>1301</v>
      </c>
      <c r="K242" s="178" t="str">
        <f>MID(Sheet1!K241,FIND(":",Sheet1!K241)+1,100)</f>
        <v>实位控制</v>
      </c>
      <c r="L242" s="178" t="str">
        <f>MID(Sheet1!L241,FIND(":",Sheet1!L241)+1,100)</f>
        <v>0</v>
      </c>
      <c r="M242" s="178" t="str">
        <f>MID(Sheet1!M241,FIND(":",Sheet1!M241)+1,100)</f>
        <v>0</v>
      </c>
      <c r="N242" s="178" t="str">
        <f>MID(Sheet1!N241,FIND(":",Sheet1!N241)+1,100)</f>
        <v>0</v>
      </c>
      <c r="O242" s="178" t="str">
        <f>MID(Sheet1!O241,FIND(":",Sheet1!O241)+1,100)</f>
        <v>0</v>
      </c>
      <c r="P242" s="178" t="str">
        <f>MID(Sheet1!P241,FIND(":",Sheet1!P241)+1,100)</f>
        <v>0</v>
      </c>
      <c r="Q242" s="178" t="str">
        <f>MID(Sheet1!Q241,FIND(":",Sheet1!Q241)+1,100)</f>
        <v>-</v>
      </c>
      <c r="R242" s="178" t="str">
        <f>MID(Sheet1!R241,FIND(":",Sheet1!R241)+1,100)</f>
        <v>-</v>
      </c>
      <c r="S242" s="178" t="str">
        <f>MID(Sheet1!S241,FIND(":",Sheet1!S241)+1,100)</f>
        <v>-</v>
      </c>
      <c r="T242" s="178" t="str">
        <f>MID(Sheet1!T241,FIND(":",Sheet1!T241)+1,100)</f>
        <v>-</v>
      </c>
      <c r="U242" s="178" t="str">
        <f>MID(Sheet1!U241,FIND(":",Sheet1!U241)+1,100)</f>
        <v/>
      </c>
      <c r="V242" s="103" t="str">
        <f>MID(Sheet1!V241,FIND(":",Sheet1!V241)+1,10000)</f>
        <v>-</v>
      </c>
    </row>
    <row r="243" spans="1:22" x14ac:dyDescent="0.2">
      <c r="A243" s="178" t="str">
        <f>MID(Sheet1!A242,FIND(":",Sheet1!A242)+1,100)</f>
        <v>污水泵站</v>
      </c>
      <c r="B243" s="178" t="str">
        <f>MID(Sheet1!B242,FIND(":",Sheet1!B242)+1,100)</f>
        <v>污水泵站</v>
      </c>
      <c r="C243" s="178" t="str">
        <f>MID(Sheet1!C242,FIND(":",Sheet1!C242)+1,100)</f>
        <v/>
      </c>
      <c r="D243" s="178" t="str">
        <f>MID(Sheet1!D242,FIND(":",Sheet1!D242)+1,100)</f>
        <v>T</v>
      </c>
      <c r="E243" s="178" t="str">
        <f>MID(Sheet1!E242,FIND(":",Sheet1!E242)+1,100)</f>
        <v>规范外</v>
      </c>
      <c r="F243" s="178" t="str">
        <f>MID(Sheet1!F242,FIND(":",Sheet1!F242)+1,100)</f>
        <v>1</v>
      </c>
      <c r="G243" s="178" t="str">
        <f>MID(Sheet1!G242,FIND(":",Sheet1!G242)+1,100)</f>
        <v>街道级</v>
      </c>
      <c r="H243" s="178" t="str">
        <f>MID(Sheet1!H242,FIND(":",Sheet1!H242)+1,100)</f>
        <v>SZ0106</v>
      </c>
      <c r="I243" s="178" t="str">
        <f>MID(Sheet1!I242,FIND(":",Sheet1!I242)+1,100)</f>
        <v>市政公用</v>
      </c>
      <c r="J243" s="178" t="str">
        <f>MID(Sheet1!J242,FIND(":",Sheet1!J242)+1,100)</f>
        <v>1302</v>
      </c>
      <c r="K243" s="178" t="str">
        <f>MID(Sheet1!K242,FIND(":",Sheet1!K242)+1,100)</f>
        <v>实位控制</v>
      </c>
      <c r="L243" s="178" t="str">
        <f>MID(Sheet1!L242,FIND(":",Sheet1!L242)+1,100)</f>
        <v>0</v>
      </c>
      <c r="M243" s="178" t="str">
        <f>MID(Sheet1!M242,FIND(":",Sheet1!M242)+1,100)</f>
        <v>0</v>
      </c>
      <c r="N243" s="178" t="str">
        <f>MID(Sheet1!N242,FIND(":",Sheet1!N242)+1,100)</f>
        <v>0</v>
      </c>
      <c r="O243" s="178" t="str">
        <f>MID(Sheet1!O242,FIND(":",Sheet1!O242)+1,100)</f>
        <v>0</v>
      </c>
      <c r="P243" s="178" t="str">
        <f>MID(Sheet1!P242,FIND(":",Sheet1!P242)+1,100)</f>
        <v>0</v>
      </c>
      <c r="Q243" s="178" t="str">
        <f>MID(Sheet1!Q242,FIND(":",Sheet1!Q242)+1,100)</f>
        <v>-</v>
      </c>
      <c r="R243" s="178" t="str">
        <f>MID(Sheet1!R242,FIND(":",Sheet1!R242)+1,100)</f>
        <v>-</v>
      </c>
      <c r="S243" s="178" t="str">
        <f>MID(Sheet1!S242,FIND(":",Sheet1!S242)+1,100)</f>
        <v>-</v>
      </c>
      <c r="T243" s="178" t="str">
        <f>MID(Sheet1!T242,FIND(":",Sheet1!T242)+1,100)</f>
        <v>-</v>
      </c>
      <c r="U243" s="178" t="str">
        <f>MID(Sheet1!U242,FIND(":",Sheet1!U242)+1,100)</f>
        <v/>
      </c>
      <c r="V243" s="103" t="str">
        <f>MID(Sheet1!V242,FIND(":",Sheet1!V242)+1,10000)</f>
        <v>-</v>
      </c>
    </row>
    <row r="244" spans="1:22" x14ac:dyDescent="0.2">
      <c r="A244" s="178" t="str">
        <f>MID(Sheet1!A243,FIND(":",Sheet1!A243)+1,100)</f>
        <v>污水处理厂</v>
      </c>
      <c r="B244" s="178" t="str">
        <f>MID(Sheet1!B243,FIND(":",Sheet1!B243)+1,100)</f>
        <v>污水处理厂</v>
      </c>
      <c r="C244" s="178" t="str">
        <f>MID(Sheet1!C243,FIND(":",Sheet1!C243)+1,100)</f>
        <v/>
      </c>
      <c r="D244" s="178" t="str">
        <f>MID(Sheet1!D243,FIND(":",Sheet1!D243)+1,100)</f>
        <v>T</v>
      </c>
      <c r="E244" s="178" t="str">
        <f>MID(Sheet1!E243,FIND(":",Sheet1!E243)+1,100)</f>
        <v>规范外</v>
      </c>
      <c r="F244" s="178" t="str">
        <f>MID(Sheet1!F243,FIND(":",Sheet1!F243)+1,100)</f>
        <v>1</v>
      </c>
      <c r="G244" s="178" t="str">
        <f>MID(Sheet1!G243,FIND(":",Sheet1!G243)+1,100)</f>
        <v>城市级</v>
      </c>
      <c r="H244" s="178" t="str">
        <f>MID(Sheet1!H243,FIND(":",Sheet1!H243)+1,100)</f>
        <v>SZ0105</v>
      </c>
      <c r="I244" s="178" t="str">
        <f>MID(Sheet1!I243,FIND(":",Sheet1!I243)+1,100)</f>
        <v>市政公用</v>
      </c>
      <c r="J244" s="178" t="str">
        <f>MID(Sheet1!J243,FIND(":",Sheet1!J243)+1,100)</f>
        <v>1302</v>
      </c>
      <c r="K244" s="178" t="str">
        <f>MID(Sheet1!K243,FIND(":",Sheet1!K243)+1,100)</f>
        <v>实位控制</v>
      </c>
      <c r="L244" s="178" t="str">
        <f>MID(Sheet1!L243,FIND(":",Sheet1!L243)+1,100)</f>
        <v>0</v>
      </c>
      <c r="M244" s="178" t="str">
        <f>MID(Sheet1!M243,FIND(":",Sheet1!M243)+1,100)</f>
        <v>0</v>
      </c>
      <c r="N244" s="178" t="str">
        <f>MID(Sheet1!N243,FIND(":",Sheet1!N243)+1,100)</f>
        <v>0</v>
      </c>
      <c r="O244" s="178" t="str">
        <f>MID(Sheet1!O243,FIND(":",Sheet1!O243)+1,100)</f>
        <v>0</v>
      </c>
      <c r="P244" s="178" t="str">
        <f>MID(Sheet1!P243,FIND(":",Sheet1!P243)+1,100)</f>
        <v>0</v>
      </c>
      <c r="Q244" s="178" t="str">
        <f>MID(Sheet1!Q243,FIND(":",Sheet1!Q243)+1,100)</f>
        <v>-</v>
      </c>
      <c r="R244" s="178" t="str">
        <f>MID(Sheet1!R243,FIND(":",Sheet1!R243)+1,100)</f>
        <v>-</v>
      </c>
      <c r="S244" s="178" t="str">
        <f>MID(Sheet1!S243,FIND(":",Sheet1!S243)+1,100)</f>
        <v>-</v>
      </c>
      <c r="T244" s="178" t="str">
        <f>MID(Sheet1!T243,FIND(":",Sheet1!T243)+1,100)</f>
        <v>-</v>
      </c>
      <c r="U244" s="178" t="str">
        <f>MID(Sheet1!U243,FIND(":",Sheet1!U243)+1,100)</f>
        <v/>
      </c>
      <c r="V244" s="103" t="str">
        <f>MID(Sheet1!V243,FIND(":",Sheet1!V243)+1,10000)</f>
        <v>-</v>
      </c>
    </row>
    <row r="245" spans="1:22" x14ac:dyDescent="0.2">
      <c r="A245" s="178" t="str">
        <f>MID(Sheet1!A244,FIND(":",Sheet1!A244)+1,100)</f>
        <v>污水处理设施</v>
      </c>
      <c r="B245" s="178" t="str">
        <f>MID(Sheet1!B244,FIND(":",Sheet1!B244)+1,100)</f>
        <v>污水处理设施</v>
      </c>
      <c r="C245" s="178" t="str">
        <f>MID(Sheet1!C244,FIND(":",Sheet1!C244)+1,100)</f>
        <v/>
      </c>
      <c r="D245" s="178" t="str">
        <f>MID(Sheet1!D244,FIND(":",Sheet1!D244)+1,100)</f>
        <v>T</v>
      </c>
      <c r="E245" s="178" t="str">
        <f>MID(Sheet1!E244,FIND(":",Sheet1!E244)+1,100)</f>
        <v>规范外</v>
      </c>
      <c r="F245" s="178" t="str">
        <f>MID(Sheet1!F244,FIND(":",Sheet1!F244)+1,100)</f>
        <v>1</v>
      </c>
      <c r="G245" s="178" t="str">
        <f>MID(Sheet1!G244,FIND(":",Sheet1!G244)+1,100)</f>
        <v>街道级</v>
      </c>
      <c r="H245" s="178" t="str">
        <f>MID(Sheet1!H244,FIND(":",Sheet1!H244)+1,100)</f>
        <v>SZ0105</v>
      </c>
      <c r="I245" s="178" t="str">
        <f>MID(Sheet1!I244,FIND(":",Sheet1!I244)+1,100)</f>
        <v>市政公用</v>
      </c>
      <c r="J245" s="178" t="str">
        <f>MID(Sheet1!J244,FIND(":",Sheet1!J244)+1,100)</f>
        <v>1302</v>
      </c>
      <c r="K245" s="178" t="str">
        <f>MID(Sheet1!K244,FIND(":",Sheet1!K244)+1,100)</f>
        <v>实位控制</v>
      </c>
      <c r="L245" s="178" t="str">
        <f>MID(Sheet1!L244,FIND(":",Sheet1!L244)+1,100)</f>
        <v>0</v>
      </c>
      <c r="M245" s="178" t="str">
        <f>MID(Sheet1!M244,FIND(":",Sheet1!M244)+1,100)</f>
        <v>0</v>
      </c>
      <c r="N245" s="178" t="str">
        <f>MID(Sheet1!N244,FIND(":",Sheet1!N244)+1,100)</f>
        <v>0</v>
      </c>
      <c r="O245" s="178" t="str">
        <f>MID(Sheet1!O244,FIND(":",Sheet1!O244)+1,100)</f>
        <v>0</v>
      </c>
      <c r="P245" s="178" t="str">
        <f>MID(Sheet1!P244,FIND(":",Sheet1!P244)+1,100)</f>
        <v>0</v>
      </c>
      <c r="Q245" s="178" t="str">
        <f>MID(Sheet1!Q244,FIND(":",Sheet1!Q244)+1,100)</f>
        <v>-</v>
      </c>
      <c r="R245" s="178" t="str">
        <f>MID(Sheet1!R244,FIND(":",Sheet1!R244)+1,100)</f>
        <v>-</v>
      </c>
      <c r="S245" s="178" t="str">
        <f>MID(Sheet1!S244,FIND(":",Sheet1!S244)+1,100)</f>
        <v>-</v>
      </c>
      <c r="T245" s="178" t="str">
        <f>MID(Sheet1!T244,FIND(":",Sheet1!T244)+1,100)</f>
        <v>-</v>
      </c>
      <c r="U245" s="178" t="str">
        <f>MID(Sheet1!U244,FIND(":",Sheet1!U244)+1,100)</f>
        <v/>
      </c>
      <c r="V245" s="103" t="str">
        <f>MID(Sheet1!V244,FIND(":",Sheet1!V244)+1,10000)</f>
        <v>-</v>
      </c>
    </row>
    <row r="246" spans="1:22" x14ac:dyDescent="0.2">
      <c r="A246" s="178" t="str">
        <f>MID(Sheet1!A245,FIND(":",Sheet1!A245)+1,100)</f>
        <v>雨水泵站</v>
      </c>
      <c r="B246" s="178" t="str">
        <f>MID(Sheet1!B245,FIND(":",Sheet1!B245)+1,100)</f>
        <v>雨水泵站</v>
      </c>
      <c r="C246" s="178" t="str">
        <f>MID(Sheet1!C245,FIND(":",Sheet1!C245)+1,100)</f>
        <v/>
      </c>
      <c r="D246" s="178" t="str">
        <f>MID(Sheet1!D245,FIND(":",Sheet1!D245)+1,100)</f>
        <v>T</v>
      </c>
      <c r="E246" s="178" t="str">
        <f>MID(Sheet1!E245,FIND(":",Sheet1!E245)+1,100)</f>
        <v>规范外</v>
      </c>
      <c r="F246" s="178" t="str">
        <f>MID(Sheet1!F245,FIND(":",Sheet1!F245)+1,100)</f>
        <v>1</v>
      </c>
      <c r="G246" s="178" t="str">
        <f>MID(Sheet1!G245,FIND(":",Sheet1!G245)+1,100)</f>
        <v>街道级</v>
      </c>
      <c r="H246" s="178" t="str">
        <f>MID(Sheet1!H245,FIND(":",Sheet1!H245)+1,100)</f>
        <v>SZ0107</v>
      </c>
      <c r="I246" s="178" t="str">
        <f>MID(Sheet1!I245,FIND(":",Sheet1!I245)+1,100)</f>
        <v>市政公用</v>
      </c>
      <c r="J246" s="178" t="str">
        <f>MID(Sheet1!J245,FIND(":",Sheet1!J245)+1,100)</f>
        <v>1302</v>
      </c>
      <c r="K246" s="178" t="str">
        <f>MID(Sheet1!K245,FIND(":",Sheet1!K245)+1,100)</f>
        <v>实位控制</v>
      </c>
      <c r="L246" s="178" t="str">
        <f>MID(Sheet1!L245,FIND(":",Sheet1!L245)+1,100)</f>
        <v>0</v>
      </c>
      <c r="M246" s="178" t="str">
        <f>MID(Sheet1!M245,FIND(":",Sheet1!M245)+1,100)</f>
        <v>0</v>
      </c>
      <c r="N246" s="178" t="str">
        <f>MID(Sheet1!N245,FIND(":",Sheet1!N245)+1,100)</f>
        <v>0</v>
      </c>
      <c r="O246" s="178" t="str">
        <f>MID(Sheet1!O245,FIND(":",Sheet1!O245)+1,100)</f>
        <v>0</v>
      </c>
      <c r="P246" s="178" t="str">
        <f>MID(Sheet1!P245,FIND(":",Sheet1!P245)+1,100)</f>
        <v>0</v>
      </c>
      <c r="Q246" s="178" t="str">
        <f>MID(Sheet1!Q245,FIND(":",Sheet1!Q245)+1,100)</f>
        <v>-</v>
      </c>
      <c r="R246" s="178" t="str">
        <f>MID(Sheet1!R245,FIND(":",Sheet1!R245)+1,100)</f>
        <v>-</v>
      </c>
      <c r="S246" s="178" t="str">
        <f>MID(Sheet1!S245,FIND(":",Sheet1!S245)+1,100)</f>
        <v>-</v>
      </c>
      <c r="T246" s="178" t="str">
        <f>MID(Sheet1!T245,FIND(":",Sheet1!T245)+1,100)</f>
        <v>-</v>
      </c>
      <c r="U246" s="178" t="str">
        <f>MID(Sheet1!U245,FIND(":",Sheet1!U245)+1,100)</f>
        <v/>
      </c>
      <c r="V246" s="103" t="str">
        <f>MID(Sheet1!V245,FIND(":",Sheet1!V245)+1,10000)</f>
        <v>-</v>
      </c>
    </row>
    <row r="247" spans="1:22" x14ac:dyDescent="0.2">
      <c r="A247" s="178" t="str">
        <f>MID(Sheet1!A246,FIND(":",Sheet1!A246)+1,100)</f>
        <v>数据中心</v>
      </c>
      <c r="B247" s="178" t="str">
        <f>MID(Sheet1!B246,FIND(":",Sheet1!B246)+1,100)</f>
        <v>数据中心</v>
      </c>
      <c r="C247" s="178" t="str">
        <f>MID(Sheet1!C246,FIND(":",Sheet1!C246)+1,100)</f>
        <v/>
      </c>
      <c r="D247" s="178" t="str">
        <f>MID(Sheet1!D246,FIND(":",Sheet1!D246)+1,100)</f>
        <v>T</v>
      </c>
      <c r="E247" s="178" t="str">
        <f>MID(Sheet1!E246,FIND(":",Sheet1!E246)+1,100)</f>
        <v>规范外</v>
      </c>
      <c r="F247" s="178" t="str">
        <f>MID(Sheet1!F246,FIND(":",Sheet1!F246)+1,100)</f>
        <v>0</v>
      </c>
      <c r="G247" s="178" t="str">
        <f>MID(Sheet1!G246,FIND(":",Sheet1!G246)+1,100)</f>
        <v>街道级</v>
      </c>
      <c r="H247" s="178" t="str">
        <f>MID(Sheet1!H246,FIND(":",Sheet1!H246)+1,100)</f>
        <v>SZ0121</v>
      </c>
      <c r="I247" s="178" t="str">
        <f>MID(Sheet1!I246,FIND(":",Sheet1!I246)+1,100)</f>
        <v>市政公用</v>
      </c>
      <c r="J247" s="178" t="str">
        <f>MID(Sheet1!J246,FIND(":",Sheet1!J246)+1,100)</f>
        <v>1306</v>
      </c>
      <c r="K247" s="178" t="str">
        <f>MID(Sheet1!K246,FIND(":",Sheet1!K246)+1,100)</f>
        <v>点位控制</v>
      </c>
      <c r="L247" s="178" t="str">
        <f>MID(Sheet1!L246,FIND(":",Sheet1!L246)+1,100)</f>
        <v>0</v>
      </c>
      <c r="M247" s="178" t="str">
        <f>MID(Sheet1!M246,FIND(":",Sheet1!M246)+1,100)</f>
        <v>0</v>
      </c>
      <c r="N247" s="178" t="str">
        <f>MID(Sheet1!N246,FIND(":",Sheet1!N246)+1,100)</f>
        <v>0</v>
      </c>
      <c r="O247" s="178" t="str">
        <f>MID(Sheet1!O246,FIND(":",Sheet1!O246)+1,100)</f>
        <v>0</v>
      </c>
      <c r="P247" s="178" t="str">
        <f>MID(Sheet1!P246,FIND(":",Sheet1!P246)+1,100)</f>
        <v>0</v>
      </c>
      <c r="Q247" s="178" t="str">
        <f>MID(Sheet1!Q246,FIND(":",Sheet1!Q246)+1,100)</f>
        <v>-</v>
      </c>
      <c r="R247" s="178" t="str">
        <f>MID(Sheet1!R246,FIND(":",Sheet1!R246)+1,100)</f>
        <v>-</v>
      </c>
      <c r="S247" s="178" t="str">
        <f>MID(Sheet1!S246,FIND(":",Sheet1!S246)+1,100)</f>
        <v>-</v>
      </c>
      <c r="T247" s="178" t="str">
        <f>MID(Sheet1!T246,FIND(":",Sheet1!T246)+1,100)</f>
        <v>-</v>
      </c>
      <c r="U247" s="178" t="str">
        <f>MID(Sheet1!U246,FIND(":",Sheet1!U246)+1,100)</f>
        <v/>
      </c>
      <c r="V247" s="103" t="str">
        <f>MID(Sheet1!V246,FIND(":",Sheet1!V246)+1,10000)</f>
        <v>-</v>
      </c>
    </row>
    <row r="248" spans="1:22" x14ac:dyDescent="0.2">
      <c r="A248" s="178" t="str">
        <f>MID(Sheet1!A247,FIND(":",Sheet1!A247)+1,100)</f>
        <v>通信机房</v>
      </c>
      <c r="B248" s="178" t="str">
        <f>MID(Sheet1!B247,FIND(":",Sheet1!B247)+1,100)</f>
        <v>通信机房</v>
      </c>
      <c r="C248" s="178" t="str">
        <f>MID(Sheet1!C247,FIND(":",Sheet1!C247)+1,100)</f>
        <v/>
      </c>
      <c r="D248" s="178" t="str">
        <f>MID(Sheet1!D247,FIND(":",Sheet1!D247)+1,100)</f>
        <v>T</v>
      </c>
      <c r="E248" s="178" t="str">
        <f>MID(Sheet1!E247,FIND(":",Sheet1!E247)+1,100)</f>
        <v>规范外</v>
      </c>
      <c r="F248" s="178" t="str">
        <f>MID(Sheet1!F247,FIND(":",Sheet1!F247)+1,100)</f>
        <v>0</v>
      </c>
      <c r="G248" s="178" t="str">
        <f>MID(Sheet1!G247,FIND(":",Sheet1!G247)+1,100)</f>
        <v>街道级</v>
      </c>
      <c r="H248" s="178" t="str">
        <f>MID(Sheet1!H247,FIND(":",Sheet1!H247)+1,100)</f>
        <v>SZ0121</v>
      </c>
      <c r="I248" s="178" t="str">
        <f>MID(Sheet1!I247,FIND(":",Sheet1!I247)+1,100)</f>
        <v>市政公用</v>
      </c>
      <c r="J248" s="178" t="str">
        <f>MID(Sheet1!J247,FIND(":",Sheet1!J247)+1,100)</f>
        <v>1306</v>
      </c>
      <c r="K248" s="178" t="str">
        <f>MID(Sheet1!K247,FIND(":",Sheet1!K247)+1,100)</f>
        <v>点位控制</v>
      </c>
      <c r="L248" s="178" t="str">
        <f>MID(Sheet1!L247,FIND(":",Sheet1!L247)+1,100)</f>
        <v>0</v>
      </c>
      <c r="M248" s="178" t="str">
        <f>MID(Sheet1!M247,FIND(":",Sheet1!M247)+1,100)</f>
        <v>0</v>
      </c>
      <c r="N248" s="178" t="str">
        <f>MID(Sheet1!N247,FIND(":",Sheet1!N247)+1,100)</f>
        <v>0</v>
      </c>
      <c r="O248" s="178" t="str">
        <f>MID(Sheet1!O247,FIND(":",Sheet1!O247)+1,100)</f>
        <v>0</v>
      </c>
      <c r="P248" s="178" t="str">
        <f>MID(Sheet1!P247,FIND(":",Sheet1!P247)+1,100)</f>
        <v>0</v>
      </c>
      <c r="Q248" s="178" t="str">
        <f>MID(Sheet1!Q247,FIND(":",Sheet1!Q247)+1,100)</f>
        <v>-</v>
      </c>
      <c r="R248" s="178" t="str">
        <f>MID(Sheet1!R247,FIND(":",Sheet1!R247)+1,100)</f>
        <v>-</v>
      </c>
      <c r="S248" s="178" t="str">
        <f>MID(Sheet1!S247,FIND(":",Sheet1!S247)+1,100)</f>
        <v>-</v>
      </c>
      <c r="T248" s="178" t="str">
        <f>MID(Sheet1!T247,FIND(":",Sheet1!T247)+1,100)</f>
        <v>-</v>
      </c>
      <c r="U248" s="178" t="str">
        <f>MID(Sheet1!U247,FIND(":",Sheet1!U247)+1,100)</f>
        <v/>
      </c>
      <c r="V248" s="103" t="str">
        <f>MID(Sheet1!V247,FIND(":",Sheet1!V247)+1,10000)</f>
        <v>-</v>
      </c>
    </row>
    <row r="249" spans="1:22" x14ac:dyDescent="0.2">
      <c r="A249" s="178" t="str">
        <f>MID(Sheet1!A248,FIND(":",Sheet1!A248)+1,100)</f>
        <v>电信模块局</v>
      </c>
      <c r="B249" s="178" t="str">
        <f>MID(Sheet1!B248,FIND(":",Sheet1!B248)+1,100)</f>
        <v>电信模块局</v>
      </c>
      <c r="C249" s="178" t="str">
        <f>MID(Sheet1!C248,FIND(":",Sheet1!C248)+1,100)</f>
        <v/>
      </c>
      <c r="D249" s="178" t="str">
        <f>MID(Sheet1!D248,FIND(":",Sheet1!D248)+1,100)</f>
        <v>T</v>
      </c>
      <c r="E249" s="178" t="str">
        <f>MID(Sheet1!E248,FIND(":",Sheet1!E248)+1,100)</f>
        <v>规范外</v>
      </c>
      <c r="F249" s="178" t="str">
        <f>MID(Sheet1!F248,FIND(":",Sheet1!F248)+1,100)</f>
        <v>0</v>
      </c>
      <c r="G249" s="178" t="str">
        <f>MID(Sheet1!G248,FIND(":",Sheet1!G248)+1,100)</f>
        <v>街道级</v>
      </c>
      <c r="H249" s="178" t="str">
        <f>MID(Sheet1!H248,FIND(":",Sheet1!H248)+1,100)</f>
        <v>SZ0122</v>
      </c>
      <c r="I249" s="178" t="str">
        <f>MID(Sheet1!I248,FIND(":",Sheet1!I248)+1,100)</f>
        <v>市政公用</v>
      </c>
      <c r="J249" s="178" t="str">
        <f>MID(Sheet1!J248,FIND(":",Sheet1!J248)+1,100)</f>
        <v>1306</v>
      </c>
      <c r="K249" s="178" t="str">
        <f>MID(Sheet1!K248,FIND(":",Sheet1!K248)+1,100)</f>
        <v>点位控制</v>
      </c>
      <c r="L249" s="178" t="str">
        <f>MID(Sheet1!L248,FIND(":",Sheet1!L248)+1,100)</f>
        <v>0</v>
      </c>
      <c r="M249" s="178" t="str">
        <f>MID(Sheet1!M248,FIND(":",Sheet1!M248)+1,100)</f>
        <v>0</v>
      </c>
      <c r="N249" s="178" t="str">
        <f>MID(Sheet1!N248,FIND(":",Sheet1!N248)+1,100)</f>
        <v>0</v>
      </c>
      <c r="O249" s="178" t="str">
        <f>MID(Sheet1!O248,FIND(":",Sheet1!O248)+1,100)</f>
        <v>0</v>
      </c>
      <c r="P249" s="178" t="str">
        <f>MID(Sheet1!P248,FIND(":",Sheet1!P248)+1,100)</f>
        <v>0</v>
      </c>
      <c r="Q249" s="178" t="str">
        <f>MID(Sheet1!Q248,FIND(":",Sheet1!Q248)+1,100)</f>
        <v>-</v>
      </c>
      <c r="R249" s="178" t="str">
        <f>MID(Sheet1!R248,FIND(":",Sheet1!R248)+1,100)</f>
        <v>-</v>
      </c>
      <c r="S249" s="178" t="str">
        <f>MID(Sheet1!S248,FIND(":",Sheet1!S248)+1,100)</f>
        <v>-</v>
      </c>
      <c r="T249" s="178" t="str">
        <f>MID(Sheet1!T248,FIND(":",Sheet1!T248)+1,100)</f>
        <v>-</v>
      </c>
      <c r="U249" s="178" t="str">
        <f>MID(Sheet1!U248,FIND(":",Sheet1!U248)+1,100)</f>
        <v/>
      </c>
      <c r="V249" s="103" t="str">
        <f>MID(Sheet1!V248,FIND(":",Sheet1!V248)+1,10000)</f>
        <v>-</v>
      </c>
    </row>
    <row r="250" spans="1:22" x14ac:dyDescent="0.2">
      <c r="A250" s="178" t="str">
        <f>MID(Sheet1!A249,FIND(":",Sheet1!A249)+1,100)</f>
        <v>综合接入局</v>
      </c>
      <c r="B250" s="178" t="str">
        <f>MID(Sheet1!B249,FIND(":",Sheet1!B249)+1,100)</f>
        <v>综合接入局</v>
      </c>
      <c r="C250" s="178" t="str">
        <f>MID(Sheet1!C249,FIND(":",Sheet1!C249)+1,100)</f>
        <v/>
      </c>
      <c r="D250" s="178" t="str">
        <f>MID(Sheet1!D249,FIND(":",Sheet1!D249)+1,100)</f>
        <v>T</v>
      </c>
      <c r="E250" s="178" t="str">
        <f>MID(Sheet1!E249,FIND(":",Sheet1!E249)+1,100)</f>
        <v>规范外</v>
      </c>
      <c r="F250" s="178" t="str">
        <f>MID(Sheet1!F249,FIND(":",Sheet1!F249)+1,100)</f>
        <v>0</v>
      </c>
      <c r="G250" s="178" t="str">
        <f>MID(Sheet1!G249,FIND(":",Sheet1!G249)+1,100)</f>
        <v>街道级</v>
      </c>
      <c r="H250" s="178" t="str">
        <f>MID(Sheet1!H249,FIND(":",Sheet1!H249)+1,100)</f>
        <v>SZ0122</v>
      </c>
      <c r="I250" s="178" t="str">
        <f>MID(Sheet1!I249,FIND(":",Sheet1!I249)+1,100)</f>
        <v>市政公用</v>
      </c>
      <c r="J250" s="178" t="str">
        <f>MID(Sheet1!J249,FIND(":",Sheet1!J249)+1,100)</f>
        <v>1306</v>
      </c>
      <c r="K250" s="178" t="str">
        <f>MID(Sheet1!K249,FIND(":",Sheet1!K249)+1,100)</f>
        <v>点位控制</v>
      </c>
      <c r="L250" s="178" t="str">
        <f>MID(Sheet1!L249,FIND(":",Sheet1!L249)+1,100)</f>
        <v>0</v>
      </c>
      <c r="M250" s="178" t="str">
        <f>MID(Sheet1!M249,FIND(":",Sheet1!M249)+1,100)</f>
        <v>0</v>
      </c>
      <c r="N250" s="178" t="str">
        <f>MID(Sheet1!N249,FIND(":",Sheet1!N249)+1,100)</f>
        <v>0</v>
      </c>
      <c r="O250" s="178" t="str">
        <f>MID(Sheet1!O249,FIND(":",Sheet1!O249)+1,100)</f>
        <v>0</v>
      </c>
      <c r="P250" s="178" t="str">
        <f>MID(Sheet1!P249,FIND(":",Sheet1!P249)+1,100)</f>
        <v>0</v>
      </c>
      <c r="Q250" s="178" t="str">
        <f>MID(Sheet1!Q249,FIND(":",Sheet1!Q249)+1,100)</f>
        <v>-</v>
      </c>
      <c r="R250" s="178" t="str">
        <f>MID(Sheet1!R249,FIND(":",Sheet1!R249)+1,100)</f>
        <v>-</v>
      </c>
      <c r="S250" s="178" t="str">
        <f>MID(Sheet1!S249,FIND(":",Sheet1!S249)+1,100)</f>
        <v>-</v>
      </c>
      <c r="T250" s="178" t="str">
        <f>MID(Sheet1!T249,FIND(":",Sheet1!T249)+1,100)</f>
        <v>-</v>
      </c>
      <c r="U250" s="178" t="str">
        <f>MID(Sheet1!U249,FIND(":",Sheet1!U249)+1,100)</f>
        <v/>
      </c>
      <c r="V250" s="103" t="str">
        <f>MID(Sheet1!V249,FIND(":",Sheet1!V249)+1,10000)</f>
        <v>-</v>
      </c>
    </row>
    <row r="251" spans="1:22" x14ac:dyDescent="0.2">
      <c r="A251" s="178" t="str">
        <f>MID(Sheet1!A250,FIND(":",Sheet1!A250)+1,100)</f>
        <v>移动通信基站</v>
      </c>
      <c r="B251" s="178" t="str">
        <f>MID(Sheet1!B250,FIND(":",Sheet1!B250)+1,100)</f>
        <v>移动通信基站</v>
      </c>
      <c r="C251" s="178" t="str">
        <f>MID(Sheet1!C250,FIND(":",Sheet1!C250)+1,100)</f>
        <v/>
      </c>
      <c r="D251" s="178" t="str">
        <f>MID(Sheet1!D250,FIND(":",Sheet1!D250)+1,100)</f>
        <v>T</v>
      </c>
      <c r="E251" s="178" t="str">
        <f>MID(Sheet1!E250,FIND(":",Sheet1!E250)+1,100)</f>
        <v>规范外</v>
      </c>
      <c r="F251" s="178" t="str">
        <f>MID(Sheet1!F250,FIND(":",Sheet1!F250)+1,100)</f>
        <v>1</v>
      </c>
      <c r="G251" s="178" t="str">
        <f>MID(Sheet1!G250,FIND(":",Sheet1!G250)+1,100)</f>
        <v>街道级</v>
      </c>
      <c r="H251" s="178" t="str">
        <f>MID(Sheet1!H250,FIND(":",Sheet1!H250)+1,100)</f>
        <v>SZ0123</v>
      </c>
      <c r="I251" s="178" t="str">
        <f>MID(Sheet1!I250,FIND(":",Sheet1!I250)+1,100)</f>
        <v>市政公用</v>
      </c>
      <c r="J251" s="178" t="str">
        <f>MID(Sheet1!J250,FIND(":",Sheet1!J250)+1,100)</f>
        <v>1306</v>
      </c>
      <c r="K251" s="178" t="str">
        <f>MID(Sheet1!K250,FIND(":",Sheet1!K250)+1,100)</f>
        <v>点位控制</v>
      </c>
      <c r="L251" s="178" t="str">
        <f>MID(Sheet1!L250,FIND(":",Sheet1!L250)+1,100)</f>
        <v>0</v>
      </c>
      <c r="M251" s="178" t="str">
        <f>MID(Sheet1!M250,FIND(":",Sheet1!M250)+1,100)</f>
        <v>0</v>
      </c>
      <c r="N251" s="178" t="str">
        <f>MID(Sheet1!N250,FIND(":",Sheet1!N250)+1,100)</f>
        <v>0</v>
      </c>
      <c r="O251" s="178" t="str">
        <f>MID(Sheet1!O250,FIND(":",Sheet1!O250)+1,100)</f>
        <v>0</v>
      </c>
      <c r="P251" s="178" t="str">
        <f>MID(Sheet1!P250,FIND(":",Sheet1!P250)+1,100)</f>
        <v>0</v>
      </c>
      <c r="Q251" s="178" t="str">
        <f>MID(Sheet1!Q250,FIND(":",Sheet1!Q250)+1,100)</f>
        <v>-</v>
      </c>
      <c r="R251" s="178" t="str">
        <f>MID(Sheet1!R250,FIND(":",Sheet1!R250)+1,100)</f>
        <v>-</v>
      </c>
      <c r="S251" s="178" t="str">
        <f>MID(Sheet1!S250,FIND(":",Sheet1!S250)+1,100)</f>
        <v>-</v>
      </c>
      <c r="T251" s="178" t="str">
        <f>MID(Sheet1!T250,FIND(":",Sheet1!T250)+1,100)</f>
        <v>-</v>
      </c>
      <c r="U251" s="178" t="str">
        <f>MID(Sheet1!U250,FIND(":",Sheet1!U250)+1,100)</f>
        <v/>
      </c>
      <c r="V251" s="103" t="str">
        <f>MID(Sheet1!V250,FIND(":",Sheet1!V250)+1,10000)</f>
        <v>站间距为核心区350，市区500，郊区800，农村1000</v>
      </c>
    </row>
    <row r="252" spans="1:22" x14ac:dyDescent="0.2">
      <c r="A252" s="178" t="str">
        <f>MID(Sheet1!A251,FIND(":",Sheet1!A251)+1,100)</f>
        <v>有线电视分前端中心</v>
      </c>
      <c r="B252" s="178" t="str">
        <f>MID(Sheet1!B251,FIND(":",Sheet1!B251)+1,100)</f>
        <v>有线电视分前端中心</v>
      </c>
      <c r="C252" s="178" t="str">
        <f>MID(Sheet1!C251,FIND(":",Sheet1!C251)+1,100)</f>
        <v/>
      </c>
      <c r="D252" s="178" t="str">
        <f>MID(Sheet1!D251,FIND(":",Sheet1!D251)+1,100)</f>
        <v>T</v>
      </c>
      <c r="E252" s="178" t="str">
        <f>MID(Sheet1!E251,FIND(":",Sheet1!E251)+1,100)</f>
        <v>规范外</v>
      </c>
      <c r="F252" s="178" t="str">
        <f>MID(Sheet1!F251,FIND(":",Sheet1!F251)+1,100)</f>
        <v>0</v>
      </c>
      <c r="G252" s="178" t="str">
        <f>MID(Sheet1!G251,FIND(":",Sheet1!G251)+1,100)</f>
        <v>街道级</v>
      </c>
      <c r="H252" s="178" t="str">
        <f>MID(Sheet1!H251,FIND(":",Sheet1!H251)+1,100)</f>
        <v>SZ0126</v>
      </c>
      <c r="I252" s="178" t="str">
        <f>MID(Sheet1!I251,FIND(":",Sheet1!I251)+1,100)</f>
        <v>市政公用</v>
      </c>
      <c r="J252" s="178" t="str">
        <f>MID(Sheet1!J251,FIND(":",Sheet1!J251)+1,100)</f>
        <v>1308</v>
      </c>
      <c r="K252" s="178" t="str">
        <f>MID(Sheet1!K251,FIND(":",Sheet1!K251)+1,100)</f>
        <v>点位控制</v>
      </c>
      <c r="L252" s="178" t="str">
        <f>MID(Sheet1!L251,FIND(":",Sheet1!L251)+1,100)</f>
        <v>0</v>
      </c>
      <c r="M252" s="178" t="str">
        <f>MID(Sheet1!M251,FIND(":",Sheet1!M251)+1,100)</f>
        <v>0</v>
      </c>
      <c r="N252" s="178" t="str">
        <f>MID(Sheet1!N251,FIND(":",Sheet1!N251)+1,100)</f>
        <v>0</v>
      </c>
      <c r="O252" s="178" t="str">
        <f>MID(Sheet1!O251,FIND(":",Sheet1!O251)+1,100)</f>
        <v>0</v>
      </c>
      <c r="P252" s="178" t="str">
        <f>MID(Sheet1!P251,FIND(":",Sheet1!P251)+1,100)</f>
        <v>0</v>
      </c>
      <c r="Q252" s="178" t="str">
        <f>MID(Sheet1!Q251,FIND(":",Sheet1!Q251)+1,100)</f>
        <v>-</v>
      </c>
      <c r="R252" s="178" t="str">
        <f>MID(Sheet1!R251,FIND(":",Sheet1!R251)+1,100)</f>
        <v>-</v>
      </c>
      <c r="S252" s="178" t="str">
        <f>MID(Sheet1!S251,FIND(":",Sheet1!S251)+1,100)</f>
        <v>-</v>
      </c>
      <c r="T252" s="178" t="str">
        <f>MID(Sheet1!T251,FIND(":",Sheet1!T251)+1,100)</f>
        <v>-</v>
      </c>
      <c r="U252" s="178" t="str">
        <f>MID(Sheet1!U251,FIND(":",Sheet1!U251)+1,100)</f>
        <v/>
      </c>
      <c r="V252" s="103" t="str">
        <f>MID(Sheet1!V251,FIND(":",Sheet1!V251)+1,10000)</f>
        <v>-</v>
      </c>
    </row>
    <row r="253" spans="1:22" x14ac:dyDescent="0.2">
      <c r="A253" s="178" t="str">
        <f>MID(Sheet1!A252,FIND(":",Sheet1!A252)+1,100)</f>
        <v>电信交接间</v>
      </c>
      <c r="B253" s="178" t="str">
        <f>MID(Sheet1!B252,FIND(":",Sheet1!B252)+1,100)</f>
        <v>电信交接间</v>
      </c>
      <c r="C253" s="178" t="str">
        <f>MID(Sheet1!C252,FIND(":",Sheet1!C252)+1,100)</f>
        <v/>
      </c>
      <c r="D253" s="178" t="str">
        <f>MID(Sheet1!D252,FIND(":",Sheet1!D252)+1,100)</f>
        <v>T</v>
      </c>
      <c r="E253" s="178" t="str">
        <f>MID(Sheet1!E252,FIND(":",Sheet1!E252)+1,100)</f>
        <v>规范外</v>
      </c>
      <c r="F253" s="178" t="str">
        <f>MID(Sheet1!F252,FIND(":",Sheet1!F252)+1,100)</f>
        <v>0</v>
      </c>
      <c r="G253" s="178" t="str">
        <f>MID(Sheet1!G252,FIND(":",Sheet1!G252)+1,100)</f>
        <v>街道级</v>
      </c>
      <c r="H253" s="178" t="str">
        <f>MID(Sheet1!H252,FIND(":",Sheet1!H252)+1,100)</f>
        <v>SZ0124</v>
      </c>
      <c r="I253" s="178" t="str">
        <f>MID(Sheet1!I252,FIND(":",Sheet1!I252)+1,100)</f>
        <v>市政公用</v>
      </c>
      <c r="J253" s="178" t="str">
        <f>MID(Sheet1!J252,FIND(":",Sheet1!J252)+1,100)</f>
        <v>1306</v>
      </c>
      <c r="K253" s="178" t="str">
        <f>MID(Sheet1!K252,FIND(":",Sheet1!K252)+1,100)</f>
        <v>点位控制</v>
      </c>
      <c r="L253" s="178" t="str">
        <f>MID(Sheet1!L252,FIND(":",Sheet1!L252)+1,100)</f>
        <v>0</v>
      </c>
      <c r="M253" s="178" t="str">
        <f>MID(Sheet1!M252,FIND(":",Sheet1!M252)+1,100)</f>
        <v>0</v>
      </c>
      <c r="N253" s="178" t="str">
        <f>MID(Sheet1!N252,FIND(":",Sheet1!N252)+1,100)</f>
        <v>0</v>
      </c>
      <c r="O253" s="178" t="str">
        <f>MID(Sheet1!O252,FIND(":",Sheet1!O252)+1,100)</f>
        <v>0</v>
      </c>
      <c r="P253" s="178" t="str">
        <f>MID(Sheet1!P252,FIND(":",Sheet1!P252)+1,100)</f>
        <v>0</v>
      </c>
      <c r="Q253" s="178" t="str">
        <f>MID(Sheet1!Q252,FIND(":",Sheet1!Q252)+1,100)</f>
        <v>10㎡</v>
      </c>
      <c r="R253" s="178" t="str">
        <f>MID(Sheet1!R252,FIND(":",Sheet1!R252)+1,100)</f>
        <v>-</v>
      </c>
      <c r="S253" s="178" t="str">
        <f>MID(Sheet1!S252,FIND(":",Sheet1!S252)+1,100)</f>
        <v>-</v>
      </c>
      <c r="T253" s="178" t="str">
        <f>MID(Sheet1!T252,FIND(":",Sheet1!T252)+1,100)</f>
        <v>-</v>
      </c>
      <c r="U253" s="178" t="str">
        <f>MID(Sheet1!U252,FIND(":",Sheet1!U252)+1,100)</f>
        <v/>
      </c>
      <c r="V253" s="103" t="str">
        <f>MID(Sheet1!V252,FIND(":",Sheet1!V252)+1,10000)</f>
        <v>-</v>
      </c>
    </row>
    <row r="254" spans="1:22" x14ac:dyDescent="0.2">
      <c r="A254" s="178" t="str">
        <f>MID(Sheet1!A253,FIND(":",Sheet1!A253)+1,100)</f>
        <v>燃气门站</v>
      </c>
      <c r="B254" s="178" t="str">
        <f>MID(Sheet1!B253,FIND(":",Sheet1!B253)+1,100)</f>
        <v>燃气门站</v>
      </c>
      <c r="C254" s="178" t="str">
        <f>MID(Sheet1!C253,FIND(":",Sheet1!C253)+1,100)</f>
        <v/>
      </c>
      <c r="D254" s="178" t="str">
        <f>MID(Sheet1!D253,FIND(":",Sheet1!D253)+1,100)</f>
        <v>T</v>
      </c>
      <c r="E254" s="178" t="str">
        <f>MID(Sheet1!E253,FIND(":",Sheet1!E253)+1,100)</f>
        <v>规范外</v>
      </c>
      <c r="F254" s="178" t="str">
        <f>MID(Sheet1!F253,FIND(":",Sheet1!F253)+1,100)</f>
        <v>0</v>
      </c>
      <c r="G254" s="178" t="str">
        <f>MID(Sheet1!G253,FIND(":",Sheet1!G253)+1,100)</f>
        <v>街道级</v>
      </c>
      <c r="H254" s="178" t="str">
        <f>MID(Sheet1!H253,FIND(":",Sheet1!H253)+1,100)</f>
        <v>SZ0113</v>
      </c>
      <c r="I254" s="178" t="str">
        <f>MID(Sheet1!I253,FIND(":",Sheet1!I253)+1,100)</f>
        <v>市政公用</v>
      </c>
      <c r="J254" s="178" t="str">
        <f>MID(Sheet1!J253,FIND(":",Sheet1!J253)+1,100)</f>
        <v>1304</v>
      </c>
      <c r="K254" s="178" t="str">
        <f>MID(Sheet1!K253,FIND(":",Sheet1!K253)+1,100)</f>
        <v>实位控制</v>
      </c>
      <c r="L254" s="178" t="str">
        <f>MID(Sheet1!L253,FIND(":",Sheet1!L253)+1,100)</f>
        <v>0</v>
      </c>
      <c r="M254" s="178" t="str">
        <f>MID(Sheet1!M253,FIND(":",Sheet1!M253)+1,100)</f>
        <v>0</v>
      </c>
      <c r="N254" s="178" t="str">
        <f>MID(Sheet1!N253,FIND(":",Sheet1!N253)+1,100)</f>
        <v>0</v>
      </c>
      <c r="O254" s="178" t="str">
        <f>MID(Sheet1!O253,FIND(":",Sheet1!O253)+1,100)</f>
        <v>0</v>
      </c>
      <c r="P254" s="178" t="str">
        <f>MID(Sheet1!P253,FIND(":",Sheet1!P253)+1,100)</f>
        <v>0</v>
      </c>
      <c r="Q254" s="178" t="str">
        <f>MID(Sheet1!Q253,FIND(":",Sheet1!Q253)+1,100)</f>
        <v>-</v>
      </c>
      <c r="R254" s="178" t="str">
        <f>MID(Sheet1!R253,FIND(":",Sheet1!R253)+1,100)</f>
        <v>-</v>
      </c>
      <c r="S254" s="178" t="str">
        <f>MID(Sheet1!S253,FIND(":",Sheet1!S253)+1,100)</f>
        <v>-</v>
      </c>
      <c r="T254" s="178" t="str">
        <f>MID(Sheet1!T253,FIND(":",Sheet1!T253)+1,100)</f>
        <v>-</v>
      </c>
      <c r="U254" s="178" t="str">
        <f>MID(Sheet1!U253,FIND(":",Sheet1!U253)+1,100)</f>
        <v/>
      </c>
      <c r="V254" s="103" t="str">
        <f>MID(Sheet1!V253,FIND(":",Sheet1!V253)+1,10000)</f>
        <v>-</v>
      </c>
    </row>
    <row r="255" spans="1:22" x14ac:dyDescent="0.2">
      <c r="A255" s="178" t="str">
        <f>MID(Sheet1!A254,FIND(":",Sheet1!A254)+1,100)</f>
        <v>燃气调压站</v>
      </c>
      <c r="B255" s="178" t="str">
        <f>MID(Sheet1!B254,FIND(":",Sheet1!B254)+1,100)</f>
        <v>燃气调压站</v>
      </c>
      <c r="C255" s="178" t="str">
        <f>MID(Sheet1!C254,FIND(":",Sheet1!C254)+1,100)</f>
        <v/>
      </c>
      <c r="D255" s="178" t="str">
        <f>MID(Sheet1!D254,FIND(":",Sheet1!D254)+1,100)</f>
        <v>T</v>
      </c>
      <c r="E255" s="178" t="str">
        <f>MID(Sheet1!E254,FIND(":",Sheet1!E254)+1,100)</f>
        <v>规范外</v>
      </c>
      <c r="F255" s="178" t="str">
        <f>MID(Sheet1!F254,FIND(":",Sheet1!F254)+1,100)</f>
        <v>0</v>
      </c>
      <c r="G255" s="178" t="str">
        <f>MID(Sheet1!G254,FIND(":",Sheet1!G254)+1,100)</f>
        <v>街道级</v>
      </c>
      <c r="H255" s="178" t="str">
        <f>MID(Sheet1!H254,FIND(":",Sheet1!H254)+1,100)</f>
        <v>SZ0114</v>
      </c>
      <c r="I255" s="178" t="str">
        <f>MID(Sheet1!I254,FIND(":",Sheet1!I254)+1,100)</f>
        <v>市政公用</v>
      </c>
      <c r="J255" s="178" t="str">
        <f>MID(Sheet1!J254,FIND(":",Sheet1!J254)+1,100)</f>
        <v>1304</v>
      </c>
      <c r="K255" s="178" t="str">
        <f>MID(Sheet1!K254,FIND(":",Sheet1!K254)+1,100)</f>
        <v>实位控制</v>
      </c>
      <c r="L255" s="178" t="str">
        <f>MID(Sheet1!L254,FIND(":",Sheet1!L254)+1,100)</f>
        <v>0</v>
      </c>
      <c r="M255" s="178" t="str">
        <f>MID(Sheet1!M254,FIND(":",Sheet1!M254)+1,100)</f>
        <v>0</v>
      </c>
      <c r="N255" s="178" t="str">
        <f>MID(Sheet1!N254,FIND(":",Sheet1!N254)+1,100)</f>
        <v>0</v>
      </c>
      <c r="O255" s="178" t="str">
        <f>MID(Sheet1!O254,FIND(":",Sheet1!O254)+1,100)</f>
        <v>0</v>
      </c>
      <c r="P255" s="178" t="str">
        <f>MID(Sheet1!P254,FIND(":",Sheet1!P254)+1,100)</f>
        <v>0</v>
      </c>
      <c r="Q255" s="178" t="str">
        <f>MID(Sheet1!Q254,FIND(":",Sheet1!Q254)+1,100)</f>
        <v>-</v>
      </c>
      <c r="R255" s="178" t="str">
        <f>MID(Sheet1!R254,FIND(":",Sheet1!R254)+1,100)</f>
        <v>-</v>
      </c>
      <c r="S255" s="178" t="str">
        <f>MID(Sheet1!S254,FIND(":",Sheet1!S254)+1,100)</f>
        <v>-</v>
      </c>
      <c r="T255" s="178" t="str">
        <f>MID(Sheet1!T254,FIND(":",Sheet1!T254)+1,100)</f>
        <v>-</v>
      </c>
      <c r="U255" s="178" t="str">
        <f>MID(Sheet1!U254,FIND(":",Sheet1!U254)+1,100)</f>
        <v/>
      </c>
      <c r="V255" s="103" t="str">
        <f>MID(Sheet1!V254,FIND(":",Sheet1!V254)+1,10000)</f>
        <v>-</v>
      </c>
    </row>
    <row r="256" spans="1:22" x14ac:dyDescent="0.2">
      <c r="A256" s="178" t="str">
        <f>MID(Sheet1!A255,FIND(":",Sheet1!A255)+1,100)</f>
        <v>应急气源站</v>
      </c>
      <c r="B256" s="178" t="str">
        <f>MID(Sheet1!B255,FIND(":",Sheet1!B255)+1,100)</f>
        <v>应急气源站</v>
      </c>
      <c r="C256" s="178" t="str">
        <f>MID(Sheet1!C255,FIND(":",Sheet1!C255)+1,100)</f>
        <v/>
      </c>
      <c r="D256" s="178" t="str">
        <f>MID(Sheet1!D255,FIND(":",Sheet1!D255)+1,100)</f>
        <v>T</v>
      </c>
      <c r="E256" s="178" t="str">
        <f>MID(Sheet1!E255,FIND(":",Sheet1!E255)+1,100)</f>
        <v>规范外</v>
      </c>
      <c r="F256" s="178" t="str">
        <f>MID(Sheet1!F255,FIND(":",Sheet1!F255)+1,100)</f>
        <v>0</v>
      </c>
      <c r="G256" s="178" t="str">
        <f>MID(Sheet1!G255,FIND(":",Sheet1!G255)+1,100)</f>
        <v>街道级</v>
      </c>
      <c r="H256" s="178" t="str">
        <f>MID(Sheet1!H255,FIND(":",Sheet1!H255)+1,100)</f>
        <v>SZ0115</v>
      </c>
      <c r="I256" s="178" t="str">
        <f>MID(Sheet1!I255,FIND(":",Sheet1!I255)+1,100)</f>
        <v>市政公用</v>
      </c>
      <c r="J256" s="178" t="str">
        <f>MID(Sheet1!J255,FIND(":",Sheet1!J255)+1,100)</f>
        <v>1304</v>
      </c>
      <c r="K256" s="178" t="str">
        <f>MID(Sheet1!K255,FIND(":",Sheet1!K255)+1,100)</f>
        <v>实位控制</v>
      </c>
      <c r="L256" s="178" t="str">
        <f>MID(Sheet1!L255,FIND(":",Sheet1!L255)+1,100)</f>
        <v>0</v>
      </c>
      <c r="M256" s="178" t="str">
        <f>MID(Sheet1!M255,FIND(":",Sheet1!M255)+1,100)</f>
        <v>0</v>
      </c>
      <c r="N256" s="178" t="str">
        <f>MID(Sheet1!N255,FIND(":",Sheet1!N255)+1,100)</f>
        <v>0</v>
      </c>
      <c r="O256" s="178" t="str">
        <f>MID(Sheet1!O255,FIND(":",Sheet1!O255)+1,100)</f>
        <v>0</v>
      </c>
      <c r="P256" s="178" t="str">
        <f>MID(Sheet1!P255,FIND(":",Sheet1!P255)+1,100)</f>
        <v>0</v>
      </c>
      <c r="Q256" s="178" t="str">
        <f>MID(Sheet1!Q255,FIND(":",Sheet1!Q255)+1,100)</f>
        <v>-</v>
      </c>
      <c r="R256" s="178" t="str">
        <f>MID(Sheet1!R255,FIND(":",Sheet1!R255)+1,100)</f>
        <v>-</v>
      </c>
      <c r="S256" s="178" t="str">
        <f>MID(Sheet1!S255,FIND(":",Sheet1!S255)+1,100)</f>
        <v>-</v>
      </c>
      <c r="T256" s="178" t="str">
        <f>MID(Sheet1!T255,FIND(":",Sheet1!T255)+1,100)</f>
        <v>-</v>
      </c>
      <c r="U256" s="178" t="str">
        <f>MID(Sheet1!U255,FIND(":",Sheet1!U255)+1,100)</f>
        <v/>
      </c>
      <c r="V256" s="103" t="str">
        <f>MID(Sheet1!V255,FIND(":",Sheet1!V255)+1,10000)</f>
        <v>-</v>
      </c>
    </row>
    <row r="257" spans="1:22" x14ac:dyDescent="0.2">
      <c r="A257" s="178" t="str">
        <f>MID(Sheet1!A256,FIND(":",Sheet1!A256)+1,100)</f>
        <v>储配气站</v>
      </c>
      <c r="B257" s="178" t="str">
        <f>MID(Sheet1!B256,FIND(":",Sheet1!B256)+1,100)</f>
        <v>储配气站</v>
      </c>
      <c r="C257" s="178" t="str">
        <f>MID(Sheet1!C256,FIND(":",Sheet1!C256)+1,100)</f>
        <v/>
      </c>
      <c r="D257" s="178" t="str">
        <f>MID(Sheet1!D256,FIND(":",Sheet1!D256)+1,100)</f>
        <v>T</v>
      </c>
      <c r="E257" s="178" t="str">
        <f>MID(Sheet1!E256,FIND(":",Sheet1!E256)+1,100)</f>
        <v>规范外</v>
      </c>
      <c r="F257" s="178" t="str">
        <f>MID(Sheet1!F256,FIND(":",Sheet1!F256)+1,100)</f>
        <v>0</v>
      </c>
      <c r="G257" s="178" t="str">
        <f>MID(Sheet1!G256,FIND(":",Sheet1!G256)+1,100)</f>
        <v>街道级</v>
      </c>
      <c r="H257" s="178" t="str">
        <f>MID(Sheet1!H256,FIND(":",Sheet1!H256)+1,100)</f>
        <v>SZ0116</v>
      </c>
      <c r="I257" s="178" t="str">
        <f>MID(Sheet1!I256,FIND(":",Sheet1!I256)+1,100)</f>
        <v>市政公用</v>
      </c>
      <c r="J257" s="178" t="str">
        <f>MID(Sheet1!J256,FIND(":",Sheet1!J256)+1,100)</f>
        <v>1304</v>
      </c>
      <c r="K257" s="178" t="str">
        <f>MID(Sheet1!K256,FIND(":",Sheet1!K256)+1,100)</f>
        <v>实位控制</v>
      </c>
      <c r="L257" s="178" t="str">
        <f>MID(Sheet1!L256,FIND(":",Sheet1!L256)+1,100)</f>
        <v>0</v>
      </c>
      <c r="M257" s="178" t="str">
        <f>MID(Sheet1!M256,FIND(":",Sheet1!M256)+1,100)</f>
        <v>0</v>
      </c>
      <c r="N257" s="178" t="str">
        <f>MID(Sheet1!N256,FIND(":",Sheet1!N256)+1,100)</f>
        <v>0</v>
      </c>
      <c r="O257" s="178" t="str">
        <f>MID(Sheet1!O256,FIND(":",Sheet1!O256)+1,100)</f>
        <v>0</v>
      </c>
      <c r="P257" s="178" t="str">
        <f>MID(Sheet1!P256,FIND(":",Sheet1!P256)+1,100)</f>
        <v>0</v>
      </c>
      <c r="Q257" s="178" t="str">
        <f>MID(Sheet1!Q256,FIND(":",Sheet1!Q256)+1,100)</f>
        <v>-</v>
      </c>
      <c r="R257" s="178" t="str">
        <f>MID(Sheet1!R256,FIND(":",Sheet1!R256)+1,100)</f>
        <v>-</v>
      </c>
      <c r="S257" s="178" t="str">
        <f>MID(Sheet1!S256,FIND(":",Sheet1!S256)+1,100)</f>
        <v>-</v>
      </c>
      <c r="T257" s="178" t="str">
        <f>MID(Sheet1!T256,FIND(":",Sheet1!T256)+1,100)</f>
        <v>-</v>
      </c>
      <c r="U257" s="178" t="str">
        <f>MID(Sheet1!U256,FIND(":",Sheet1!U256)+1,100)</f>
        <v/>
      </c>
      <c r="V257" s="103" t="str">
        <f>MID(Sheet1!V256,FIND(":",Sheet1!V256)+1,10000)</f>
        <v>-</v>
      </c>
    </row>
    <row r="258" spans="1:22" x14ac:dyDescent="0.2">
      <c r="A258" s="178" t="str">
        <f>MID(Sheet1!A257,FIND(":",Sheet1!A257)+1,100)</f>
        <v>瓶装燃气供应站</v>
      </c>
      <c r="B258" s="178" t="str">
        <f>MID(Sheet1!B257,FIND(":",Sheet1!B257)+1,100)</f>
        <v>瓶装燃气供应站</v>
      </c>
      <c r="C258" s="178" t="str">
        <f>MID(Sheet1!C257,FIND(":",Sheet1!C257)+1,100)</f>
        <v/>
      </c>
      <c r="D258" s="178" t="str">
        <f>MID(Sheet1!D257,FIND(":",Sheet1!D257)+1,100)</f>
        <v>T</v>
      </c>
      <c r="E258" s="178" t="str">
        <f>MID(Sheet1!E257,FIND(":",Sheet1!E257)+1,100)</f>
        <v>规范外</v>
      </c>
      <c r="F258" s="178" t="str">
        <f>MID(Sheet1!F257,FIND(":",Sheet1!F257)+1,100)</f>
        <v>0</v>
      </c>
      <c r="G258" s="178" t="str">
        <f>MID(Sheet1!G257,FIND(":",Sheet1!G257)+1,100)</f>
        <v>街道级</v>
      </c>
      <c r="H258" s="178" t="str">
        <f>MID(Sheet1!H257,FIND(":",Sheet1!H257)+1,100)</f>
        <v>SZ0117</v>
      </c>
      <c r="I258" s="178" t="str">
        <f>MID(Sheet1!I257,FIND(":",Sheet1!I257)+1,100)</f>
        <v>市政公用</v>
      </c>
      <c r="J258" s="178" t="str">
        <f>MID(Sheet1!J257,FIND(":",Sheet1!J257)+1,100)</f>
        <v>1304</v>
      </c>
      <c r="K258" s="178" t="str">
        <f>MID(Sheet1!K257,FIND(":",Sheet1!K257)+1,100)</f>
        <v>实位控制</v>
      </c>
      <c r="L258" s="178" t="str">
        <f>MID(Sheet1!L257,FIND(":",Sheet1!L257)+1,100)</f>
        <v>0</v>
      </c>
      <c r="M258" s="178" t="str">
        <f>MID(Sheet1!M257,FIND(":",Sheet1!M257)+1,100)</f>
        <v>0</v>
      </c>
      <c r="N258" s="178" t="str">
        <f>MID(Sheet1!N257,FIND(":",Sheet1!N257)+1,100)</f>
        <v>0</v>
      </c>
      <c r="O258" s="178" t="str">
        <f>MID(Sheet1!O257,FIND(":",Sheet1!O257)+1,100)</f>
        <v>0</v>
      </c>
      <c r="P258" s="178" t="str">
        <f>MID(Sheet1!P257,FIND(":",Sheet1!P257)+1,100)</f>
        <v>0</v>
      </c>
      <c r="Q258" s="178" t="str">
        <f>MID(Sheet1!Q257,FIND(":",Sheet1!Q257)+1,100)</f>
        <v>-</v>
      </c>
      <c r="R258" s="178" t="str">
        <f>MID(Sheet1!R257,FIND(":",Sheet1!R257)+1,100)</f>
        <v>-</v>
      </c>
      <c r="S258" s="178" t="str">
        <f>MID(Sheet1!S257,FIND(":",Sheet1!S257)+1,100)</f>
        <v>-</v>
      </c>
      <c r="T258" s="178" t="str">
        <f>MID(Sheet1!T257,FIND(":",Sheet1!T257)+1,100)</f>
        <v>-</v>
      </c>
      <c r="U258" s="178" t="str">
        <f>MID(Sheet1!U257,FIND(":",Sheet1!U257)+1,100)</f>
        <v/>
      </c>
      <c r="V258" s="103" t="str">
        <f>MID(Sheet1!V257,FIND(":",Sheet1!V257)+1,10000)</f>
        <v>-</v>
      </c>
    </row>
    <row r="259" spans="1:22" x14ac:dyDescent="0.2">
      <c r="A259" s="178" t="str">
        <f>MID(Sheet1!A258,FIND(":",Sheet1!A258)+1,100)</f>
        <v>瓶装液化石油气供应站</v>
      </c>
      <c r="B259" s="178" t="str">
        <f>MID(Sheet1!B258,FIND(":",Sheet1!B258)+1,100)</f>
        <v>瓶装液化石油气供应站</v>
      </c>
      <c r="C259" s="178" t="str">
        <f>MID(Sheet1!C258,FIND(":",Sheet1!C258)+1,100)</f>
        <v/>
      </c>
      <c r="D259" s="178" t="str">
        <f>MID(Sheet1!D258,FIND(":",Sheet1!D258)+1,100)</f>
        <v>T</v>
      </c>
      <c r="E259" s="178" t="str">
        <f>MID(Sheet1!E258,FIND(":",Sheet1!E258)+1,100)</f>
        <v>规范外</v>
      </c>
      <c r="F259" s="178" t="str">
        <f>MID(Sheet1!F258,FIND(":",Sheet1!F258)+1,100)</f>
        <v>0</v>
      </c>
      <c r="G259" s="178" t="str">
        <f>MID(Sheet1!G258,FIND(":",Sheet1!G258)+1,100)</f>
        <v>街道级</v>
      </c>
      <c r="H259" s="178" t="str">
        <f>MID(Sheet1!H258,FIND(":",Sheet1!H258)+1,100)</f>
        <v>SZ0117</v>
      </c>
      <c r="I259" s="178" t="str">
        <f>MID(Sheet1!I258,FIND(":",Sheet1!I258)+1,100)</f>
        <v>市政公用</v>
      </c>
      <c r="J259" s="178" t="str">
        <f>MID(Sheet1!J258,FIND(":",Sheet1!J258)+1,100)</f>
        <v>1304</v>
      </c>
      <c r="K259" s="178" t="str">
        <f>MID(Sheet1!K258,FIND(":",Sheet1!K258)+1,100)</f>
        <v>实位控制</v>
      </c>
      <c r="L259" s="178" t="str">
        <f>MID(Sheet1!L258,FIND(":",Sheet1!L258)+1,100)</f>
        <v>0</v>
      </c>
      <c r="M259" s="178" t="str">
        <f>MID(Sheet1!M258,FIND(":",Sheet1!M258)+1,100)</f>
        <v>0</v>
      </c>
      <c r="N259" s="178" t="str">
        <f>MID(Sheet1!N258,FIND(":",Sheet1!N258)+1,100)</f>
        <v>0</v>
      </c>
      <c r="O259" s="178" t="str">
        <f>MID(Sheet1!O258,FIND(":",Sheet1!O258)+1,100)</f>
        <v>0</v>
      </c>
      <c r="P259" s="178" t="str">
        <f>MID(Sheet1!P258,FIND(":",Sheet1!P258)+1,100)</f>
        <v>0</v>
      </c>
      <c r="Q259" s="178" t="str">
        <f>MID(Sheet1!Q258,FIND(":",Sheet1!Q258)+1,100)</f>
        <v>-</v>
      </c>
      <c r="R259" s="178" t="str">
        <f>MID(Sheet1!R258,FIND(":",Sheet1!R258)+1,100)</f>
        <v>-</v>
      </c>
      <c r="S259" s="178" t="str">
        <f>MID(Sheet1!S258,FIND(":",Sheet1!S258)+1,100)</f>
        <v>-</v>
      </c>
      <c r="T259" s="178" t="str">
        <f>MID(Sheet1!T258,FIND(":",Sheet1!T258)+1,100)</f>
        <v>-</v>
      </c>
      <c r="U259" s="178" t="str">
        <f>MID(Sheet1!U258,FIND(":",Sheet1!U258)+1,100)</f>
        <v/>
      </c>
      <c r="V259" s="103" t="str">
        <f>MID(Sheet1!V258,FIND(":",Sheet1!V258)+1,10000)</f>
        <v>-</v>
      </c>
    </row>
    <row r="260" spans="1:22" x14ac:dyDescent="0.2">
      <c r="A260" s="178" t="str">
        <f>MID(Sheet1!A259,FIND(":",Sheet1!A259)+1,100)</f>
        <v>燃气阀室</v>
      </c>
      <c r="B260" s="178" t="str">
        <f>MID(Sheet1!B259,FIND(":",Sheet1!B259)+1,100)</f>
        <v>燃气阀室</v>
      </c>
      <c r="C260" s="178" t="str">
        <f>MID(Sheet1!C259,FIND(":",Sheet1!C259)+1,100)</f>
        <v/>
      </c>
      <c r="D260" s="178" t="str">
        <f>MID(Sheet1!D259,FIND(":",Sheet1!D259)+1,100)</f>
        <v>T</v>
      </c>
      <c r="E260" s="178" t="str">
        <f>MID(Sheet1!E259,FIND(":",Sheet1!E259)+1,100)</f>
        <v>规范外</v>
      </c>
      <c r="F260" s="178" t="str">
        <f>MID(Sheet1!F259,FIND(":",Sheet1!F259)+1,100)</f>
        <v>0</v>
      </c>
      <c r="G260" s="178" t="str">
        <f>MID(Sheet1!G259,FIND(":",Sheet1!G259)+1,100)</f>
        <v>街道级</v>
      </c>
      <c r="H260" s="178" t="str">
        <f>MID(Sheet1!H259,FIND(":",Sheet1!H259)+1,100)</f>
        <v>SZ0117</v>
      </c>
      <c r="I260" s="178" t="str">
        <f>MID(Sheet1!I259,FIND(":",Sheet1!I259)+1,100)</f>
        <v>市政公用</v>
      </c>
      <c r="J260" s="178" t="str">
        <f>MID(Sheet1!J259,FIND(":",Sheet1!J259)+1,100)</f>
        <v>1304</v>
      </c>
      <c r="K260" s="178" t="str">
        <f>MID(Sheet1!K259,FIND(":",Sheet1!K259)+1,100)</f>
        <v>实位控制</v>
      </c>
      <c r="L260" s="178" t="str">
        <f>MID(Sheet1!L259,FIND(":",Sheet1!L259)+1,100)</f>
        <v>0</v>
      </c>
      <c r="M260" s="178" t="str">
        <f>MID(Sheet1!M259,FIND(":",Sheet1!M259)+1,100)</f>
        <v>0</v>
      </c>
      <c r="N260" s="178" t="str">
        <f>MID(Sheet1!N259,FIND(":",Sheet1!N259)+1,100)</f>
        <v>0</v>
      </c>
      <c r="O260" s="178" t="str">
        <f>MID(Sheet1!O259,FIND(":",Sheet1!O259)+1,100)</f>
        <v>0</v>
      </c>
      <c r="P260" s="178" t="str">
        <f>MID(Sheet1!P259,FIND(":",Sheet1!P259)+1,100)</f>
        <v>0</v>
      </c>
      <c r="Q260" s="178" t="str">
        <f>MID(Sheet1!Q259,FIND(":",Sheet1!Q259)+1,100)</f>
        <v>-</v>
      </c>
      <c r="R260" s="178" t="str">
        <f>MID(Sheet1!R259,FIND(":",Sheet1!R259)+1,100)</f>
        <v>-</v>
      </c>
      <c r="S260" s="178" t="str">
        <f>MID(Sheet1!S259,FIND(":",Sheet1!S259)+1,100)</f>
        <v>-</v>
      </c>
      <c r="T260" s="178" t="str">
        <f>MID(Sheet1!T259,FIND(":",Sheet1!T259)+1,100)</f>
        <v>-</v>
      </c>
      <c r="U260" s="178" t="str">
        <f>MID(Sheet1!U259,FIND(":",Sheet1!U259)+1,100)</f>
        <v/>
      </c>
      <c r="V260" s="103" t="str">
        <f>MID(Sheet1!V259,FIND(":",Sheet1!V259)+1,10000)</f>
        <v>-</v>
      </c>
    </row>
    <row r="261" spans="1:22" x14ac:dyDescent="0.2">
      <c r="A261" s="178" t="str">
        <f>MID(Sheet1!A260,FIND(":",Sheet1!A260)+1,100)</f>
        <v>热电厂</v>
      </c>
      <c r="B261" s="178" t="str">
        <f>MID(Sheet1!B260,FIND(":",Sheet1!B260)+1,100)</f>
        <v>热电厂</v>
      </c>
      <c r="C261" s="178" t="str">
        <f>MID(Sheet1!C260,FIND(":",Sheet1!C260)+1,100)</f>
        <v/>
      </c>
      <c r="D261" s="178" t="str">
        <f>MID(Sheet1!D260,FIND(":",Sheet1!D260)+1,100)</f>
        <v>T</v>
      </c>
      <c r="E261" s="178" t="str">
        <f>MID(Sheet1!E260,FIND(":",Sheet1!E260)+1,100)</f>
        <v>规范外</v>
      </c>
      <c r="F261" s="178" t="str">
        <f>MID(Sheet1!F260,FIND(":",Sheet1!F260)+1,100)</f>
        <v>0</v>
      </c>
      <c r="G261" s="178" t="str">
        <f>MID(Sheet1!G260,FIND(":",Sheet1!G260)+1,100)</f>
        <v>城市级</v>
      </c>
      <c r="H261" s="178" t="str">
        <f>MID(Sheet1!H260,FIND(":",Sheet1!H260)+1,100)</f>
        <v>SZ0118</v>
      </c>
      <c r="I261" s="178" t="str">
        <f>MID(Sheet1!I260,FIND(":",Sheet1!I260)+1,100)</f>
        <v>市政公用</v>
      </c>
      <c r="J261" s="178" t="str">
        <f>MID(Sheet1!J260,FIND(":",Sheet1!J260)+1,100)</f>
        <v>1305</v>
      </c>
      <c r="K261" s="178" t="str">
        <f>MID(Sheet1!K260,FIND(":",Sheet1!K260)+1,100)</f>
        <v>实位控制</v>
      </c>
      <c r="L261" s="178" t="str">
        <f>MID(Sheet1!L260,FIND(":",Sheet1!L260)+1,100)</f>
        <v>0</v>
      </c>
      <c r="M261" s="178" t="str">
        <f>MID(Sheet1!M260,FIND(":",Sheet1!M260)+1,100)</f>
        <v>0</v>
      </c>
      <c r="N261" s="178" t="str">
        <f>MID(Sheet1!N260,FIND(":",Sheet1!N260)+1,100)</f>
        <v>0</v>
      </c>
      <c r="O261" s="178" t="str">
        <f>MID(Sheet1!O260,FIND(":",Sheet1!O260)+1,100)</f>
        <v>0</v>
      </c>
      <c r="P261" s="178" t="str">
        <f>MID(Sheet1!P260,FIND(":",Sheet1!P260)+1,100)</f>
        <v>0</v>
      </c>
      <c r="Q261" s="178" t="str">
        <f>MID(Sheet1!Q260,FIND(":",Sheet1!Q260)+1,100)</f>
        <v>-</v>
      </c>
      <c r="R261" s="178" t="str">
        <f>MID(Sheet1!R260,FIND(":",Sheet1!R260)+1,100)</f>
        <v>-</v>
      </c>
      <c r="S261" s="178" t="str">
        <f>MID(Sheet1!S260,FIND(":",Sheet1!S260)+1,100)</f>
        <v>-</v>
      </c>
      <c r="T261" s="178" t="str">
        <f>MID(Sheet1!T260,FIND(":",Sheet1!T260)+1,100)</f>
        <v>-</v>
      </c>
      <c r="U261" s="178" t="str">
        <f>MID(Sheet1!U260,FIND(":",Sheet1!U260)+1,100)</f>
        <v/>
      </c>
      <c r="V261" s="103" t="str">
        <f>MID(Sheet1!V260,FIND(":",Sheet1!V260)+1,10000)</f>
        <v>-</v>
      </c>
    </row>
    <row r="262" spans="1:22" x14ac:dyDescent="0.2">
      <c r="A262" s="178" t="str">
        <f>MID(Sheet1!A261,FIND(":",Sheet1!A261)+1,100)</f>
        <v>热力站</v>
      </c>
      <c r="B262" s="178" t="str">
        <f>MID(Sheet1!B261,FIND(":",Sheet1!B261)+1,100)</f>
        <v>热力站</v>
      </c>
      <c r="C262" s="178" t="str">
        <f>MID(Sheet1!C261,FIND(":",Sheet1!C261)+1,100)</f>
        <v/>
      </c>
      <c r="D262" s="178" t="str">
        <f>MID(Sheet1!D261,FIND(":",Sheet1!D261)+1,100)</f>
        <v>T</v>
      </c>
      <c r="E262" s="178" t="str">
        <f>MID(Sheet1!E261,FIND(":",Sheet1!E261)+1,100)</f>
        <v>规范外</v>
      </c>
      <c r="F262" s="178" t="str">
        <f>MID(Sheet1!F261,FIND(":",Sheet1!F261)+1,100)</f>
        <v>0</v>
      </c>
      <c r="G262" s="178" t="str">
        <f>MID(Sheet1!G261,FIND(":",Sheet1!G261)+1,100)</f>
        <v>城市级</v>
      </c>
      <c r="H262" s="178" t="str">
        <f>MID(Sheet1!H261,FIND(":",Sheet1!H261)+1,100)</f>
        <v>SZ0119</v>
      </c>
      <c r="I262" s="178" t="str">
        <f>MID(Sheet1!I261,FIND(":",Sheet1!I261)+1,100)</f>
        <v>市政公用</v>
      </c>
      <c r="J262" s="178" t="str">
        <f>MID(Sheet1!J261,FIND(":",Sheet1!J261)+1,100)</f>
        <v>1305</v>
      </c>
      <c r="K262" s="178" t="str">
        <f>MID(Sheet1!K261,FIND(":",Sheet1!K261)+1,100)</f>
        <v>实位控制</v>
      </c>
      <c r="L262" s="178" t="str">
        <f>MID(Sheet1!L261,FIND(":",Sheet1!L261)+1,100)</f>
        <v>0</v>
      </c>
      <c r="M262" s="178" t="str">
        <f>MID(Sheet1!M261,FIND(":",Sheet1!M261)+1,100)</f>
        <v>0</v>
      </c>
      <c r="N262" s="178" t="str">
        <f>MID(Sheet1!N261,FIND(":",Sheet1!N261)+1,100)</f>
        <v>0</v>
      </c>
      <c r="O262" s="178" t="str">
        <f>MID(Sheet1!O261,FIND(":",Sheet1!O261)+1,100)</f>
        <v>0</v>
      </c>
      <c r="P262" s="178" t="str">
        <f>MID(Sheet1!P261,FIND(":",Sheet1!P261)+1,100)</f>
        <v>0</v>
      </c>
      <c r="Q262" s="178" t="str">
        <f>MID(Sheet1!Q261,FIND(":",Sheet1!Q261)+1,100)</f>
        <v>-</v>
      </c>
      <c r="R262" s="178" t="str">
        <f>MID(Sheet1!R261,FIND(":",Sheet1!R261)+1,100)</f>
        <v>-</v>
      </c>
      <c r="S262" s="178" t="str">
        <f>MID(Sheet1!S261,FIND(":",Sheet1!S261)+1,100)</f>
        <v>-</v>
      </c>
      <c r="T262" s="178" t="str">
        <f>MID(Sheet1!T261,FIND(":",Sheet1!T261)+1,100)</f>
        <v>-</v>
      </c>
      <c r="U262" s="178" t="str">
        <f>MID(Sheet1!U261,FIND(":",Sheet1!U261)+1,100)</f>
        <v/>
      </c>
      <c r="V262" s="103" t="str">
        <f>MID(Sheet1!V261,FIND(":",Sheet1!V261)+1,10000)</f>
        <v>-</v>
      </c>
    </row>
    <row r="263" spans="1:22" x14ac:dyDescent="0.2">
      <c r="A263" s="178" t="str">
        <f>MID(Sheet1!A262,FIND(":",Sheet1!A262)+1,100)</f>
        <v>能源站</v>
      </c>
      <c r="B263" s="178" t="str">
        <f>MID(Sheet1!B262,FIND(":",Sheet1!B262)+1,100)</f>
        <v>能源站</v>
      </c>
      <c r="C263" s="178" t="str">
        <f>MID(Sheet1!C262,FIND(":",Sheet1!C262)+1,100)</f>
        <v/>
      </c>
      <c r="D263" s="178" t="str">
        <f>MID(Sheet1!D262,FIND(":",Sheet1!D262)+1,100)</f>
        <v>T</v>
      </c>
      <c r="E263" s="178" t="str">
        <f>MID(Sheet1!E262,FIND(":",Sheet1!E262)+1,100)</f>
        <v>规范外</v>
      </c>
      <c r="F263" s="178" t="str">
        <f>MID(Sheet1!F262,FIND(":",Sheet1!F262)+1,100)</f>
        <v>0</v>
      </c>
      <c r="G263" s="178" t="str">
        <f>MID(Sheet1!G262,FIND(":",Sheet1!G262)+1,100)</f>
        <v>街道级</v>
      </c>
      <c r="H263" s="178" t="str">
        <f>MID(Sheet1!H262,FIND(":",Sheet1!H262)+1,100)</f>
        <v>SZ0110</v>
      </c>
      <c r="I263" s="178" t="str">
        <f>MID(Sheet1!I262,FIND(":",Sheet1!I262)+1,100)</f>
        <v>市政公用</v>
      </c>
      <c r="J263" s="178" t="str">
        <f>MID(Sheet1!J262,FIND(":",Sheet1!J262)+1,100)</f>
        <v>1303</v>
      </c>
      <c r="K263" s="178" t="str">
        <f>MID(Sheet1!K262,FIND(":",Sheet1!K262)+1,100)</f>
        <v>实位控制</v>
      </c>
      <c r="L263" s="178" t="str">
        <f>MID(Sheet1!L262,FIND(":",Sheet1!L262)+1,100)</f>
        <v>0</v>
      </c>
      <c r="M263" s="178" t="str">
        <f>MID(Sheet1!M262,FIND(":",Sheet1!M262)+1,100)</f>
        <v>0</v>
      </c>
      <c r="N263" s="178" t="str">
        <f>MID(Sheet1!N262,FIND(":",Sheet1!N262)+1,100)</f>
        <v>0</v>
      </c>
      <c r="O263" s="178" t="str">
        <f>MID(Sheet1!O262,FIND(":",Sheet1!O262)+1,100)</f>
        <v>0</v>
      </c>
      <c r="P263" s="178" t="str">
        <f>MID(Sheet1!P262,FIND(":",Sheet1!P262)+1,100)</f>
        <v>0</v>
      </c>
      <c r="Q263" s="178" t="str">
        <f>MID(Sheet1!Q262,FIND(":",Sheet1!Q262)+1,100)</f>
        <v>-</v>
      </c>
      <c r="R263" s="178" t="str">
        <f>MID(Sheet1!R262,FIND(":",Sheet1!R262)+1,100)</f>
        <v>-</v>
      </c>
      <c r="S263" s="178" t="str">
        <f>MID(Sheet1!S262,FIND(":",Sheet1!S262)+1,100)</f>
        <v>-</v>
      </c>
      <c r="T263" s="178" t="str">
        <f>MID(Sheet1!T262,FIND(":",Sheet1!T262)+1,100)</f>
        <v>-</v>
      </c>
      <c r="U263" s="178" t="str">
        <f>MID(Sheet1!U262,FIND(":",Sheet1!U262)+1,100)</f>
        <v/>
      </c>
      <c r="V263" s="103" t="str">
        <f>MID(Sheet1!V262,FIND(":",Sheet1!V262)+1,10000)</f>
        <v>-</v>
      </c>
    </row>
    <row r="264" spans="1:22" x14ac:dyDescent="0.2">
      <c r="A264" s="178" t="str">
        <f>MID(Sheet1!A263,FIND(":",Sheet1!A263)+1,100)</f>
        <v>变电所</v>
      </c>
      <c r="B264" s="178" t="str">
        <f>MID(Sheet1!B263,FIND(":",Sheet1!B263)+1,100)</f>
        <v>变电所</v>
      </c>
      <c r="C264" s="178" t="str">
        <f>MID(Sheet1!C263,FIND(":",Sheet1!C263)+1,100)</f>
        <v/>
      </c>
      <c r="D264" s="178" t="str">
        <f>MID(Sheet1!D263,FIND(":",Sheet1!D263)+1,100)</f>
        <v>T</v>
      </c>
      <c r="E264" s="178" t="str">
        <f>MID(Sheet1!E263,FIND(":",Sheet1!E263)+1,100)</f>
        <v>规范外</v>
      </c>
      <c r="F264" s="178" t="str">
        <f>MID(Sheet1!F263,FIND(":",Sheet1!F263)+1,100)</f>
        <v>1</v>
      </c>
      <c r="G264" s="178" t="str">
        <f>MID(Sheet1!G263,FIND(":",Sheet1!G263)+1,100)</f>
        <v>街道级</v>
      </c>
      <c r="H264" s="178" t="str">
        <f>MID(Sheet1!H263,FIND(":",Sheet1!H263)+1,100)</f>
        <v>SZ0109</v>
      </c>
      <c r="I264" s="178" t="str">
        <f>MID(Sheet1!I263,FIND(":",Sheet1!I263)+1,100)</f>
        <v>市政公用</v>
      </c>
      <c r="J264" s="178" t="str">
        <f>MID(Sheet1!J263,FIND(":",Sheet1!J263)+1,100)</f>
        <v>1303</v>
      </c>
      <c r="K264" s="178" t="str">
        <f>MID(Sheet1!K263,FIND(":",Sheet1!K263)+1,100)</f>
        <v>实位控制</v>
      </c>
      <c r="L264" s="178" t="str">
        <f>MID(Sheet1!L263,FIND(":",Sheet1!L263)+1,100)</f>
        <v>0</v>
      </c>
      <c r="M264" s="178" t="str">
        <f>MID(Sheet1!M263,FIND(":",Sheet1!M263)+1,100)</f>
        <v>0</v>
      </c>
      <c r="N264" s="178" t="str">
        <f>MID(Sheet1!N263,FIND(":",Sheet1!N263)+1,100)</f>
        <v>0</v>
      </c>
      <c r="O264" s="178" t="str">
        <f>MID(Sheet1!O263,FIND(":",Sheet1!O263)+1,100)</f>
        <v>0</v>
      </c>
      <c r="P264" s="178" t="str">
        <f>MID(Sheet1!P263,FIND(":",Sheet1!P263)+1,100)</f>
        <v>0</v>
      </c>
      <c r="Q264" s="178" t="str">
        <f>MID(Sheet1!Q263,FIND(":",Sheet1!Q263)+1,100)</f>
        <v>-</v>
      </c>
      <c r="R264" s="178" t="str">
        <f>MID(Sheet1!R263,FIND(":",Sheet1!R263)+1,100)</f>
        <v>-</v>
      </c>
      <c r="S264" s="178" t="str">
        <f>MID(Sheet1!S263,FIND(":",Sheet1!S263)+1,100)</f>
        <v>110kV</v>
      </c>
      <c r="T264" s="178" t="str">
        <f>MID(Sheet1!T263,FIND(":",Sheet1!T263)+1,100)</f>
        <v>-</v>
      </c>
      <c r="U264" s="178" t="str">
        <f>MID(Sheet1!U263,FIND(":",Sheet1!U263)+1,100)</f>
        <v/>
      </c>
      <c r="V264" s="103" t="str">
        <f>MID(Sheet1!V263,FIND(":",Sheet1!V263)+1,10000)</f>
        <v>110kV尺寸为90*45，220kV尺寸为95*81，10米防护绿带</v>
      </c>
    </row>
    <row r="265" spans="1:22" x14ac:dyDescent="0.2">
      <c r="A265" s="178" t="str">
        <f>MID(Sheet1!A264,FIND(":",Sheet1!A264)+1,100)</f>
        <v>开闭所</v>
      </c>
      <c r="B265" s="178" t="str">
        <f>MID(Sheet1!B264,FIND(":",Sheet1!B264)+1,100)</f>
        <v>开闭所</v>
      </c>
      <c r="C265" s="178" t="str">
        <f>MID(Sheet1!C264,FIND(":",Sheet1!C264)+1,100)</f>
        <v/>
      </c>
      <c r="D265" s="178" t="str">
        <f>MID(Sheet1!D264,FIND(":",Sheet1!D264)+1,100)</f>
        <v>T</v>
      </c>
      <c r="E265" s="178" t="str">
        <f>MID(Sheet1!E264,FIND(":",Sheet1!E264)+1,100)</f>
        <v>规范外</v>
      </c>
      <c r="F265" s="178" t="str">
        <f>MID(Sheet1!F264,FIND(":",Sheet1!F264)+1,100)</f>
        <v>1</v>
      </c>
      <c r="G265" s="178" t="str">
        <f>MID(Sheet1!G264,FIND(":",Sheet1!G264)+1,100)</f>
        <v>街道级</v>
      </c>
      <c r="H265" s="178" t="str">
        <f>MID(Sheet1!H264,FIND(":",Sheet1!H264)+1,100)</f>
        <v>SZ0111</v>
      </c>
      <c r="I265" s="178" t="str">
        <f>MID(Sheet1!I264,FIND(":",Sheet1!I264)+1,100)</f>
        <v>市政公用</v>
      </c>
      <c r="J265" s="178" t="str">
        <f>MID(Sheet1!J264,FIND(":",Sheet1!J264)+1,100)</f>
        <v>1303</v>
      </c>
      <c r="K265" s="178" t="str">
        <f>MID(Sheet1!K264,FIND(":",Sheet1!K264)+1,100)</f>
        <v>点位控制</v>
      </c>
      <c r="L265" s="178" t="str">
        <f>MID(Sheet1!L264,FIND(":",Sheet1!L264)+1,100)</f>
        <v>0</v>
      </c>
      <c r="M265" s="178" t="str">
        <f>MID(Sheet1!M264,FIND(":",Sheet1!M264)+1,100)</f>
        <v>总居住户数/100*0.2</v>
      </c>
      <c r="N265" s="178" t="str">
        <f>MID(Sheet1!N264,FIND(":",Sheet1!N264)+1,100)</f>
        <v>0</v>
      </c>
      <c r="O265" s="178" t="str">
        <f>MID(Sheet1!O264,FIND(":",Sheet1!O264)+1,100)</f>
        <v>0</v>
      </c>
      <c r="P265" s="178" t="str">
        <f>MID(Sheet1!P264,FIND(":",Sheet1!P264)+1,100)</f>
        <v>0</v>
      </c>
      <c r="Q265" s="178" t="str">
        <f>MID(Sheet1!Q264,FIND(":",Sheet1!Q264)+1,100)</f>
        <v>-</v>
      </c>
      <c r="R265" s="178" t="str">
        <f>MID(Sheet1!R264,FIND(":",Sheet1!R264)+1,100)</f>
        <v>-</v>
      </c>
      <c r="S265" s="178" t="str">
        <f>MID(Sheet1!S264,FIND(":",Sheet1!S264)+1,100)</f>
        <v>-</v>
      </c>
      <c r="T265" s="178" t="str">
        <f>MID(Sheet1!T264,FIND(":",Sheet1!T264)+1,100)</f>
        <v>-</v>
      </c>
      <c r="U265" s="178" t="str">
        <f>MID(Sheet1!U264,FIND(":",Sheet1!U264)+1,100)</f>
        <v/>
      </c>
      <c r="V265" s="103" t="str">
        <f>MID(Sheet1!V264,FIND(":",Sheet1!V264)+1,10000)</f>
        <v>尺寸为10*6</v>
      </c>
    </row>
    <row r="266" spans="1:22" x14ac:dyDescent="0.2">
      <c r="A266" s="178" t="str">
        <f>MID(Sheet1!A265,FIND(":",Sheet1!A265)+1,100)</f>
        <v>分布式能源站</v>
      </c>
      <c r="B266" s="178" t="str">
        <f>MID(Sheet1!B265,FIND(":",Sheet1!B265)+1,100)</f>
        <v>分布式能源站</v>
      </c>
      <c r="C266" s="178" t="str">
        <f>MID(Sheet1!C265,FIND(":",Sheet1!C265)+1,100)</f>
        <v/>
      </c>
      <c r="D266" s="178" t="str">
        <f>MID(Sheet1!D265,FIND(":",Sheet1!D265)+1,100)</f>
        <v>T</v>
      </c>
      <c r="E266" s="178" t="str">
        <f>MID(Sheet1!E265,FIND(":",Sheet1!E265)+1,100)</f>
        <v>规范外</v>
      </c>
      <c r="F266" s="178" t="str">
        <f>MID(Sheet1!F265,FIND(":",Sheet1!F265)+1,100)</f>
        <v>0</v>
      </c>
      <c r="G266" s="178" t="str">
        <f>MID(Sheet1!G265,FIND(":",Sheet1!G265)+1,100)</f>
        <v>街道级</v>
      </c>
      <c r="H266" s="178" t="str">
        <f>MID(Sheet1!H265,FIND(":",Sheet1!H265)+1,100)</f>
        <v>SZ0110</v>
      </c>
      <c r="I266" s="178" t="str">
        <f>MID(Sheet1!I265,FIND(":",Sheet1!I265)+1,100)</f>
        <v>市政公用</v>
      </c>
      <c r="J266" s="178" t="str">
        <f>MID(Sheet1!J265,FIND(":",Sheet1!J265)+1,100)</f>
        <v>1303</v>
      </c>
      <c r="K266" s="178" t="str">
        <f>MID(Sheet1!K265,FIND(":",Sheet1!K265)+1,100)</f>
        <v>实位控制</v>
      </c>
      <c r="L266" s="178" t="str">
        <f>MID(Sheet1!L265,FIND(":",Sheet1!L265)+1,100)</f>
        <v>0</v>
      </c>
      <c r="M266" s="178" t="str">
        <f>MID(Sheet1!M265,FIND(":",Sheet1!M265)+1,100)</f>
        <v>0</v>
      </c>
      <c r="N266" s="178" t="str">
        <f>MID(Sheet1!N265,FIND(":",Sheet1!N265)+1,100)</f>
        <v>0</v>
      </c>
      <c r="O266" s="178" t="str">
        <f>MID(Sheet1!O265,FIND(":",Sheet1!O265)+1,100)</f>
        <v>0</v>
      </c>
      <c r="P266" s="178" t="str">
        <f>MID(Sheet1!P265,FIND(":",Sheet1!P265)+1,100)</f>
        <v>0</v>
      </c>
      <c r="Q266" s="178" t="str">
        <f>MID(Sheet1!Q265,FIND(":",Sheet1!Q265)+1,100)</f>
        <v>-</v>
      </c>
      <c r="R266" s="178" t="str">
        <f>MID(Sheet1!R265,FIND(":",Sheet1!R265)+1,100)</f>
        <v>-</v>
      </c>
      <c r="S266" s="178" t="str">
        <f>MID(Sheet1!S265,FIND(":",Sheet1!S265)+1,100)</f>
        <v>-</v>
      </c>
      <c r="T266" s="178" t="str">
        <f>MID(Sheet1!T265,FIND(":",Sheet1!T265)+1,100)</f>
        <v>-</v>
      </c>
      <c r="U266" s="178" t="str">
        <f>MID(Sheet1!U265,FIND(":",Sheet1!U265)+1,100)</f>
        <v/>
      </c>
      <c r="V266" s="103" t="str">
        <f>MID(Sheet1!V265,FIND(":",Sheet1!V265)+1,10000)</f>
        <v>-</v>
      </c>
    </row>
    <row r="267" spans="1:22" x14ac:dyDescent="0.2">
      <c r="A267" s="178" t="str">
        <f>MID(Sheet1!A266,FIND(":",Sheet1!A266)+1,100)</f>
        <v>变电室</v>
      </c>
      <c r="B267" s="178" t="str">
        <f>MID(Sheet1!B266,FIND(":",Sheet1!B266)+1,100)</f>
        <v>变电室</v>
      </c>
      <c r="C267" s="178" t="str">
        <f>MID(Sheet1!C266,FIND(":",Sheet1!C266)+1,100)</f>
        <v/>
      </c>
      <c r="D267" s="178" t="str">
        <f>MID(Sheet1!D266,FIND(":",Sheet1!D266)+1,100)</f>
        <v>T</v>
      </c>
      <c r="E267" s="178" t="str">
        <f>MID(Sheet1!E266,FIND(":",Sheet1!E266)+1,100)</f>
        <v>规范外</v>
      </c>
      <c r="F267" s="178" t="str">
        <f>MID(Sheet1!F266,FIND(":",Sheet1!F266)+1,100)</f>
        <v>0</v>
      </c>
      <c r="G267" s="178" t="str">
        <f>MID(Sheet1!G266,FIND(":",Sheet1!G266)+1,100)</f>
        <v>街道级</v>
      </c>
      <c r="H267" s="178" t="str">
        <f>MID(Sheet1!H266,FIND(":",Sheet1!H266)+1,100)</f>
        <v>SZ0112</v>
      </c>
      <c r="I267" s="178" t="str">
        <f>MID(Sheet1!I266,FIND(":",Sheet1!I266)+1,100)</f>
        <v>市政公用</v>
      </c>
      <c r="J267" s="178" t="str">
        <f>MID(Sheet1!J266,FIND(":",Sheet1!J266)+1,100)</f>
        <v>1303</v>
      </c>
      <c r="K267" s="178" t="str">
        <f>MID(Sheet1!K266,FIND(":",Sheet1!K266)+1,100)</f>
        <v>实位控制</v>
      </c>
      <c r="L267" s="178" t="str">
        <f>MID(Sheet1!L266,FIND(":",Sheet1!L266)+1,100)</f>
        <v>0</v>
      </c>
      <c r="M267" s="178" t="str">
        <f>MID(Sheet1!M266,FIND(":",Sheet1!M266)+1,100)</f>
        <v>0</v>
      </c>
      <c r="N267" s="178" t="str">
        <f>MID(Sheet1!N266,FIND(":",Sheet1!N266)+1,100)</f>
        <v>0</v>
      </c>
      <c r="O267" s="178" t="str">
        <f>MID(Sheet1!O266,FIND(":",Sheet1!O266)+1,100)</f>
        <v>0</v>
      </c>
      <c r="P267" s="178" t="str">
        <f>MID(Sheet1!P266,FIND(":",Sheet1!P266)+1,100)</f>
        <v>0</v>
      </c>
      <c r="Q267" s="178" t="str">
        <f>MID(Sheet1!Q266,FIND(":",Sheet1!Q266)+1,100)</f>
        <v>30-50㎡</v>
      </c>
      <c r="R267" s="178" t="str">
        <f>MID(Sheet1!R266,FIND(":",Sheet1!R266)+1,100)</f>
        <v>-</v>
      </c>
      <c r="S267" s="178" t="str">
        <f>MID(Sheet1!S266,FIND(":",Sheet1!S266)+1,100)</f>
        <v>-</v>
      </c>
      <c r="T267" s="178" t="str">
        <f>MID(Sheet1!T266,FIND(":",Sheet1!T266)+1,100)</f>
        <v>-</v>
      </c>
      <c r="U267" s="178" t="str">
        <f>MID(Sheet1!U266,FIND(":",Sheet1!U266)+1,100)</f>
        <v/>
      </c>
      <c r="V267" s="103" t="str">
        <f>MID(Sheet1!V266,FIND(":",Sheet1!V266)+1,10000)</f>
        <v>-</v>
      </c>
    </row>
    <row r="268" spans="1:22" x14ac:dyDescent="0.2">
      <c r="A268" s="178" t="str">
        <f>MID(Sheet1!A267,FIND(":",Sheet1!A267)+1,100)</f>
        <v>气象站</v>
      </c>
      <c r="B268" s="178" t="str">
        <f>MID(Sheet1!B267,FIND(":",Sheet1!B267)+1,100)</f>
        <v>气象站</v>
      </c>
      <c r="C268" s="178" t="str">
        <f>MID(Sheet1!C267,FIND(":",Sheet1!C267)+1,100)</f>
        <v/>
      </c>
      <c r="D268" s="178" t="str">
        <f>MID(Sheet1!D267,FIND(":",Sheet1!D267)+1,100)</f>
        <v>T</v>
      </c>
      <c r="E268" s="178" t="str">
        <f>MID(Sheet1!E267,FIND(":",Sheet1!E267)+1,100)</f>
        <v>规范外</v>
      </c>
      <c r="F268" s="178" t="str">
        <f>MID(Sheet1!F267,FIND(":",Sheet1!F267)+1,100)</f>
        <v>0</v>
      </c>
      <c r="G268" s="178" t="str">
        <f>MID(Sheet1!G267,FIND(":",Sheet1!G267)+1,100)</f>
        <v>街道级</v>
      </c>
      <c r="H268" s="178" t="str">
        <f>MID(Sheet1!H267,FIND(":",Sheet1!H267)+1,100)</f>
        <v>SZ0130</v>
      </c>
      <c r="I268" s="178" t="str">
        <f>MID(Sheet1!I267,FIND(":",Sheet1!I267)+1,100)</f>
        <v>市政公用</v>
      </c>
      <c r="J268" s="178" t="str">
        <f>MID(Sheet1!J267,FIND(":",Sheet1!J267)+1,100)</f>
        <v>1390</v>
      </c>
      <c r="K268" s="178" t="str">
        <f>MID(Sheet1!K267,FIND(":",Sheet1!K267)+1,100)</f>
        <v>实位控制</v>
      </c>
      <c r="L268" s="178" t="str">
        <f>MID(Sheet1!L267,FIND(":",Sheet1!L267)+1,100)</f>
        <v>0</v>
      </c>
      <c r="M268" s="178" t="str">
        <f>MID(Sheet1!M267,FIND(":",Sheet1!M267)+1,100)</f>
        <v>0</v>
      </c>
      <c r="N268" s="178" t="str">
        <f>MID(Sheet1!N267,FIND(":",Sheet1!N267)+1,100)</f>
        <v>0</v>
      </c>
      <c r="O268" s="178" t="str">
        <f>MID(Sheet1!O267,FIND(":",Sheet1!O267)+1,100)</f>
        <v>0</v>
      </c>
      <c r="P268" s="178" t="str">
        <f>MID(Sheet1!P267,FIND(":",Sheet1!P267)+1,100)</f>
        <v>0</v>
      </c>
      <c r="Q268" s="178" t="str">
        <f>MID(Sheet1!Q267,FIND(":",Sheet1!Q267)+1,100)</f>
        <v>-</v>
      </c>
      <c r="R268" s="178" t="str">
        <f>MID(Sheet1!R267,FIND(":",Sheet1!R267)+1,100)</f>
        <v>-</v>
      </c>
      <c r="S268" s="178" t="str">
        <f>MID(Sheet1!S267,FIND(":",Sheet1!S267)+1,100)</f>
        <v>-</v>
      </c>
      <c r="T268" s="178" t="str">
        <f>MID(Sheet1!T267,FIND(":",Sheet1!T267)+1,100)</f>
        <v>-</v>
      </c>
      <c r="U268" s="178" t="str">
        <f>MID(Sheet1!U267,FIND(":",Sheet1!U267)+1,100)</f>
        <v/>
      </c>
      <c r="V268" s="103" t="str">
        <f>MID(Sheet1!V267,FIND(":",Sheet1!V267)+1,10000)</f>
        <v>-</v>
      </c>
    </row>
    <row r="269" spans="1:22" x14ac:dyDescent="0.2">
      <c r="A269" s="178" t="str">
        <f>MID(Sheet1!A268,FIND(":",Sheet1!A268)+1,100)</f>
        <v>污泥处置设施</v>
      </c>
      <c r="B269" s="178" t="str">
        <f>MID(Sheet1!B268,FIND(":",Sheet1!B268)+1,100)</f>
        <v>污泥处置设施</v>
      </c>
      <c r="C269" s="178" t="str">
        <f>MID(Sheet1!C268,FIND(":",Sheet1!C268)+1,100)</f>
        <v/>
      </c>
      <c r="D269" s="178" t="str">
        <f>MID(Sheet1!D268,FIND(":",Sheet1!D268)+1,100)</f>
        <v>T</v>
      </c>
      <c r="E269" s="178" t="str">
        <f>MID(Sheet1!E268,FIND(":",Sheet1!E268)+1,100)</f>
        <v>规范外</v>
      </c>
      <c r="F269" s="178" t="str">
        <f>MID(Sheet1!F268,FIND(":",Sheet1!F268)+1,100)</f>
        <v>0</v>
      </c>
      <c r="G269" s="178" t="str">
        <f>MID(Sheet1!G268,FIND(":",Sheet1!G268)+1,100)</f>
        <v>城市级</v>
      </c>
      <c r="H269" s="178" t="str">
        <f>MID(Sheet1!H268,FIND(":",Sheet1!H268)+1,100)</f>
        <v>SZ0108</v>
      </c>
      <c r="I269" s="178" t="str">
        <f>MID(Sheet1!I268,FIND(":",Sheet1!I268)+1,100)</f>
        <v>市政公用</v>
      </c>
      <c r="J269" s="178" t="str">
        <f>MID(Sheet1!J268,FIND(":",Sheet1!J268)+1,100)</f>
        <v>1302</v>
      </c>
      <c r="K269" s="178" t="str">
        <f>MID(Sheet1!K268,FIND(":",Sheet1!K268)+1,100)</f>
        <v>点位控制</v>
      </c>
      <c r="L269" s="178" t="str">
        <f>MID(Sheet1!L268,FIND(":",Sheet1!L268)+1,100)</f>
        <v>0</v>
      </c>
      <c r="M269" s="178" t="str">
        <f>MID(Sheet1!M268,FIND(":",Sheet1!M268)+1,100)</f>
        <v>0</v>
      </c>
      <c r="N269" s="178" t="str">
        <f>MID(Sheet1!N268,FIND(":",Sheet1!N268)+1,100)</f>
        <v>0</v>
      </c>
      <c r="O269" s="178" t="str">
        <f>MID(Sheet1!O268,FIND(":",Sheet1!O268)+1,100)</f>
        <v>0</v>
      </c>
      <c r="P269" s="178" t="str">
        <f>MID(Sheet1!P268,FIND(":",Sheet1!P268)+1,100)</f>
        <v>0</v>
      </c>
      <c r="Q269" s="178" t="str">
        <f>MID(Sheet1!Q268,FIND(":",Sheet1!Q268)+1,100)</f>
        <v>-</v>
      </c>
      <c r="R269" s="178" t="str">
        <f>MID(Sheet1!R268,FIND(":",Sheet1!R268)+1,100)</f>
        <v>0.15ha</v>
      </c>
      <c r="S269" s="178" t="str">
        <f>MID(Sheet1!S268,FIND(":",Sheet1!S268)+1,100)</f>
        <v>-</v>
      </c>
      <c r="T269" s="178" t="str">
        <f>MID(Sheet1!T268,FIND(":",Sheet1!T268)+1,100)</f>
        <v>-</v>
      </c>
      <c r="U269" s="178" t="str">
        <f>MID(Sheet1!U268,FIND(":",Sheet1!U268)+1,100)</f>
        <v/>
      </c>
      <c r="V269" s="103" t="str">
        <f>MID(Sheet1!V268,FIND(":",Sheet1!V268)+1,10000)</f>
        <v>-</v>
      </c>
    </row>
    <row r="270" spans="1:22" x14ac:dyDescent="0.2">
      <c r="A270" s="178" t="str">
        <f>MID(Sheet1!A269,FIND(":",Sheet1!A269)+1,100)</f>
        <v>供排水抢修与养护基地</v>
      </c>
      <c r="B270" s="178" t="str">
        <f>MID(Sheet1!B269,FIND(":",Sheet1!B269)+1,100)</f>
        <v>供排水抢修与养护基地</v>
      </c>
      <c r="C270" s="178" t="str">
        <f>MID(Sheet1!C269,FIND(":",Sheet1!C269)+1,100)</f>
        <v/>
      </c>
      <c r="D270" s="178" t="str">
        <f>MID(Sheet1!D269,FIND(":",Sheet1!D269)+1,100)</f>
        <v>T</v>
      </c>
      <c r="E270" s="178" t="str">
        <f>MID(Sheet1!E269,FIND(":",Sheet1!E269)+1,100)</f>
        <v>规范外</v>
      </c>
      <c r="F270" s="178" t="str">
        <f>MID(Sheet1!F269,FIND(":",Sheet1!F269)+1,100)</f>
        <v>0</v>
      </c>
      <c r="G270" s="178" t="str">
        <f>MID(Sheet1!G269,FIND(":",Sheet1!G269)+1,100)</f>
        <v>城市级</v>
      </c>
      <c r="H270" s="178" t="str">
        <f>MID(Sheet1!H269,FIND(":",Sheet1!H269)+1,100)</f>
        <v>SZ0130</v>
      </c>
      <c r="I270" s="178" t="str">
        <f>MID(Sheet1!I269,FIND(":",Sheet1!I269)+1,100)</f>
        <v>市政公用</v>
      </c>
      <c r="J270" s="178" t="str">
        <f>MID(Sheet1!J269,FIND(":",Sheet1!J269)+1,100)</f>
        <v>1390</v>
      </c>
      <c r="K270" s="178" t="str">
        <f>MID(Sheet1!K269,FIND(":",Sheet1!K269)+1,100)</f>
        <v>点位控制</v>
      </c>
      <c r="L270" s="178" t="str">
        <f>MID(Sheet1!L269,FIND(":",Sheet1!L269)+1,100)</f>
        <v>0</v>
      </c>
      <c r="M270" s="178" t="str">
        <f>MID(Sheet1!M269,FIND(":",Sheet1!M269)+1,100)</f>
        <v>0</v>
      </c>
      <c r="N270" s="178" t="str">
        <f>MID(Sheet1!N269,FIND(":",Sheet1!N269)+1,100)</f>
        <v>0</v>
      </c>
      <c r="O270" s="178" t="str">
        <f>MID(Sheet1!O269,FIND(":",Sheet1!O269)+1,100)</f>
        <v>0</v>
      </c>
      <c r="P270" s="178" t="str">
        <f>MID(Sheet1!P269,FIND(":",Sheet1!P269)+1,100)</f>
        <v>0</v>
      </c>
      <c r="Q270" s="178" t="str">
        <f>MID(Sheet1!Q269,FIND(":",Sheet1!Q269)+1,100)</f>
        <v>-</v>
      </c>
      <c r="R270" s="178" t="str">
        <f>MID(Sheet1!R269,FIND(":",Sheet1!R269)+1,100)</f>
        <v>0.5ha</v>
      </c>
      <c r="S270" s="178" t="str">
        <f>MID(Sheet1!S269,FIND(":",Sheet1!S269)+1,100)</f>
        <v>-</v>
      </c>
      <c r="T270" s="178" t="str">
        <f>MID(Sheet1!T269,FIND(":",Sheet1!T269)+1,100)</f>
        <v>-</v>
      </c>
      <c r="U270" s="178" t="str">
        <f>MID(Sheet1!U269,FIND(":",Sheet1!U269)+1,100)</f>
        <v/>
      </c>
      <c r="V270" s="103" t="str">
        <f>MID(Sheet1!V269,FIND(":",Sheet1!V269)+1,10000)</f>
        <v>-</v>
      </c>
    </row>
    <row r="271" spans="1:22" x14ac:dyDescent="0.2">
      <c r="A271" s="178" t="str">
        <f>MID(Sheet1!A270,FIND(":",Sheet1!A270)+1,100)</f>
        <v>市政备用地</v>
      </c>
      <c r="B271" s="178" t="str">
        <f>MID(Sheet1!B270,FIND(":",Sheet1!B270)+1,100)</f>
        <v>市政备用地</v>
      </c>
      <c r="C271" s="178" t="str">
        <f>MID(Sheet1!C270,FIND(":",Sheet1!C270)+1,100)</f>
        <v/>
      </c>
      <c r="D271" s="178" t="str">
        <f>MID(Sheet1!D270,FIND(":",Sheet1!D270)+1,100)</f>
        <v>T</v>
      </c>
      <c r="E271" s="178" t="str">
        <f>MID(Sheet1!E270,FIND(":",Sheet1!E270)+1,100)</f>
        <v>规范外</v>
      </c>
      <c r="F271" s="178" t="str">
        <f>MID(Sheet1!F270,FIND(":",Sheet1!F270)+1,100)</f>
        <v>0</v>
      </c>
      <c r="G271" s="178" t="str">
        <f>MID(Sheet1!G270,FIND(":",Sheet1!G270)+1,100)</f>
        <v>街道级</v>
      </c>
      <c r="H271" s="178" t="str">
        <f>MID(Sheet1!H270,FIND(":",Sheet1!H270)+1,100)</f>
        <v>SZ0130</v>
      </c>
      <c r="I271" s="178" t="str">
        <f>MID(Sheet1!I270,FIND(":",Sheet1!I270)+1,100)</f>
        <v>市政公用</v>
      </c>
      <c r="J271" s="178" t="str">
        <f>MID(Sheet1!J270,FIND(":",Sheet1!J270)+1,100)</f>
        <v>1390</v>
      </c>
      <c r="K271" s="178" t="str">
        <f>MID(Sheet1!K270,FIND(":",Sheet1!K270)+1,100)</f>
        <v>点位控制</v>
      </c>
      <c r="L271" s="178" t="str">
        <f>MID(Sheet1!L270,FIND(":",Sheet1!L270)+1,100)</f>
        <v>0</v>
      </c>
      <c r="M271" s="178" t="str">
        <f>MID(Sheet1!M270,FIND(":",Sheet1!M270)+1,100)</f>
        <v>0</v>
      </c>
      <c r="N271" s="178" t="str">
        <f>MID(Sheet1!N270,FIND(":",Sheet1!N270)+1,100)</f>
        <v>0</v>
      </c>
      <c r="O271" s="178" t="str">
        <f>MID(Sheet1!O270,FIND(":",Sheet1!O270)+1,100)</f>
        <v>0</v>
      </c>
      <c r="P271" s="178" t="str">
        <f>MID(Sheet1!P270,FIND(":",Sheet1!P270)+1,100)</f>
        <v>0</v>
      </c>
      <c r="Q271" s="178" t="str">
        <f>MID(Sheet1!Q270,FIND(":",Sheet1!Q270)+1,100)</f>
        <v>-</v>
      </c>
      <c r="R271" s="178" t="str">
        <f>MID(Sheet1!R270,FIND(":",Sheet1!R270)+1,100)</f>
        <v>-</v>
      </c>
      <c r="S271" s="178" t="str">
        <f>MID(Sheet1!S270,FIND(":",Sheet1!S270)+1,100)</f>
        <v>-</v>
      </c>
      <c r="T271" s="178" t="str">
        <f>MID(Sheet1!T270,FIND(":",Sheet1!T270)+1,100)</f>
        <v>-</v>
      </c>
      <c r="U271" s="178" t="str">
        <f>MID(Sheet1!U270,FIND(":",Sheet1!U270)+1,100)</f>
        <v/>
      </c>
      <c r="V271" s="103" t="str">
        <f>MID(Sheet1!V270,FIND(":",Sheet1!V270)+1,10000)</f>
        <v>-</v>
      </c>
    </row>
    <row r="272" spans="1:22" x14ac:dyDescent="0.2">
      <c r="A272" s="178" t="str">
        <f>MID(Sheet1!A271,FIND(":",Sheet1!A271)+1,100)</f>
        <v>社会停车场</v>
      </c>
      <c r="B272" s="178" t="str">
        <f>MID(Sheet1!B271,FIND(":",Sheet1!B271)+1,100)</f>
        <v>社会停车场</v>
      </c>
      <c r="C272" s="178" t="str">
        <f>MID(Sheet1!C271,FIND(":",Sheet1!C271)+1,100)</f>
        <v/>
      </c>
      <c r="D272" s="178" t="str">
        <f>MID(Sheet1!D271,FIND(":",Sheet1!D271)+1,100)</f>
        <v>T</v>
      </c>
      <c r="E272" s="178" t="str">
        <f>MID(Sheet1!E271,FIND(":",Sheet1!E271)+1,100)</f>
        <v>规范外</v>
      </c>
      <c r="F272" s="178" t="str">
        <f>MID(Sheet1!F271,FIND(":",Sheet1!F271)+1,100)</f>
        <v>1</v>
      </c>
      <c r="G272" s="178" t="str">
        <f>MID(Sheet1!G271,FIND(":",Sheet1!G271)+1,100)</f>
        <v>街道级</v>
      </c>
      <c r="H272" s="178" t="str">
        <f>MID(Sheet1!H271,FIND(":",Sheet1!H271)+1,100)</f>
        <v>JT0101</v>
      </c>
      <c r="I272" s="178" t="str">
        <f>MID(Sheet1!I271,FIND(":",Sheet1!I271)+1,100)</f>
        <v>市政交通</v>
      </c>
      <c r="J272" s="178" t="str">
        <f>MID(Sheet1!J271,FIND(":",Sheet1!J271)+1,100)</f>
        <v>1208</v>
      </c>
      <c r="K272" s="178" t="str">
        <f>MID(Sheet1!K271,FIND(":",Sheet1!K271)+1,100)</f>
        <v>点位控制</v>
      </c>
      <c r="L272" s="178" t="str">
        <f>MID(Sheet1!L271,FIND(":",Sheet1!L271)+1,100)</f>
        <v>0</v>
      </c>
      <c r="M272" s="178" t="str">
        <f>MID(Sheet1!M271,FIND(":",Sheet1!M271)+1,100)</f>
        <v>总居住户数/100*10*30</v>
      </c>
      <c r="N272" s="178" t="str">
        <f>MID(Sheet1!N271,FIND(":",Sheet1!N271)+1,100)</f>
        <v>总居住人数*1*0.9/35+总就业人数*1*0.9/35</v>
      </c>
      <c r="O272" s="178" t="str">
        <f>MID(Sheet1!O271,FIND(":",Sheet1!O271)+1,100)</f>
        <v>总机动车位量/8</v>
      </c>
      <c r="P272" s="178" t="str">
        <f>MID(Sheet1!P271,FIND(":",Sheet1!P271)+1,100)</f>
        <v>总就业人数*0.85*0.3/1.3*0.15</v>
      </c>
      <c r="Q272" s="178" t="str">
        <f>MID(Sheet1!Q271,FIND(":",Sheet1!Q271)+1,100)</f>
        <v>-</v>
      </c>
      <c r="R272" s="178" t="str">
        <f>MID(Sheet1!R271,FIND(":",Sheet1!R271)+1,100)</f>
        <v>-</v>
      </c>
      <c r="S272" s="178" t="str">
        <f>MID(Sheet1!S271,FIND(":",Sheet1!S271)+1,100)</f>
        <v>100泊位</v>
      </c>
      <c r="T272" s="178" t="str">
        <f>MID(Sheet1!T271,FIND(":",Sheet1!T271)+1,100)</f>
        <v>-</v>
      </c>
      <c r="U272" s="178" t="str">
        <f>MID(Sheet1!U271,FIND(":",Sheet1!U271)+1,100)</f>
        <v>泊位</v>
      </c>
      <c r="V272" s="103" t="str">
        <f>MID(Sheet1!V271,FIND(":",Sheet1!V271)+1,10000)</f>
        <v>-</v>
      </c>
    </row>
    <row r="273" spans="1:22" x14ac:dyDescent="0.2">
      <c r="A273" s="178" t="str">
        <f>MID(Sheet1!A272,FIND(":",Sheet1!A272)+1,100)</f>
        <v>公交停保场</v>
      </c>
      <c r="B273" s="178" t="str">
        <f>MID(Sheet1!B272,FIND(":",Sheet1!B272)+1,100)</f>
        <v>公交停保场</v>
      </c>
      <c r="C273" s="178" t="str">
        <f>MID(Sheet1!C272,FIND(":",Sheet1!C272)+1,100)</f>
        <v/>
      </c>
      <c r="D273" s="178" t="str">
        <f>MID(Sheet1!D272,FIND(":",Sheet1!D272)+1,100)</f>
        <v>T</v>
      </c>
      <c r="E273" s="178" t="str">
        <f>MID(Sheet1!E272,FIND(":",Sheet1!E272)+1,100)</f>
        <v>规范外</v>
      </c>
      <c r="F273" s="178" t="str">
        <f>MID(Sheet1!F272,FIND(":",Sheet1!F272)+1,100)</f>
        <v>1</v>
      </c>
      <c r="G273" s="178" t="str">
        <f>MID(Sheet1!G272,FIND(":",Sheet1!G272)+1,100)</f>
        <v>城市级</v>
      </c>
      <c r="H273" s="178" t="str">
        <f>MID(Sheet1!H272,FIND(":",Sheet1!H272)+1,100)</f>
        <v>JT0112</v>
      </c>
      <c r="I273" s="178" t="str">
        <f>MID(Sheet1!I272,FIND(":",Sheet1!I272)+1,100)</f>
        <v>市政交通</v>
      </c>
      <c r="J273" s="178" t="str">
        <f>MID(Sheet1!J272,FIND(":",Sheet1!J272)+1,100)</f>
        <v>1208</v>
      </c>
      <c r="K273" s="178" t="str">
        <f>MID(Sheet1!K272,FIND(":",Sheet1!K272)+1,100)</f>
        <v>实位控制</v>
      </c>
      <c r="L273" s="178" t="str">
        <f>MID(Sheet1!L272,FIND(":",Sheet1!L272)+1,100)</f>
        <v>0</v>
      </c>
      <c r="M273" s="178" t="str">
        <f>MID(Sheet1!M272,FIND(":",Sheet1!M272)+1,100)</f>
        <v>0</v>
      </c>
      <c r="N273" s="178" t="str">
        <f>MID(Sheet1!N272,FIND(":",Sheet1!N272)+1,100)</f>
        <v>0</v>
      </c>
      <c r="O273" s="178" t="str">
        <f>MID(Sheet1!O272,FIND(":",Sheet1!O272)+1,100)</f>
        <v>0</v>
      </c>
      <c r="P273" s="178" t="str">
        <f>MID(Sheet1!P272,FIND(":",Sheet1!P272)+1,100)</f>
        <v>0</v>
      </c>
      <c r="Q273" s="178" t="str">
        <f>MID(Sheet1!Q272,FIND(":",Sheet1!Q272)+1,100)</f>
        <v>-</v>
      </c>
      <c r="R273" s="178" t="str">
        <f>MID(Sheet1!R272,FIND(":",Sheet1!R272)+1,100)</f>
        <v>-</v>
      </c>
      <c r="S273" s="178" t="str">
        <f>MID(Sheet1!S272,FIND(":",Sheet1!S272)+1,100)</f>
        <v>-</v>
      </c>
      <c r="T273" s="178" t="str">
        <f>MID(Sheet1!T272,FIND(":",Sheet1!T272)+1,100)</f>
        <v>-</v>
      </c>
      <c r="U273" s="178" t="str">
        <f>MID(Sheet1!U272,FIND(":",Sheet1!U272)+1,100)</f>
        <v>线路</v>
      </c>
      <c r="V273" s="103" t="str">
        <f>MID(Sheet1!V272,FIND(":",Sheet1!V272)+1,10000)</f>
        <v>-</v>
      </c>
    </row>
    <row r="274" spans="1:22" x14ac:dyDescent="0.2">
      <c r="A274" s="178" t="str">
        <f>MID(Sheet1!A273,FIND(":",Sheet1!A273)+1,100)</f>
        <v>公交首末站</v>
      </c>
      <c r="B274" s="178" t="str">
        <f>MID(Sheet1!B273,FIND(":",Sheet1!B273)+1,100)</f>
        <v>公交首末站</v>
      </c>
      <c r="C274" s="178" t="str">
        <f>MID(Sheet1!C273,FIND(":",Sheet1!C273)+1,100)</f>
        <v/>
      </c>
      <c r="D274" s="178" t="str">
        <f>MID(Sheet1!D273,FIND(":",Sheet1!D273)+1,100)</f>
        <v>T</v>
      </c>
      <c r="E274" s="178" t="str">
        <f>MID(Sheet1!E273,FIND(":",Sheet1!E273)+1,100)</f>
        <v>规范外</v>
      </c>
      <c r="F274" s="178" t="str">
        <f>MID(Sheet1!F273,FIND(":",Sheet1!F273)+1,100)</f>
        <v>1</v>
      </c>
      <c r="G274" s="178" t="str">
        <f>MID(Sheet1!G273,FIND(":",Sheet1!G273)+1,100)</f>
        <v>街道级</v>
      </c>
      <c r="H274" s="178" t="str">
        <f>MID(Sheet1!H273,FIND(":",Sheet1!H273)+1,100)</f>
        <v>JT0102</v>
      </c>
      <c r="I274" s="178" t="str">
        <f>MID(Sheet1!I273,FIND(":",Sheet1!I273)+1,100)</f>
        <v>市政交通</v>
      </c>
      <c r="J274" s="178" t="str">
        <f>MID(Sheet1!J273,FIND(":",Sheet1!J273)+1,100)</f>
        <v>1208</v>
      </c>
      <c r="K274" s="178" t="str">
        <f>MID(Sheet1!K273,FIND(":",Sheet1!K273)+1,100)</f>
        <v>实位控制</v>
      </c>
      <c r="L274" s="178" t="str">
        <f>MID(Sheet1!L273,FIND(":",Sheet1!L273)+1,100)</f>
        <v>0</v>
      </c>
      <c r="M274" s="178" t="str">
        <f>MID(Sheet1!M273,FIND(":",Sheet1!M273)+1,100)</f>
        <v>总居住户数/100*30</v>
      </c>
      <c r="N274" s="178" t="str">
        <f>MID(Sheet1!N273,FIND(":",Sheet1!N273)+1,100)</f>
        <v>总居住户数/100*0.03</v>
      </c>
      <c r="O274" s="178" t="str">
        <f>MID(Sheet1!O273,FIND(":",Sheet1!O273)+1,100)</f>
        <v>0</v>
      </c>
      <c r="P274" s="178" t="str">
        <f>MID(Sheet1!P273,FIND(":",Sheet1!P273)+1,100)</f>
        <v>0</v>
      </c>
      <c r="Q274" s="178" t="str">
        <f>MID(Sheet1!Q273,FIND(":",Sheet1!Q273)+1,100)</f>
        <v>-</v>
      </c>
      <c r="R274" s="178" t="str">
        <f>MID(Sheet1!R273,FIND(":",Sheet1!R273)+1,100)</f>
        <v>3000㎡</v>
      </c>
      <c r="S274" s="178" t="str">
        <f>MID(Sheet1!S273,FIND(":",Sheet1!S273)+1,100)</f>
        <v>3线</v>
      </c>
      <c r="T274" s="178" t="str">
        <f>MID(Sheet1!T273,FIND(":",Sheet1!T273)+1,100)</f>
        <v>-</v>
      </c>
      <c r="U274" s="178" t="str">
        <f>MID(Sheet1!U273,FIND(":",Sheet1!U273)+1,100)</f>
        <v>线路</v>
      </c>
      <c r="V274" s="103" t="str">
        <f>MID(Sheet1!V273,FIND(":",Sheet1!V273)+1,10000)</f>
        <v>-</v>
      </c>
    </row>
    <row r="275" spans="1:22" x14ac:dyDescent="0.2">
      <c r="A275" s="178" t="str">
        <f>MID(Sheet1!A274,FIND(":",Sheet1!A274)+1,100)</f>
        <v>公交中心站</v>
      </c>
      <c r="B275" s="178" t="str">
        <f>MID(Sheet1!B274,FIND(":",Sheet1!B274)+1,100)</f>
        <v>公交中心站</v>
      </c>
      <c r="C275" s="178" t="str">
        <f>MID(Sheet1!C274,FIND(":",Sheet1!C274)+1,100)</f>
        <v/>
      </c>
      <c r="D275" s="178" t="str">
        <f>MID(Sheet1!D274,FIND(":",Sheet1!D274)+1,100)</f>
        <v>T</v>
      </c>
      <c r="E275" s="178" t="str">
        <f>MID(Sheet1!E274,FIND(":",Sheet1!E274)+1,100)</f>
        <v>规范外</v>
      </c>
      <c r="F275" s="178" t="str">
        <f>MID(Sheet1!F274,FIND(":",Sheet1!F274)+1,100)</f>
        <v>0</v>
      </c>
      <c r="G275" s="178" t="str">
        <f>MID(Sheet1!G274,FIND(":",Sheet1!G274)+1,100)</f>
        <v>街道级</v>
      </c>
      <c r="H275" s="178" t="str">
        <f>MID(Sheet1!H274,FIND(":",Sheet1!H274)+1,100)</f>
        <v>JT0103</v>
      </c>
      <c r="I275" s="178" t="str">
        <f>MID(Sheet1!I274,FIND(":",Sheet1!I274)+1,100)</f>
        <v>市政交通</v>
      </c>
      <c r="J275" s="178" t="str">
        <f>MID(Sheet1!J274,FIND(":",Sheet1!J274)+1,100)</f>
        <v>1208</v>
      </c>
      <c r="K275" s="178" t="str">
        <f>MID(Sheet1!K274,FIND(":",Sheet1!K274)+1,100)</f>
        <v>实位控制</v>
      </c>
      <c r="L275" s="178" t="str">
        <f>MID(Sheet1!L274,FIND(":",Sheet1!L274)+1,100)</f>
        <v>0</v>
      </c>
      <c r="M275" s="178" t="str">
        <f>MID(Sheet1!M274,FIND(":",Sheet1!M274)+1,100)</f>
        <v>0</v>
      </c>
      <c r="N275" s="178" t="str">
        <f>MID(Sheet1!N274,FIND(":",Sheet1!N274)+1,100)</f>
        <v>0</v>
      </c>
      <c r="O275" s="178" t="str">
        <f>MID(Sheet1!O274,FIND(":",Sheet1!O274)+1,100)</f>
        <v>0</v>
      </c>
      <c r="P275" s="178" t="str">
        <f>MID(Sheet1!P274,FIND(":",Sheet1!P274)+1,100)</f>
        <v>0</v>
      </c>
      <c r="Q275" s="178" t="str">
        <f>MID(Sheet1!Q274,FIND(":",Sheet1!Q274)+1,100)</f>
        <v>-</v>
      </c>
      <c r="R275" s="178" t="str">
        <f>MID(Sheet1!R274,FIND(":",Sheet1!R274)+1,100)</f>
        <v>-</v>
      </c>
      <c r="S275" s="178" t="str">
        <f>MID(Sheet1!S274,FIND(":",Sheet1!S274)+1,100)</f>
        <v>-</v>
      </c>
      <c r="T275" s="178" t="str">
        <f>MID(Sheet1!T274,FIND(":",Sheet1!T274)+1,100)</f>
        <v>-</v>
      </c>
      <c r="U275" s="178" t="str">
        <f>MID(Sheet1!U274,FIND(":",Sheet1!U274)+1,100)</f>
        <v/>
      </c>
      <c r="V275" s="103" t="str">
        <f>MID(Sheet1!V274,FIND(":",Sheet1!V274)+1,10000)</f>
        <v>-</v>
      </c>
    </row>
    <row r="276" spans="1:22" x14ac:dyDescent="0.2">
      <c r="A276" s="178" t="str">
        <f>MID(Sheet1!A275,FIND(":",Sheet1!A275)+1,100)</f>
        <v>公共交通停靠站</v>
      </c>
      <c r="B276" s="178" t="str">
        <f>MID(Sheet1!B275,FIND(":",Sheet1!B275)+1,100)</f>
        <v>公共交通停靠站</v>
      </c>
      <c r="C276" s="178" t="str">
        <f>MID(Sheet1!C275,FIND(":",Sheet1!C275)+1,100)</f>
        <v/>
      </c>
      <c r="D276" s="178" t="str">
        <f>MID(Sheet1!D275,FIND(":",Sheet1!D275)+1,100)</f>
        <v>T</v>
      </c>
      <c r="E276" s="178" t="str">
        <f>MID(Sheet1!E275,FIND(":",Sheet1!E275)+1,100)</f>
        <v>规范外</v>
      </c>
      <c r="F276" s="178" t="str">
        <f>MID(Sheet1!F275,FIND(":",Sheet1!F275)+1,100)</f>
        <v>1</v>
      </c>
      <c r="G276" s="178" t="str">
        <f>MID(Sheet1!G275,FIND(":",Sheet1!G275)+1,100)</f>
        <v>街道级</v>
      </c>
      <c r="H276" s="178" t="str">
        <f>MID(Sheet1!H275,FIND(":",Sheet1!H275)+1,100)</f>
        <v>JT0104</v>
      </c>
      <c r="I276" s="178" t="str">
        <f>MID(Sheet1!I275,FIND(":",Sheet1!I275)+1,100)</f>
        <v>市政交通</v>
      </c>
      <c r="J276" s="178" t="str">
        <f>MID(Sheet1!J275,FIND(":",Sheet1!J275)+1,100)</f>
        <v>1208</v>
      </c>
      <c r="K276" s="178" t="str">
        <f>MID(Sheet1!K275,FIND(":",Sheet1!K275)+1,100)</f>
        <v>点位控制</v>
      </c>
      <c r="L276" s="178" t="str">
        <f>MID(Sheet1!L275,FIND(":",Sheet1!L275)+1,100)</f>
        <v>0</v>
      </c>
      <c r="M276" s="178" t="str">
        <f>MID(Sheet1!M275,FIND(":",Sheet1!M275)+1,100)</f>
        <v>0</v>
      </c>
      <c r="N276" s="178" t="str">
        <f>MID(Sheet1!N275,FIND(":",Sheet1!N275)+1,100)</f>
        <v>0</v>
      </c>
      <c r="O276" s="178" t="str">
        <f>MID(Sheet1!O275,FIND(":",Sheet1!O275)+1,100)</f>
        <v>0</v>
      </c>
      <c r="P276" s="178" t="str">
        <f>MID(Sheet1!P275,FIND(":",Sheet1!P275)+1,100)</f>
        <v>0</v>
      </c>
      <c r="Q276" s="178" t="str">
        <f>MID(Sheet1!Q275,FIND(":",Sheet1!Q275)+1,100)</f>
        <v>-</v>
      </c>
      <c r="R276" s="178" t="str">
        <f>MID(Sheet1!R275,FIND(":",Sheet1!R275)+1,100)</f>
        <v>-</v>
      </c>
      <c r="S276" s="178" t="str">
        <f>MID(Sheet1!S275,FIND(":",Sheet1!S275)+1,100)</f>
        <v>-</v>
      </c>
      <c r="T276" s="178" t="str">
        <f>MID(Sheet1!T275,FIND(":",Sheet1!T275)+1,100)</f>
        <v>-</v>
      </c>
      <c r="U276" s="178" t="str">
        <f>MID(Sheet1!U275,FIND(":",Sheet1!U275)+1,100)</f>
        <v/>
      </c>
      <c r="V276" s="103" t="str">
        <f>MID(Sheet1!V275,FIND(":",Sheet1!V275)+1,10000)</f>
        <v>-</v>
      </c>
    </row>
    <row r="277" spans="1:22" x14ac:dyDescent="0.2">
      <c r="A277" s="178" t="str">
        <f>MID(Sheet1!A276,FIND(":",Sheet1!A276)+1,100)</f>
        <v>水上巴士停靠站</v>
      </c>
      <c r="B277" s="178" t="str">
        <f>MID(Sheet1!B276,FIND(":",Sheet1!B276)+1,100)</f>
        <v>水上巴士停靠站</v>
      </c>
      <c r="C277" s="178" t="str">
        <f>MID(Sheet1!C276,FIND(":",Sheet1!C276)+1,100)</f>
        <v/>
      </c>
      <c r="D277" s="178" t="str">
        <f>MID(Sheet1!D276,FIND(":",Sheet1!D276)+1,100)</f>
        <v>T</v>
      </c>
      <c r="E277" s="178" t="str">
        <f>MID(Sheet1!E276,FIND(":",Sheet1!E276)+1,100)</f>
        <v>规范外</v>
      </c>
      <c r="F277" s="178" t="str">
        <f>MID(Sheet1!F276,FIND(":",Sheet1!F276)+1,100)</f>
        <v>0</v>
      </c>
      <c r="G277" s="178" t="str">
        <f>MID(Sheet1!G276,FIND(":",Sheet1!G276)+1,100)</f>
        <v>街道级</v>
      </c>
      <c r="H277" s="178" t="str">
        <f>MID(Sheet1!H276,FIND(":",Sheet1!H276)+1,100)</f>
        <v>JT0105</v>
      </c>
      <c r="I277" s="178" t="str">
        <f>MID(Sheet1!I276,FIND(":",Sheet1!I276)+1,100)</f>
        <v>市政交通</v>
      </c>
      <c r="J277" s="178" t="str">
        <f>MID(Sheet1!J276,FIND(":",Sheet1!J276)+1,100)</f>
        <v>1208</v>
      </c>
      <c r="K277" s="178" t="str">
        <f>MID(Sheet1!K276,FIND(":",Sheet1!K276)+1,100)</f>
        <v>实位控制</v>
      </c>
      <c r="L277" s="178" t="str">
        <f>MID(Sheet1!L276,FIND(":",Sheet1!L276)+1,100)</f>
        <v>0</v>
      </c>
      <c r="M277" s="178" t="str">
        <f>MID(Sheet1!M276,FIND(":",Sheet1!M276)+1,100)</f>
        <v>0</v>
      </c>
      <c r="N277" s="178" t="str">
        <f>MID(Sheet1!N276,FIND(":",Sheet1!N276)+1,100)</f>
        <v>0</v>
      </c>
      <c r="O277" s="178" t="str">
        <f>MID(Sheet1!O276,FIND(":",Sheet1!O276)+1,100)</f>
        <v>0</v>
      </c>
      <c r="P277" s="178" t="str">
        <f>MID(Sheet1!P276,FIND(":",Sheet1!P276)+1,100)</f>
        <v>0</v>
      </c>
      <c r="Q277" s="178" t="str">
        <f>MID(Sheet1!Q276,FIND(":",Sheet1!Q276)+1,100)</f>
        <v>-</v>
      </c>
      <c r="R277" s="178" t="str">
        <f>MID(Sheet1!R276,FIND(":",Sheet1!R276)+1,100)</f>
        <v>-</v>
      </c>
      <c r="S277" s="178" t="str">
        <f>MID(Sheet1!S276,FIND(":",Sheet1!S276)+1,100)</f>
        <v>-</v>
      </c>
      <c r="T277" s="178" t="str">
        <f>MID(Sheet1!T276,FIND(":",Sheet1!T276)+1,100)</f>
        <v>-</v>
      </c>
      <c r="U277" s="178" t="str">
        <f>MID(Sheet1!U276,FIND(":",Sheet1!U276)+1,100)</f>
        <v/>
      </c>
      <c r="V277" s="103" t="str">
        <f>MID(Sheet1!V276,FIND(":",Sheet1!V276)+1,10000)</f>
        <v>-</v>
      </c>
    </row>
    <row r="278" spans="1:22" x14ac:dyDescent="0.2">
      <c r="A278" s="178" t="str">
        <f>MID(Sheet1!A277,FIND(":",Sheet1!A277)+1,100)</f>
        <v>出租车汽车站</v>
      </c>
      <c r="B278" s="178" t="str">
        <f>MID(Sheet1!B277,FIND(":",Sheet1!B277)+1,100)</f>
        <v>出租车汽车站</v>
      </c>
      <c r="C278" s="178" t="str">
        <f>MID(Sheet1!C277,FIND(":",Sheet1!C277)+1,100)</f>
        <v/>
      </c>
      <c r="D278" s="178" t="str">
        <f>MID(Sheet1!D277,FIND(":",Sheet1!D277)+1,100)</f>
        <v>T</v>
      </c>
      <c r="E278" s="178" t="str">
        <f>MID(Sheet1!E277,FIND(":",Sheet1!E277)+1,100)</f>
        <v>规范外</v>
      </c>
      <c r="F278" s="178" t="str">
        <f>MID(Sheet1!F277,FIND(":",Sheet1!F277)+1,100)</f>
        <v>0</v>
      </c>
      <c r="G278" s="178" t="str">
        <f>MID(Sheet1!G277,FIND(":",Sheet1!G277)+1,100)</f>
        <v>街道级</v>
      </c>
      <c r="H278" s="178" t="str">
        <f>MID(Sheet1!H277,FIND(":",Sheet1!H277)+1,100)</f>
        <v>JT0106</v>
      </c>
      <c r="I278" s="178" t="str">
        <f>MID(Sheet1!I277,FIND(":",Sheet1!I277)+1,100)</f>
        <v>市政交通</v>
      </c>
      <c r="J278" s="178" t="str">
        <f>MID(Sheet1!J277,FIND(":",Sheet1!J277)+1,100)</f>
        <v>1208</v>
      </c>
      <c r="K278" s="178" t="str">
        <f>MID(Sheet1!K277,FIND(":",Sheet1!K277)+1,100)</f>
        <v>实位控制</v>
      </c>
      <c r="L278" s="178" t="str">
        <f>MID(Sheet1!L277,FIND(":",Sheet1!L277)+1,100)</f>
        <v>0</v>
      </c>
      <c r="M278" s="178" t="str">
        <f>MID(Sheet1!M277,FIND(":",Sheet1!M277)+1,100)</f>
        <v>0</v>
      </c>
      <c r="N278" s="178" t="str">
        <f>MID(Sheet1!N277,FIND(":",Sheet1!N277)+1,100)</f>
        <v>0</v>
      </c>
      <c r="O278" s="178" t="str">
        <f>MID(Sheet1!O277,FIND(":",Sheet1!O277)+1,100)</f>
        <v>0</v>
      </c>
      <c r="P278" s="178" t="str">
        <f>MID(Sheet1!P277,FIND(":",Sheet1!P277)+1,100)</f>
        <v>0</v>
      </c>
      <c r="Q278" s="178" t="str">
        <f>MID(Sheet1!Q277,FIND(":",Sheet1!Q277)+1,100)</f>
        <v>-</v>
      </c>
      <c r="R278" s="178" t="str">
        <f>MID(Sheet1!R277,FIND(":",Sheet1!R277)+1,100)</f>
        <v>-</v>
      </c>
      <c r="S278" s="178" t="str">
        <f>MID(Sheet1!S277,FIND(":",Sheet1!S277)+1,100)</f>
        <v>-</v>
      </c>
      <c r="T278" s="178" t="str">
        <f>MID(Sheet1!T277,FIND(":",Sheet1!T277)+1,100)</f>
        <v>-</v>
      </c>
      <c r="U278" s="178" t="str">
        <f>MID(Sheet1!U277,FIND(":",Sheet1!U277)+1,100)</f>
        <v/>
      </c>
      <c r="V278" s="103" t="str">
        <f>MID(Sheet1!V277,FIND(":",Sheet1!V277)+1,10000)</f>
        <v>-</v>
      </c>
    </row>
    <row r="279" spans="1:22" x14ac:dyDescent="0.2">
      <c r="A279" s="178" t="str">
        <f>MID(Sheet1!A278,FIND(":",Sheet1!A278)+1,100)</f>
        <v>加油站</v>
      </c>
      <c r="B279" s="178" t="str">
        <f>MID(Sheet1!B278,FIND(":",Sheet1!B278)+1,100)</f>
        <v>加油站</v>
      </c>
      <c r="C279" s="178" t="str">
        <f>MID(Sheet1!C278,FIND(":",Sheet1!C278)+1,100)</f>
        <v/>
      </c>
      <c r="D279" s="178" t="str">
        <f>MID(Sheet1!D278,FIND(":",Sheet1!D278)+1,100)</f>
        <v>T</v>
      </c>
      <c r="E279" s="178" t="str">
        <f>MID(Sheet1!E278,FIND(":",Sheet1!E278)+1,100)</f>
        <v>规范外</v>
      </c>
      <c r="F279" s="178" t="str">
        <f>MID(Sheet1!F278,FIND(":",Sheet1!F278)+1,100)</f>
        <v>1</v>
      </c>
      <c r="G279" s="178" t="str">
        <f>MID(Sheet1!G278,FIND(":",Sheet1!G278)+1,100)</f>
        <v>街道级</v>
      </c>
      <c r="H279" s="178" t="str">
        <f>MID(Sheet1!H278,FIND(":",Sheet1!H278)+1,100)</f>
        <v>JT0107</v>
      </c>
      <c r="I279" s="178" t="str">
        <f>MID(Sheet1!I278,FIND(":",Sheet1!I278)+1,100)</f>
        <v>市政交通</v>
      </c>
      <c r="J279" s="178" t="str">
        <f>MID(Sheet1!J278,FIND(":",Sheet1!J278)+1,100)</f>
        <v>0901</v>
      </c>
      <c r="K279" s="178" t="str">
        <f>MID(Sheet1!K278,FIND(":",Sheet1!K278)+1,100)</f>
        <v>实位控制</v>
      </c>
      <c r="L279" s="178" t="str">
        <f>MID(Sheet1!L278,FIND(":",Sheet1!L278)+1,100)</f>
        <v>0</v>
      </c>
      <c r="M279" s="178" t="str">
        <f>MID(Sheet1!M278,FIND(":",Sheet1!M278)+1,100)</f>
        <v>0</v>
      </c>
      <c r="N279" s="178" t="str">
        <f>MID(Sheet1!N278,FIND(":",Sheet1!N278)+1,100)</f>
        <v>0</v>
      </c>
      <c r="O279" s="178" t="str">
        <f>MID(Sheet1!O278,FIND(":",Sheet1!O278)+1,100)</f>
        <v>0</v>
      </c>
      <c r="P279" s="178" t="str">
        <f>MID(Sheet1!P278,FIND(":",Sheet1!P278)+1,100)</f>
        <v>0</v>
      </c>
      <c r="Q279" s="178" t="str">
        <f>MID(Sheet1!Q278,FIND(":",Sheet1!Q278)+1,100)</f>
        <v>-</v>
      </c>
      <c r="R279" s="178" t="str">
        <f>MID(Sheet1!R278,FIND(":",Sheet1!R278)+1,100)</f>
        <v>-</v>
      </c>
      <c r="S279" s="178" t="str">
        <f>MID(Sheet1!S278,FIND(":",Sheet1!S278)+1,100)</f>
        <v>-</v>
      </c>
      <c r="T279" s="178" t="str">
        <f>MID(Sheet1!T278,FIND(":",Sheet1!T278)+1,100)</f>
        <v>-</v>
      </c>
      <c r="U279" s="178" t="str">
        <f>MID(Sheet1!U278,FIND(":",Sheet1!U278)+1,100)</f>
        <v/>
      </c>
      <c r="V279" s="103" t="str">
        <f>MID(Sheet1!V278,FIND(":",Sheet1!V278)+1,10000)</f>
        <v>-</v>
      </c>
    </row>
    <row r="280" spans="1:22" x14ac:dyDescent="0.2">
      <c r="A280" s="178" t="str">
        <f>MID(Sheet1!A279,FIND(":",Sheet1!A279)+1,100)</f>
        <v>专用慢行过街设施（包括天桥和地道）</v>
      </c>
      <c r="B280" s="178" t="str">
        <f>MID(Sheet1!B279,FIND(":",Sheet1!B279)+1,100)</f>
        <v>专用慢行过街设施（包括天桥和地道）</v>
      </c>
      <c r="C280" s="178" t="str">
        <f>MID(Sheet1!C279,FIND(":",Sheet1!C279)+1,100)</f>
        <v/>
      </c>
      <c r="D280" s="178" t="str">
        <f>MID(Sheet1!D279,FIND(":",Sheet1!D279)+1,100)</f>
        <v>T</v>
      </c>
      <c r="E280" s="178" t="str">
        <f>MID(Sheet1!E279,FIND(":",Sheet1!E279)+1,100)</f>
        <v>规范外</v>
      </c>
      <c r="F280" s="178" t="str">
        <f>MID(Sheet1!F279,FIND(":",Sheet1!F279)+1,100)</f>
        <v>0</v>
      </c>
      <c r="G280" s="178" t="str">
        <f>MID(Sheet1!G279,FIND(":",Sheet1!G279)+1,100)</f>
        <v>街道级</v>
      </c>
      <c r="H280" s="178" t="str">
        <f>MID(Sheet1!H279,FIND(":",Sheet1!H279)+1,100)</f>
        <v>JT0109</v>
      </c>
      <c r="I280" s="178" t="str">
        <f>MID(Sheet1!I279,FIND(":",Sheet1!I279)+1,100)</f>
        <v>市政交通</v>
      </c>
      <c r="J280" s="178" t="str">
        <f>MID(Sheet1!J279,FIND(":",Sheet1!J279)+1,100)</f>
        <v>1290</v>
      </c>
      <c r="K280" s="178" t="str">
        <f>MID(Sheet1!K279,FIND(":",Sheet1!K279)+1,100)</f>
        <v>点位控制</v>
      </c>
      <c r="L280" s="178" t="str">
        <f>MID(Sheet1!L279,FIND(":",Sheet1!L279)+1,100)</f>
        <v>0</v>
      </c>
      <c r="M280" s="178" t="str">
        <f>MID(Sheet1!M279,FIND(":",Sheet1!M279)+1,100)</f>
        <v>0</v>
      </c>
      <c r="N280" s="178" t="str">
        <f>MID(Sheet1!N279,FIND(":",Sheet1!N279)+1,100)</f>
        <v>0</v>
      </c>
      <c r="O280" s="178" t="str">
        <f>MID(Sheet1!O279,FIND(":",Sheet1!O279)+1,100)</f>
        <v>0</v>
      </c>
      <c r="P280" s="178" t="str">
        <f>MID(Sheet1!P279,FIND(":",Sheet1!P279)+1,100)</f>
        <v>0</v>
      </c>
      <c r="Q280" s="178" t="str">
        <f>MID(Sheet1!Q279,FIND(":",Sheet1!Q279)+1,100)</f>
        <v>-</v>
      </c>
      <c r="R280" s="178" t="str">
        <f>MID(Sheet1!R279,FIND(":",Sheet1!R279)+1,100)</f>
        <v>-</v>
      </c>
      <c r="S280" s="178" t="str">
        <f>MID(Sheet1!S279,FIND(":",Sheet1!S279)+1,100)</f>
        <v>-</v>
      </c>
      <c r="T280" s="178" t="str">
        <f>MID(Sheet1!T279,FIND(":",Sheet1!T279)+1,100)</f>
        <v>-</v>
      </c>
      <c r="U280" s="178" t="str">
        <f>MID(Sheet1!U279,FIND(":",Sheet1!U279)+1,100)</f>
        <v/>
      </c>
      <c r="V280" s="103" t="str">
        <f>MID(Sheet1!V279,FIND(":",Sheet1!V279)+1,10000)</f>
        <v>-</v>
      </c>
    </row>
    <row r="281" spans="1:22" x14ac:dyDescent="0.2">
      <c r="A281" s="178" t="str">
        <f>MID(Sheet1!A280,FIND(":",Sheet1!A280)+1,100)</f>
        <v>轨道交通站点</v>
      </c>
      <c r="B281" s="178" t="str">
        <f>MID(Sheet1!B280,FIND(":",Sheet1!B280)+1,100)</f>
        <v>轨道交通站点</v>
      </c>
      <c r="C281" s="178" t="str">
        <f>MID(Sheet1!C280,FIND(":",Sheet1!C280)+1,100)</f>
        <v/>
      </c>
      <c r="D281" s="178" t="str">
        <f>MID(Sheet1!D280,FIND(":",Sheet1!D280)+1,100)</f>
        <v>T</v>
      </c>
      <c r="E281" s="178" t="str">
        <f>MID(Sheet1!E280,FIND(":",Sheet1!E280)+1,100)</f>
        <v>规范外</v>
      </c>
      <c r="F281" s="178" t="str">
        <f>MID(Sheet1!F280,FIND(":",Sheet1!F280)+1,100)</f>
        <v>0</v>
      </c>
      <c r="G281" s="178" t="str">
        <f>MID(Sheet1!G280,FIND(":",Sheet1!G280)+1,100)</f>
        <v>街道级</v>
      </c>
      <c r="H281" s="178" t="str">
        <f>MID(Sheet1!H280,FIND(":",Sheet1!H280)+1,100)</f>
        <v>JT0110</v>
      </c>
      <c r="I281" s="178" t="str">
        <f>MID(Sheet1!I280,FIND(":",Sheet1!I280)+1,100)</f>
        <v>市政交通</v>
      </c>
      <c r="J281" s="178" t="str">
        <f>MID(Sheet1!J280,FIND(":",Sheet1!J280)+1,100)</f>
        <v>1206</v>
      </c>
      <c r="K281" s="178" t="str">
        <f>MID(Sheet1!K280,FIND(":",Sheet1!K280)+1,100)</f>
        <v>点位控制</v>
      </c>
      <c r="L281" s="178" t="str">
        <f>MID(Sheet1!L280,FIND(":",Sheet1!L280)+1,100)</f>
        <v>0</v>
      </c>
      <c r="M281" s="178" t="str">
        <f>MID(Sheet1!M280,FIND(":",Sheet1!M280)+1,100)</f>
        <v>0</v>
      </c>
      <c r="N281" s="178" t="str">
        <f>MID(Sheet1!N280,FIND(":",Sheet1!N280)+1,100)</f>
        <v>0</v>
      </c>
      <c r="O281" s="178" t="str">
        <f>MID(Sheet1!O280,FIND(":",Sheet1!O280)+1,100)</f>
        <v>0</v>
      </c>
      <c r="P281" s="178" t="str">
        <f>MID(Sheet1!P280,FIND(":",Sheet1!P280)+1,100)</f>
        <v>0</v>
      </c>
      <c r="Q281" s="178" t="str">
        <f>MID(Sheet1!Q280,FIND(":",Sheet1!Q280)+1,100)</f>
        <v>-</v>
      </c>
      <c r="R281" s="178" t="str">
        <f>MID(Sheet1!R280,FIND(":",Sheet1!R280)+1,100)</f>
        <v>-</v>
      </c>
      <c r="S281" s="178" t="str">
        <f>MID(Sheet1!S280,FIND(":",Sheet1!S280)+1,100)</f>
        <v>-</v>
      </c>
      <c r="T281" s="178" t="str">
        <f>MID(Sheet1!T280,FIND(":",Sheet1!T280)+1,100)</f>
        <v>-</v>
      </c>
      <c r="U281" s="178" t="str">
        <f>MID(Sheet1!U280,FIND(":",Sheet1!U280)+1,100)</f>
        <v/>
      </c>
      <c r="V281" s="103" t="str">
        <f>MID(Sheet1!V280,FIND(":",Sheet1!V280)+1,10000)</f>
        <v>-</v>
      </c>
    </row>
    <row r="282" spans="1:22" x14ac:dyDescent="0.2">
      <c r="A282" s="178" t="str">
        <f>MID(Sheet1!A281,FIND(":",Sheet1!A281)+1,100)</f>
        <v>轨道交通车辆段和停保场</v>
      </c>
      <c r="B282" s="178" t="str">
        <f>MID(Sheet1!B281,FIND(":",Sheet1!B281)+1,100)</f>
        <v>轨道交通车辆段和停保场</v>
      </c>
      <c r="C282" s="178" t="str">
        <f>MID(Sheet1!C281,FIND(":",Sheet1!C281)+1,100)</f>
        <v/>
      </c>
      <c r="D282" s="178" t="str">
        <f>MID(Sheet1!D281,FIND(":",Sheet1!D281)+1,100)</f>
        <v>T</v>
      </c>
      <c r="E282" s="178" t="str">
        <f>MID(Sheet1!E281,FIND(":",Sheet1!E281)+1,100)</f>
        <v>规范外</v>
      </c>
      <c r="F282" s="178" t="str">
        <f>MID(Sheet1!F281,FIND(":",Sheet1!F281)+1,100)</f>
        <v>0</v>
      </c>
      <c r="G282" s="178" t="str">
        <f>MID(Sheet1!G281,FIND(":",Sheet1!G281)+1,100)</f>
        <v>街道级</v>
      </c>
      <c r="H282" s="178" t="str">
        <f>MID(Sheet1!H281,FIND(":",Sheet1!H281)+1,100)</f>
        <v>JT0111</v>
      </c>
      <c r="I282" s="178" t="str">
        <f>MID(Sheet1!I281,FIND(":",Sheet1!I281)+1,100)</f>
        <v>市政交通</v>
      </c>
      <c r="J282" s="178" t="str">
        <f>MID(Sheet1!J281,FIND(":",Sheet1!J281)+1,100)</f>
        <v>1206</v>
      </c>
      <c r="K282" s="178" t="str">
        <f>MID(Sheet1!K281,FIND(":",Sheet1!K281)+1,100)</f>
        <v>点位控制</v>
      </c>
      <c r="L282" s="178" t="str">
        <f>MID(Sheet1!L281,FIND(":",Sheet1!L281)+1,100)</f>
        <v>0</v>
      </c>
      <c r="M282" s="178" t="str">
        <f>MID(Sheet1!M281,FIND(":",Sheet1!M281)+1,100)</f>
        <v>0</v>
      </c>
      <c r="N282" s="178" t="str">
        <f>MID(Sheet1!N281,FIND(":",Sheet1!N281)+1,100)</f>
        <v>0</v>
      </c>
      <c r="O282" s="178" t="str">
        <f>MID(Sheet1!O281,FIND(":",Sheet1!O281)+1,100)</f>
        <v>0</v>
      </c>
      <c r="P282" s="178" t="str">
        <f>MID(Sheet1!P281,FIND(":",Sheet1!P281)+1,100)</f>
        <v>0</v>
      </c>
      <c r="Q282" s="178" t="str">
        <f>MID(Sheet1!Q281,FIND(":",Sheet1!Q281)+1,100)</f>
        <v>-</v>
      </c>
      <c r="R282" s="178" t="str">
        <f>MID(Sheet1!R281,FIND(":",Sheet1!R281)+1,100)</f>
        <v>-</v>
      </c>
      <c r="S282" s="178" t="str">
        <f>MID(Sheet1!S281,FIND(":",Sheet1!S281)+1,100)</f>
        <v>-</v>
      </c>
      <c r="T282" s="178" t="str">
        <f>MID(Sheet1!T281,FIND(":",Sheet1!T281)+1,100)</f>
        <v>-</v>
      </c>
      <c r="U282" s="178" t="str">
        <f>MID(Sheet1!U281,FIND(":",Sheet1!U281)+1,100)</f>
        <v/>
      </c>
      <c r="V282" s="103" t="str">
        <f>MID(Sheet1!V281,FIND(":",Sheet1!V281)+1,10000)</f>
        <v>-</v>
      </c>
    </row>
    <row r="283" spans="1:22" x14ac:dyDescent="0.2">
      <c r="A283" s="178" t="str">
        <f>MID(Sheet1!A282,FIND(":",Sheet1!A282)+1,100)</f>
        <v>公共自行车停放场</v>
      </c>
      <c r="B283" s="178" t="str">
        <f>MID(Sheet1!B282,FIND(":",Sheet1!B282)+1,100)</f>
        <v>公共自行车停放场</v>
      </c>
      <c r="C283" s="178" t="str">
        <f>MID(Sheet1!C282,FIND(":",Sheet1!C282)+1,100)</f>
        <v/>
      </c>
      <c r="D283" s="178" t="str">
        <f>MID(Sheet1!D282,FIND(":",Sheet1!D282)+1,100)</f>
        <v>T</v>
      </c>
      <c r="E283" s="178" t="str">
        <f>MID(Sheet1!E282,FIND(":",Sheet1!E282)+1,100)</f>
        <v>规范外</v>
      </c>
      <c r="F283" s="178" t="str">
        <f>MID(Sheet1!F282,FIND(":",Sheet1!F282)+1,100)</f>
        <v>0</v>
      </c>
      <c r="G283" s="178" t="str">
        <f>MID(Sheet1!G282,FIND(":",Sheet1!G282)+1,100)</f>
        <v>街道级</v>
      </c>
      <c r="H283" s="178" t="str">
        <f>MID(Sheet1!H282,FIND(":",Sheet1!H282)+1,100)</f>
        <v>JT0108</v>
      </c>
      <c r="I283" s="178" t="str">
        <f>MID(Sheet1!I282,FIND(":",Sheet1!I282)+1,100)</f>
        <v>市政交通</v>
      </c>
      <c r="J283" s="178" t="str">
        <f>MID(Sheet1!J282,FIND(":",Sheet1!J282)+1,100)</f>
        <v>1208</v>
      </c>
      <c r="K283" s="178" t="str">
        <f>MID(Sheet1!K282,FIND(":",Sheet1!K282)+1,100)</f>
        <v>点位控制</v>
      </c>
      <c r="L283" s="178" t="str">
        <f>MID(Sheet1!L282,FIND(":",Sheet1!L282)+1,100)</f>
        <v>0</v>
      </c>
      <c r="M283" s="178" t="str">
        <f>MID(Sheet1!M282,FIND(":",Sheet1!M282)+1,100)</f>
        <v>0</v>
      </c>
      <c r="N283" s="178" t="str">
        <f>MID(Sheet1!N282,FIND(":",Sheet1!N282)+1,100)</f>
        <v>0</v>
      </c>
      <c r="O283" s="178" t="str">
        <f>MID(Sheet1!O282,FIND(":",Sheet1!O282)+1,100)</f>
        <v>0</v>
      </c>
      <c r="P283" s="178" t="str">
        <f>MID(Sheet1!P282,FIND(":",Sheet1!P282)+1,100)</f>
        <v>0</v>
      </c>
      <c r="Q283" s="178" t="str">
        <f>MID(Sheet1!Q282,FIND(":",Sheet1!Q282)+1,100)</f>
        <v>-</v>
      </c>
      <c r="R283" s="178" t="str">
        <f>MID(Sheet1!R282,FIND(":",Sheet1!R282)+1,100)</f>
        <v>-</v>
      </c>
      <c r="S283" s="178" t="str">
        <f>MID(Sheet1!S282,FIND(":",Sheet1!S282)+1,100)</f>
        <v>-</v>
      </c>
      <c r="T283" s="178" t="str">
        <f>MID(Sheet1!T282,FIND(":",Sheet1!T282)+1,100)</f>
        <v>-</v>
      </c>
      <c r="U283" s="178" t="str">
        <f>MID(Sheet1!U282,FIND(":",Sheet1!U282)+1,100)</f>
        <v/>
      </c>
      <c r="V283" s="103" t="str">
        <f>MID(Sheet1!V282,FIND(":",Sheet1!V282)+1,10000)</f>
        <v>-</v>
      </c>
    </row>
    <row r="284" spans="1:22" x14ac:dyDescent="0.2">
      <c r="A284" s="178" t="str">
        <f>MID(Sheet1!A283,FIND(":",Sheet1!A283)+1,100)</f>
        <v>公共自行车租赁点</v>
      </c>
      <c r="B284" s="178" t="str">
        <f>MID(Sheet1!B283,FIND(":",Sheet1!B283)+1,100)</f>
        <v>公共自行车租赁点</v>
      </c>
      <c r="C284" s="178" t="str">
        <f>MID(Sheet1!C283,FIND(":",Sheet1!C283)+1,100)</f>
        <v/>
      </c>
      <c r="D284" s="178" t="str">
        <f>MID(Sheet1!D283,FIND(":",Sheet1!D283)+1,100)</f>
        <v>T</v>
      </c>
      <c r="E284" s="178" t="str">
        <f>MID(Sheet1!E283,FIND(":",Sheet1!E283)+1,100)</f>
        <v>规范外</v>
      </c>
      <c r="F284" s="178" t="str">
        <f>MID(Sheet1!F283,FIND(":",Sheet1!F283)+1,100)</f>
        <v>0</v>
      </c>
      <c r="G284" s="178" t="str">
        <f>MID(Sheet1!G283,FIND(":",Sheet1!G283)+1,100)</f>
        <v>街道级</v>
      </c>
      <c r="H284" s="178" t="str">
        <f>MID(Sheet1!H283,FIND(":",Sheet1!H283)+1,100)</f>
        <v>JT0113</v>
      </c>
      <c r="I284" s="178" t="str">
        <f>MID(Sheet1!I283,FIND(":",Sheet1!I283)+1,100)</f>
        <v>市政交通</v>
      </c>
      <c r="J284" s="178" t="str">
        <f>MID(Sheet1!J283,FIND(":",Sheet1!J283)+1,100)</f>
        <v>1208</v>
      </c>
      <c r="K284" s="178" t="str">
        <f>MID(Sheet1!K283,FIND(":",Sheet1!K283)+1,100)</f>
        <v>点位控制</v>
      </c>
      <c r="L284" s="178" t="str">
        <f>MID(Sheet1!L283,FIND(":",Sheet1!L283)+1,100)</f>
        <v>0</v>
      </c>
      <c r="M284" s="178" t="str">
        <f>MID(Sheet1!M283,FIND(":",Sheet1!M283)+1,100)</f>
        <v>总居住户数/100*0.27</v>
      </c>
      <c r="N284" s="178" t="str">
        <f>MID(Sheet1!N283,FIND(":",Sheet1!N283)+1,100)</f>
        <v>0</v>
      </c>
      <c r="O284" s="178" t="str">
        <f>MID(Sheet1!O283,FIND(":",Sheet1!O283)+1,100)</f>
        <v>0</v>
      </c>
      <c r="P284" s="178" t="str">
        <f>MID(Sheet1!P283,FIND(":",Sheet1!P283)+1,100)</f>
        <v>0</v>
      </c>
      <c r="Q284" s="178" t="str">
        <f>MID(Sheet1!Q283,FIND(":",Sheet1!Q283)+1,100)</f>
        <v>-</v>
      </c>
      <c r="R284" s="178" t="str">
        <f>MID(Sheet1!R283,FIND(":",Sheet1!R283)+1,100)</f>
        <v>54㎡</v>
      </c>
      <c r="S284" s="178" t="str">
        <f>MID(Sheet1!S283,FIND(":",Sheet1!S283)+1,100)</f>
        <v>-</v>
      </c>
      <c r="T284" s="178" t="str">
        <f>MID(Sheet1!T283,FIND(":",Sheet1!T283)+1,100)</f>
        <v>-</v>
      </c>
      <c r="U284" s="178" t="str">
        <f>MID(Sheet1!U283,FIND(":",Sheet1!U283)+1,100)</f>
        <v/>
      </c>
      <c r="V284" s="103" t="str">
        <f>MID(Sheet1!V283,FIND(":",Sheet1!V283)+1,10000)</f>
        <v>-</v>
      </c>
    </row>
    <row r="285" spans="1:22" x14ac:dyDescent="0.2">
      <c r="A285" s="178" t="str">
        <f>MID(Sheet1!A284,FIND(":",Sheet1!A284)+1,100)</f>
        <v>公共自行车服务点</v>
      </c>
      <c r="B285" s="178" t="str">
        <f>MID(Sheet1!B284,FIND(":",Sheet1!B284)+1,100)</f>
        <v>公共自行车服务点</v>
      </c>
      <c r="C285" s="178" t="str">
        <f>MID(Sheet1!C284,FIND(":",Sheet1!C284)+1,100)</f>
        <v/>
      </c>
      <c r="D285" s="178" t="str">
        <f>MID(Sheet1!D284,FIND(":",Sheet1!D284)+1,100)</f>
        <v>T</v>
      </c>
      <c r="E285" s="178" t="str">
        <f>MID(Sheet1!E284,FIND(":",Sheet1!E284)+1,100)</f>
        <v>规范外</v>
      </c>
      <c r="F285" s="178" t="str">
        <f>MID(Sheet1!F284,FIND(":",Sheet1!F284)+1,100)</f>
        <v>0</v>
      </c>
      <c r="G285" s="178" t="str">
        <f>MID(Sheet1!G284,FIND(":",Sheet1!G284)+1,100)</f>
        <v>街道级</v>
      </c>
      <c r="H285" s="178" t="str">
        <f>MID(Sheet1!H284,FIND(":",Sheet1!H284)+1,100)</f>
        <v>JT0113</v>
      </c>
      <c r="I285" s="178" t="str">
        <f>MID(Sheet1!I284,FIND(":",Sheet1!I284)+1,100)</f>
        <v>市政交通</v>
      </c>
      <c r="J285" s="178" t="str">
        <f>MID(Sheet1!J284,FIND(":",Sheet1!J284)+1,100)</f>
        <v>1208</v>
      </c>
      <c r="K285" s="178" t="str">
        <f>MID(Sheet1!K284,FIND(":",Sheet1!K284)+1,100)</f>
        <v>点位控制</v>
      </c>
      <c r="L285" s="178" t="str">
        <f>MID(Sheet1!L284,FIND(":",Sheet1!L284)+1,100)</f>
        <v>0</v>
      </c>
      <c r="M285" s="178" t="str">
        <f>MID(Sheet1!M284,FIND(":",Sheet1!M284)+1,100)</f>
        <v>总居住户数/100*0.27</v>
      </c>
      <c r="N285" s="178" t="str">
        <f>MID(Sheet1!N284,FIND(":",Sheet1!N284)+1,100)</f>
        <v>0</v>
      </c>
      <c r="O285" s="178" t="str">
        <f>MID(Sheet1!O284,FIND(":",Sheet1!O284)+1,100)</f>
        <v>0</v>
      </c>
      <c r="P285" s="178" t="str">
        <f>MID(Sheet1!P284,FIND(":",Sheet1!P284)+1,100)</f>
        <v>0</v>
      </c>
      <c r="Q285" s="178" t="str">
        <f>MID(Sheet1!Q284,FIND(":",Sheet1!Q284)+1,100)</f>
        <v>-</v>
      </c>
      <c r="R285" s="178" t="str">
        <f>MID(Sheet1!R284,FIND(":",Sheet1!R284)+1,100)</f>
        <v>54㎡</v>
      </c>
      <c r="S285" s="178" t="str">
        <f>MID(Sheet1!S284,FIND(":",Sheet1!S284)+1,100)</f>
        <v>-</v>
      </c>
      <c r="T285" s="178" t="str">
        <f>MID(Sheet1!T284,FIND(":",Sheet1!T284)+1,100)</f>
        <v>-</v>
      </c>
      <c r="U285" s="178" t="str">
        <f>MID(Sheet1!U284,FIND(":",Sheet1!U284)+1,100)</f>
        <v/>
      </c>
      <c r="V285" s="103" t="str">
        <f>MID(Sheet1!V284,FIND(":",Sheet1!V284)+1,10000)</f>
        <v>-</v>
      </c>
    </row>
    <row r="286" spans="1:22" x14ac:dyDescent="0.2">
      <c r="A286" s="178" t="str">
        <f>MID(Sheet1!A285,FIND(":",Sheet1!A285)+1,100)</f>
        <v>综合型再生资源分拣中心（区）</v>
      </c>
      <c r="B286" s="178" t="str">
        <f>MID(Sheet1!B285,FIND(":",Sheet1!B285)+1,100)</f>
        <v>综合型再生资源分拣中心（区）</v>
      </c>
      <c r="C286" s="178" t="str">
        <f>MID(Sheet1!C285,FIND(":",Sheet1!C285)+1,100)</f>
        <v/>
      </c>
      <c r="D286" s="178" t="str">
        <f>MID(Sheet1!D285,FIND(":",Sheet1!D285)+1,100)</f>
        <v>T</v>
      </c>
      <c r="E286" s="178" t="str">
        <f>MID(Sheet1!E285,FIND(":",Sheet1!E285)+1,100)</f>
        <v>必配</v>
      </c>
      <c r="F286" s="178" t="str">
        <f>MID(Sheet1!F285,FIND(":",Sheet1!F285)+1,100)</f>
        <v>0</v>
      </c>
      <c r="G286" s="178" t="str">
        <f>MID(Sheet1!G285,FIND(":",Sheet1!G285)+1,100)</f>
        <v>城市级</v>
      </c>
      <c r="H286" s="178" t="str">
        <f>MID(Sheet1!H285,FIND(":",Sheet1!H285)+1,100)</f>
        <v>GF0901</v>
      </c>
      <c r="I286" s="178" t="str">
        <f>MID(Sheet1!I285,FIND(":",Sheet1!I285)+1,100)</f>
        <v>市政环卫</v>
      </c>
      <c r="J286" s="178" t="str">
        <f>MID(Sheet1!J285,FIND(":",Sheet1!J285)+1,100)</f>
        <v>1309</v>
      </c>
      <c r="K286" s="178" t="str">
        <f>MID(Sheet1!K285,FIND(":",Sheet1!K285)+1,100)</f>
        <v>实位控制</v>
      </c>
      <c r="L286" s="178" t="str">
        <f>MID(Sheet1!L285,FIND(":",Sheet1!L285)+1,100)</f>
        <v>0</v>
      </c>
      <c r="M286" s="178" t="str">
        <f>MID(Sheet1!M285,FIND(":",Sheet1!M285)+1,100)</f>
        <v>0</v>
      </c>
      <c r="N286" s="178" t="str">
        <f>MID(Sheet1!N285,FIND(":",Sheet1!N285)+1,100)</f>
        <v>0</v>
      </c>
      <c r="O286" s="178" t="str">
        <f>MID(Sheet1!O285,FIND(":",Sheet1!O285)+1,100)</f>
        <v>0</v>
      </c>
      <c r="P286" s="178" t="str">
        <f>MID(Sheet1!P285,FIND(":",Sheet1!P285)+1,100)</f>
        <v>0</v>
      </c>
      <c r="Q286" s="178" t="str">
        <f>MID(Sheet1!Q285,FIND(":",Sheet1!Q285)+1,100)</f>
        <v>4000㎡</v>
      </c>
      <c r="R286" s="178" t="str">
        <f>MID(Sheet1!R285,FIND(":",Sheet1!R285)+1,100)</f>
        <v>-</v>
      </c>
      <c r="S286" s="178" t="str">
        <f>MID(Sheet1!S285,FIND(":",Sheet1!S285)+1,100)</f>
        <v>-</v>
      </c>
      <c r="T286" s="178" t="str">
        <f>MID(Sheet1!T285,FIND(":",Sheet1!T285)+1,100)</f>
        <v>-</v>
      </c>
      <c r="U286" s="178" t="str">
        <f>MID(Sheet1!U285,FIND(":",Sheet1!U285)+1,100)</f>
        <v/>
      </c>
      <c r="V286" s="103" t="str">
        <f>MID(Sheet1!V285,FIND(":",Sheet1!V285)+1,10000)</f>
        <v>(1)以区、县（市）为单位设立：(2)禁止在饮用水源一、二级保护区、铁路、机场、港口、军事等禁区1000mm内（含1000m)设置。参照杭州市地方标准《综合型再生资源分拣中心建设管理规范》(DB3301/T0288-2019)</v>
      </c>
    </row>
    <row r="287" spans="1:22" x14ac:dyDescent="0.2">
      <c r="A287" s="178" t="str">
        <f>MID(Sheet1!A286,FIND(":",Sheet1!A286)+1,100)</f>
        <v>清洁直运接驳站</v>
      </c>
      <c r="B287" s="178" t="str">
        <f>MID(Sheet1!B286,FIND(":",Sheet1!B286)+1,100)</f>
        <v>清洁直运接驳站</v>
      </c>
      <c r="C287" s="178" t="str">
        <f>MID(Sheet1!C286,FIND(":",Sheet1!C286)+1,100)</f>
        <v>垃圾转运站</v>
      </c>
      <c r="D287" s="178" t="str">
        <f>MID(Sheet1!D286,FIND(":",Sheet1!D286)+1,100)</f>
        <v>T</v>
      </c>
      <c r="E287" s="178" t="str">
        <f>MID(Sheet1!E286,FIND(":",Sheet1!E286)+1,100)</f>
        <v>规范外</v>
      </c>
      <c r="F287" s="178" t="str">
        <f>MID(Sheet1!F286,FIND(":",Sheet1!F286)+1,100)</f>
        <v>1</v>
      </c>
      <c r="G287" s="178" t="str">
        <f>MID(Sheet1!G286,FIND(":",Sheet1!G286)+1,100)</f>
        <v>街道级</v>
      </c>
      <c r="H287" s="178" t="str">
        <f>MID(Sheet1!H286,FIND(":",Sheet1!H286)+1,100)</f>
        <v>SZ0128</v>
      </c>
      <c r="I287" s="178" t="str">
        <f>MID(Sheet1!I286,FIND(":",Sheet1!I286)+1,100)</f>
        <v>市政环卫</v>
      </c>
      <c r="J287" s="178" t="str">
        <f>MID(Sheet1!J286,FIND(":",Sheet1!J286)+1,100)</f>
        <v>1309</v>
      </c>
      <c r="K287" s="178" t="str">
        <f>MID(Sheet1!K286,FIND(":",Sheet1!K286)+1,100)</f>
        <v>实位控制</v>
      </c>
      <c r="L287" s="178" t="str">
        <f>MID(Sheet1!L286,FIND(":",Sheet1!L286)+1,100)</f>
        <v>总居住户数/100*1.9</v>
      </c>
      <c r="M287" s="178" t="str">
        <f>MID(Sheet1!M286,FIND(":",Sheet1!M286)+1,100)</f>
        <v>总居住户数/100*3.8</v>
      </c>
      <c r="N287" s="178" t="str">
        <f>MID(Sheet1!N286,FIND(":",Sheet1!N286)+1,100)</f>
        <v>总居住人数*1.1*1.3/1000</v>
      </c>
      <c r="O287" s="178" t="str">
        <f>MID(Sheet1!O286,FIND(":",Sheet1!O286)+1,100)</f>
        <v>0</v>
      </c>
      <c r="P287" s="178" t="str">
        <f>MID(Sheet1!P286,FIND(":",Sheet1!P286)+1,100)</f>
        <v>0</v>
      </c>
      <c r="Q287" s="178" t="str">
        <f>MID(Sheet1!Q286,FIND(":",Sheet1!Q286)+1,100)</f>
        <v>-</v>
      </c>
      <c r="R287" s="178" t="str">
        <f>MID(Sheet1!R286,FIND(":",Sheet1!R286)+1,100)</f>
        <v>-</v>
      </c>
      <c r="S287" s="178" t="str">
        <f>MID(Sheet1!S286,FIND(":",Sheet1!S286)+1,100)</f>
        <v>-</v>
      </c>
      <c r="T287" s="178" t="str">
        <f>MID(Sheet1!T286,FIND(":",Sheet1!T286)+1,100)</f>
        <v>-</v>
      </c>
      <c r="U287" s="178" t="str">
        <f>MID(Sheet1!U286,FIND(":",Sheet1!U286)+1,100)</f>
        <v>吨</v>
      </c>
      <c r="V287" s="103" t="str">
        <f>MID(Sheet1!V286,FIND(":",Sheet1!V286)+1,10000)</f>
        <v>2~3平方公里1座，10米防护绿带，150T以下为小型</v>
      </c>
    </row>
    <row r="288" spans="1:22" x14ac:dyDescent="0.2">
      <c r="A288" s="178" t="str">
        <f>MID(Sheet1!A287,FIND(":",Sheet1!A287)+1,100)</f>
        <v>垃圾终端处理设施</v>
      </c>
      <c r="B288" s="178" t="str">
        <f>MID(Sheet1!B287,FIND(":",Sheet1!B287)+1,100)</f>
        <v>垃圾终端处理设施</v>
      </c>
      <c r="C288" s="178" t="str">
        <f>MID(Sheet1!C287,FIND(":",Sheet1!C287)+1,100)</f>
        <v/>
      </c>
      <c r="D288" s="178" t="str">
        <f>MID(Sheet1!D287,FIND(":",Sheet1!D287)+1,100)</f>
        <v>T</v>
      </c>
      <c r="E288" s="178" t="str">
        <f>MID(Sheet1!E287,FIND(":",Sheet1!E287)+1,100)</f>
        <v>规范外</v>
      </c>
      <c r="F288" s="178" t="str">
        <f>MID(Sheet1!F287,FIND(":",Sheet1!F287)+1,100)</f>
        <v>0</v>
      </c>
      <c r="G288" s="178" t="str">
        <f>MID(Sheet1!G287,FIND(":",Sheet1!G287)+1,100)</f>
        <v>街道级</v>
      </c>
      <c r="H288" s="178" t="str">
        <f>MID(Sheet1!H287,FIND(":",Sheet1!H287)+1,100)</f>
        <v>SZ0127</v>
      </c>
      <c r="I288" s="178" t="str">
        <f>MID(Sheet1!I287,FIND(":",Sheet1!I287)+1,100)</f>
        <v>市政环卫</v>
      </c>
      <c r="J288" s="178" t="str">
        <f>MID(Sheet1!J287,FIND(":",Sheet1!J287)+1,100)</f>
        <v>1309</v>
      </c>
      <c r="K288" s="178" t="str">
        <f>MID(Sheet1!K287,FIND(":",Sheet1!K287)+1,100)</f>
        <v>实位控制</v>
      </c>
      <c r="L288" s="178" t="str">
        <f>MID(Sheet1!L287,FIND(":",Sheet1!L287)+1,100)</f>
        <v>0</v>
      </c>
      <c r="M288" s="178" t="str">
        <f>MID(Sheet1!M287,FIND(":",Sheet1!M287)+1,100)</f>
        <v>0</v>
      </c>
      <c r="N288" s="178" t="str">
        <f>MID(Sheet1!N287,FIND(":",Sheet1!N287)+1,100)</f>
        <v>0</v>
      </c>
      <c r="O288" s="178" t="str">
        <f>MID(Sheet1!O287,FIND(":",Sheet1!O287)+1,100)</f>
        <v>0</v>
      </c>
      <c r="P288" s="178" t="str">
        <f>MID(Sheet1!P287,FIND(":",Sheet1!P287)+1,100)</f>
        <v>0</v>
      </c>
      <c r="Q288" s="178" t="str">
        <f>MID(Sheet1!Q287,FIND(":",Sheet1!Q287)+1,100)</f>
        <v>-</v>
      </c>
      <c r="R288" s="178" t="str">
        <f>MID(Sheet1!R287,FIND(":",Sheet1!R287)+1,100)</f>
        <v>-</v>
      </c>
      <c r="S288" s="178" t="str">
        <f>MID(Sheet1!S287,FIND(":",Sheet1!S287)+1,100)</f>
        <v>-</v>
      </c>
      <c r="T288" s="178" t="str">
        <f>MID(Sheet1!T287,FIND(":",Sheet1!T287)+1,100)</f>
        <v>-</v>
      </c>
      <c r="U288" s="178" t="str">
        <f>MID(Sheet1!U287,FIND(":",Sheet1!U287)+1,100)</f>
        <v/>
      </c>
      <c r="V288" s="103" t="str">
        <f>MID(Sheet1!V287,FIND(":",Sheet1!V287)+1,10000)</f>
        <v>-</v>
      </c>
    </row>
    <row r="289" spans="1:22" x14ac:dyDescent="0.2">
      <c r="A289" s="178" t="str">
        <f>MID(Sheet1!A288,FIND(":",Sheet1!A288)+1,100)</f>
        <v>环卫市政用房</v>
      </c>
      <c r="B289" s="178" t="str">
        <f>MID(Sheet1!B288,FIND(":",Sheet1!B288)+1,100)</f>
        <v>环卫市政用房</v>
      </c>
      <c r="C289" s="178" t="str">
        <f>MID(Sheet1!C288,FIND(":",Sheet1!C288)+1,100)</f>
        <v>环卫工人休息场所</v>
      </c>
      <c r="D289" s="178" t="str">
        <f>MID(Sheet1!D288,FIND(":",Sheet1!D288)+1,100)</f>
        <v>T</v>
      </c>
      <c r="E289" s="178" t="str">
        <f>MID(Sheet1!E288,FIND(":",Sheet1!E288)+1,100)</f>
        <v>规范外</v>
      </c>
      <c r="F289" s="178" t="str">
        <f>MID(Sheet1!F288,FIND(":",Sheet1!F288)+1,100)</f>
        <v>1</v>
      </c>
      <c r="G289" s="178" t="str">
        <f>MID(Sheet1!G288,FIND(":",Sheet1!G288)+1,100)</f>
        <v>街道级</v>
      </c>
      <c r="H289" s="178" t="str">
        <f>MID(Sheet1!H288,FIND(":",Sheet1!H288)+1,100)</f>
        <v>SZ0129</v>
      </c>
      <c r="I289" s="178" t="str">
        <f>MID(Sheet1!I288,FIND(":",Sheet1!I288)+1,100)</f>
        <v>市政环卫</v>
      </c>
      <c r="J289" s="178" t="str">
        <f>MID(Sheet1!J288,FIND(":",Sheet1!J288)+1,100)</f>
        <v>1309</v>
      </c>
      <c r="K289" s="178" t="str">
        <f>MID(Sheet1!K288,FIND(":",Sheet1!K288)+1,100)</f>
        <v>实位控制</v>
      </c>
      <c r="L289" s="178" t="str">
        <f>MID(Sheet1!L288,FIND(":",Sheet1!L288)+1,100)</f>
        <v>总居住户数/100*1.0</v>
      </c>
      <c r="M289" s="178" t="str">
        <f>MID(Sheet1!M288,FIND(":",Sheet1!M288)+1,100)</f>
        <v>总居住户数/100*1.8</v>
      </c>
      <c r="N289" s="178" t="str">
        <f>MID(Sheet1!N288,FIND(":",Sheet1!N288)+1,100)</f>
        <v>0</v>
      </c>
      <c r="O289" s="178" t="str">
        <f>MID(Sheet1!O288,FIND(":",Sheet1!O288)+1,100)</f>
        <v>0</v>
      </c>
      <c r="P289" s="178" t="str">
        <f>MID(Sheet1!P288,FIND(":",Sheet1!P288)+1,100)</f>
        <v>0</v>
      </c>
      <c r="Q289" s="178" t="str">
        <f>MID(Sheet1!Q288,FIND(":",Sheet1!Q288)+1,100)</f>
        <v>50-100㎡</v>
      </c>
      <c r="R289" s="178" t="str">
        <f>MID(Sheet1!R288,FIND(":",Sheet1!R288)+1,100)</f>
        <v>-</v>
      </c>
      <c r="S289" s="178" t="str">
        <f>MID(Sheet1!S288,FIND(":",Sheet1!S288)+1,100)</f>
        <v>-</v>
      </c>
      <c r="T289" s="178" t="str">
        <f>MID(Sheet1!T288,FIND(":",Sheet1!T288)+1,100)</f>
        <v>-</v>
      </c>
      <c r="U289" s="178" t="str">
        <f>MID(Sheet1!U288,FIND(":",Sheet1!U288)+1,100)</f>
        <v/>
      </c>
      <c r="V289" s="103" t="str">
        <f>MID(Sheet1!V288,FIND(":",Sheet1!V288)+1,10000)</f>
        <v>-</v>
      </c>
    </row>
    <row r="290" spans="1:22" x14ac:dyDescent="0.2">
      <c r="A290" s="178" t="str">
        <f>MID(Sheet1!A289,FIND(":",Sheet1!A289)+1,100)</f>
        <v>公共厕所</v>
      </c>
      <c r="B290" s="178" t="str">
        <f>MID(Sheet1!B289,FIND(":",Sheet1!B289)+1,100)</f>
        <v>公共厕所</v>
      </c>
      <c r="C290" s="178" t="str">
        <f>MID(Sheet1!C289,FIND(":",Sheet1!C289)+1,100)</f>
        <v/>
      </c>
      <c r="D290" s="178" t="str">
        <f>MID(Sheet1!D289,FIND(":",Sheet1!D289)+1,100)</f>
        <v>T</v>
      </c>
      <c r="E290" s="178" t="str">
        <f>MID(Sheet1!E289,FIND(":",Sheet1!E289)+1,100)</f>
        <v>必配</v>
      </c>
      <c r="F290" s="178" t="str">
        <f>MID(Sheet1!F289,FIND(":",Sheet1!F289)+1,100)</f>
        <v>1</v>
      </c>
      <c r="G290" s="178" t="str">
        <f>MID(Sheet1!G289,FIND(":",Sheet1!G289)+1,100)</f>
        <v>社区级</v>
      </c>
      <c r="H290" s="178" t="str">
        <f>MID(Sheet1!H289,FIND(":",Sheet1!H289)+1,100)</f>
        <v>GF0902</v>
      </c>
      <c r="I290" s="178" t="str">
        <f>MID(Sheet1!I289,FIND(":",Sheet1!I289)+1,100)</f>
        <v>市政环卫</v>
      </c>
      <c r="J290" s="178" t="str">
        <f>MID(Sheet1!J289,FIND(":",Sheet1!J289)+1,100)</f>
        <v>0702</v>
      </c>
      <c r="K290" s="178" t="str">
        <f>MID(Sheet1!K289,FIND(":",Sheet1!K289)+1,100)</f>
        <v>点位控制</v>
      </c>
      <c r="L290" s="178" t="str">
        <f>MID(Sheet1!L289,FIND(":",Sheet1!L289)+1,100)</f>
        <v>0</v>
      </c>
      <c r="M290" s="178" t="str">
        <f>MID(Sheet1!M289,FIND(":",Sheet1!M289)+1,100)</f>
        <v>0</v>
      </c>
      <c r="N290" s="178" t="str">
        <f>MID(Sheet1!N289,FIND(":",Sheet1!N289)+1,100)</f>
        <v>0</v>
      </c>
      <c r="O290" s="178" t="str">
        <f>MID(Sheet1!O289,FIND(":",Sheet1!O289)+1,100)</f>
        <v>0</v>
      </c>
      <c r="P290" s="178" t="str">
        <f>MID(Sheet1!P289,FIND(":",Sheet1!P289)+1,100)</f>
        <v>0</v>
      </c>
      <c r="Q290" s="178" t="str">
        <f>MID(Sheet1!Q289,FIND(":",Sheet1!Q289)+1,100)</f>
        <v>75㎡</v>
      </c>
      <c r="R290" s="178" t="str">
        <f>MID(Sheet1!R289,FIND(":",Sheet1!R289)+1,100)</f>
        <v>-</v>
      </c>
      <c r="S290" s="178" t="str">
        <f>MID(Sheet1!S289,FIND(":",Sheet1!S289)+1,100)</f>
        <v>-</v>
      </c>
      <c r="T290" s="178" t="str">
        <f>MID(Sheet1!T289,FIND(":",Sheet1!T289)+1,100)</f>
        <v>-</v>
      </c>
      <c r="U290" s="178" t="str">
        <f>MID(Sheet1!U289,FIND(":",Sheet1!U289)+1,100)</f>
        <v/>
      </c>
      <c r="V290" s="103" t="str">
        <f>MID(Sheet1!V289,FIND(":",Sheet1!V289)+1,10000)</f>
        <v>(1)按建设用地设置：居住用地3~5座/km,旧城区宜取密度指标的高限，新区宜取中、低限，其他用地类型差异化设置密度参见《城市公共厕所设置标准(DB3301/T0235-2018)》:(2)按间距设置：商业区周边道路应&lt;400m,生活区周边道路应为400~600m,其他区域周边道路应为600~1200m;(3)按规划人口设置：常住人口每2500-3000人设置一座：(4)设置在人流较多的道路沿线、大型公共建筑及公共活动场所附近：(5)应以附属式公共厕所为主，独立式公共厕所为辅，移动式公共厕所为补充，并宜与其他环境卫生设施合建。参照杭州市地方标准《城市公共厕所设置标准》(DB3301/T0235-2018)、国家标准《城市环境卫生设施规划标准(GB/T50337-2018)、《杭州市近期公共厕所布点专项规划(2013年度)》</v>
      </c>
    </row>
    <row r="291" spans="1:22" x14ac:dyDescent="0.2">
      <c r="A291" s="178" t="str">
        <f>MID(Sheet1!A290,FIND(":",Sheet1!A290)+1,100)</f>
        <v>再生资源回收点</v>
      </c>
      <c r="B291" s="178" t="str">
        <f>MID(Sheet1!B290,FIND(":",Sheet1!B290)+1,100)</f>
        <v>再生资源回收点</v>
      </c>
      <c r="C291" s="178" t="str">
        <f>MID(Sheet1!C290,FIND(":",Sheet1!C290)+1,100)</f>
        <v/>
      </c>
      <c r="D291" s="178" t="str">
        <f>MID(Sheet1!D290,FIND(":",Sheet1!D290)+1,100)</f>
        <v>T</v>
      </c>
      <c r="E291" s="178" t="str">
        <f>MID(Sheet1!E290,FIND(":",Sheet1!E290)+1,100)</f>
        <v>必配</v>
      </c>
      <c r="F291" s="178" t="str">
        <f>MID(Sheet1!F290,FIND(":",Sheet1!F290)+1,100)</f>
        <v>0</v>
      </c>
      <c r="G291" s="178" t="str">
        <f>MID(Sheet1!G290,FIND(":",Sheet1!G290)+1,100)</f>
        <v>地块级</v>
      </c>
      <c r="H291" s="178" t="str">
        <f>MID(Sheet1!H290,FIND(":",Sheet1!H290)+1,100)</f>
        <v>GF0904</v>
      </c>
      <c r="I291" s="178" t="str">
        <f>MID(Sheet1!I290,FIND(":",Sheet1!I290)+1,100)</f>
        <v>市政环卫</v>
      </c>
      <c r="J291" s="178" t="str">
        <f>MID(Sheet1!J290,FIND(":",Sheet1!J290)+1,100)</f>
        <v>0702</v>
      </c>
      <c r="K291" s="178" t="str">
        <f>MID(Sheet1!K290,FIND(":",Sheet1!K290)+1,100)</f>
        <v>点位控制</v>
      </c>
      <c r="L291" s="178" t="str">
        <f>MID(Sheet1!L290,FIND(":",Sheet1!L290)+1,100)</f>
        <v>0</v>
      </c>
      <c r="M291" s="178" t="str">
        <f>MID(Sheet1!M290,FIND(":",Sheet1!M290)+1,100)</f>
        <v>总居住户数/100*2.5</v>
      </c>
      <c r="N291" s="178" t="str">
        <f>MID(Sheet1!N290,FIND(":",Sheet1!N290)+1,100)</f>
        <v>0</v>
      </c>
      <c r="O291" s="178" t="str">
        <f>MID(Sheet1!O290,FIND(":",Sheet1!O290)+1,100)</f>
        <v>0</v>
      </c>
      <c r="P291" s="178" t="str">
        <f>MID(Sheet1!P290,FIND(":",Sheet1!P290)+1,100)</f>
        <v>0</v>
      </c>
      <c r="Q291" s="178" t="str">
        <f>MID(Sheet1!Q290,FIND(":",Sheet1!Q290)+1,100)</f>
        <v>10㎡</v>
      </c>
      <c r="R291" s="178" t="str">
        <f>MID(Sheet1!R290,FIND(":",Sheet1!R290)+1,100)</f>
        <v>-</v>
      </c>
      <c r="S291" s="178" t="str">
        <f>MID(Sheet1!S290,FIND(":",Sheet1!S290)+1,100)</f>
        <v>-</v>
      </c>
      <c r="T291" s="178" t="str">
        <f>MID(Sheet1!T290,FIND(":",Sheet1!T290)+1,100)</f>
        <v>-</v>
      </c>
      <c r="U291" s="178" t="str">
        <f>MID(Sheet1!U290,FIND(":",Sheet1!U290)+1,100)</f>
        <v/>
      </c>
      <c r="V291" s="103" t="str">
        <f>MID(Sheet1!V290,FIND(":",Sheet1!V290)+1,10000)</f>
        <v>(1)选址应满足卫生、防疫及居住环境等要求；(2)宜与垃圾收集房、大件垃圾等存放点集中设置。参照中共杭州市委办公厅、杭州市人民政府办公厅“关于推进再生资源回收实施意见”(市委办发[2018]46号)、《城市居住区规设计标准》(GB50180-2018)</v>
      </c>
    </row>
    <row r="292" spans="1:22" x14ac:dyDescent="0.2">
      <c r="A292" s="178" t="str">
        <f>MID(Sheet1!A291,FIND(":",Sheet1!A291)+1,100)</f>
        <v>垃圾收集房&amp;人数2k-</v>
      </c>
      <c r="B292" s="178" t="str">
        <f>MID(Sheet1!B291,FIND(":",Sheet1!B291)+1,100)</f>
        <v>垃圾收集房</v>
      </c>
      <c r="C292" s="178" t="str">
        <f>MID(Sheet1!C291,FIND(":",Sheet1!C291)+1,100)</f>
        <v>垃圾收集点</v>
      </c>
      <c r="D292" s="178" t="str">
        <f>MID(Sheet1!D291,FIND(":",Sheet1!D291)+1,100)</f>
        <v>(&gt;= 2000 总居住人数)</v>
      </c>
      <c r="E292" s="178" t="str">
        <f>MID(Sheet1!E291,FIND(":",Sheet1!E291)+1,100)</f>
        <v>必配</v>
      </c>
      <c r="F292" s="178" t="str">
        <f>MID(Sheet1!F291,FIND(":",Sheet1!F291)+1,100)</f>
        <v>0</v>
      </c>
      <c r="G292" s="178" t="str">
        <f>MID(Sheet1!G291,FIND(":",Sheet1!G291)+1,100)</f>
        <v>地块级</v>
      </c>
      <c r="H292" s="178" t="str">
        <f>MID(Sheet1!H291,FIND(":",Sheet1!H291)+1,100)</f>
        <v>GF0903</v>
      </c>
      <c r="I292" s="178" t="str">
        <f>MID(Sheet1!I291,FIND(":",Sheet1!I291)+1,100)</f>
        <v>市政环卫</v>
      </c>
      <c r="J292" s="178" t="str">
        <f>MID(Sheet1!J291,FIND(":",Sheet1!J291)+1,100)</f>
        <v>0702</v>
      </c>
      <c r="K292" s="178" t="str">
        <f>MID(Sheet1!K291,FIND(":",Sheet1!K291)+1,100)</f>
        <v>点位控制</v>
      </c>
      <c r="L292" s="178" t="str">
        <f>MID(Sheet1!L291,FIND(":",Sheet1!L291)+1,100)</f>
        <v>总居住户数/100*7.5</v>
      </c>
      <c r="M292" s="178" t="str">
        <f>MID(Sheet1!M291,FIND(":",Sheet1!M291)+1,100)</f>
        <v>0</v>
      </c>
      <c r="N292" s="178" t="str">
        <f>MID(Sheet1!N291,FIND(":",Sheet1!N291)+1,100)</f>
        <v>0</v>
      </c>
      <c r="O292" s="178" t="str">
        <f>MID(Sheet1!O291,FIND(":",Sheet1!O291)+1,100)</f>
        <v>0</v>
      </c>
      <c r="P292" s="178" t="str">
        <f>MID(Sheet1!P291,FIND(":",Sheet1!P291)+1,100)</f>
        <v>0</v>
      </c>
      <c r="Q292" s="178" t="str">
        <f>MID(Sheet1!Q291,FIND(":",Sheet1!Q291)+1,100)</f>
        <v>60㎡</v>
      </c>
      <c r="R292" s="178" t="str">
        <f>MID(Sheet1!R291,FIND(":",Sheet1!R291)+1,100)</f>
        <v>-</v>
      </c>
      <c r="S292" s="178" t="str">
        <f>MID(Sheet1!S291,FIND(":",Sheet1!S291)+1,100)</f>
        <v>-</v>
      </c>
      <c r="T292" s="178" t="str">
        <f>MID(Sheet1!T291,FIND(":",Sheet1!T291)+1,100)</f>
        <v>-</v>
      </c>
      <c r="U292" s="178" t="str">
        <f>MID(Sheet1!U291,FIND(":",Sheet1!U291)+1,100)</f>
        <v/>
      </c>
      <c r="V292" s="103" t="str">
        <f>MID(Sheet1!V291,FIND(":",Sheet1!V291)+1,10000)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3" spans="1:22" x14ac:dyDescent="0.2">
      <c r="A293" s="178" t="str">
        <f>MID(Sheet1!A292,FIND(":",Sheet1!A292)+1,100)</f>
        <v>垃圾收集房&amp;人数2-3k</v>
      </c>
      <c r="B293" s="178" t="str">
        <f>MID(Sheet1!B292,FIND(":",Sheet1!B292)+1,100)</f>
        <v>垃圾收集房</v>
      </c>
      <c r="C293" s="178" t="str">
        <f>MID(Sheet1!C292,FIND(":",Sheet1!C292)+1,100)</f>
        <v>垃圾收集点</v>
      </c>
      <c r="D293" s="178" t="str">
        <f>MID(Sheet1!D292,FIND(":",Sheet1!D292)+1,100)</f>
        <v>(and(&lt; 2000 总居住人数)(&lt;= 总居住人数 3000))</v>
      </c>
      <c r="E293" s="178" t="str">
        <f>MID(Sheet1!E292,FIND(":",Sheet1!E292)+1,100)</f>
        <v>必配</v>
      </c>
      <c r="F293" s="178" t="str">
        <f>MID(Sheet1!F292,FIND(":",Sheet1!F292)+1,100)</f>
        <v>0</v>
      </c>
      <c r="G293" s="178" t="str">
        <f>MID(Sheet1!G292,FIND(":",Sheet1!G292)+1,100)</f>
        <v>地块级</v>
      </c>
      <c r="H293" s="178" t="str">
        <f>MID(Sheet1!H292,FIND(":",Sheet1!H292)+1,100)</f>
        <v>GF0903</v>
      </c>
      <c r="I293" s="178" t="str">
        <f>MID(Sheet1!I292,FIND(":",Sheet1!I292)+1,100)</f>
        <v>市政环卫</v>
      </c>
      <c r="J293" s="178" t="str">
        <f>MID(Sheet1!J292,FIND(":",Sheet1!J292)+1,100)</f>
        <v>0702</v>
      </c>
      <c r="K293" s="178" t="str">
        <f>MID(Sheet1!K292,FIND(":",Sheet1!K292)+1,100)</f>
        <v>点位控制</v>
      </c>
      <c r="L293" s="178" t="str">
        <f>MID(Sheet1!L292,FIND(":",Sheet1!L292)+1,100)</f>
        <v>总居住户数/100*6.7</v>
      </c>
      <c r="M293" s="178" t="str">
        <f>MID(Sheet1!M292,FIND(":",Sheet1!M292)+1,100)</f>
        <v>0</v>
      </c>
      <c r="N293" s="178" t="str">
        <f>MID(Sheet1!N292,FIND(":",Sheet1!N292)+1,100)</f>
        <v>0</v>
      </c>
      <c r="O293" s="178" t="str">
        <f>MID(Sheet1!O292,FIND(":",Sheet1!O292)+1,100)</f>
        <v>0</v>
      </c>
      <c r="P293" s="178" t="str">
        <f>MID(Sheet1!P292,FIND(":",Sheet1!P292)+1,100)</f>
        <v>0</v>
      </c>
      <c r="Q293" s="178" t="str">
        <f>MID(Sheet1!Q292,FIND(":",Sheet1!Q292)+1,100)</f>
        <v>80㎡</v>
      </c>
      <c r="R293" s="178" t="str">
        <f>MID(Sheet1!R292,FIND(":",Sheet1!R292)+1,100)</f>
        <v>-</v>
      </c>
      <c r="S293" s="178" t="str">
        <f>MID(Sheet1!S292,FIND(":",Sheet1!S292)+1,100)</f>
        <v>-</v>
      </c>
      <c r="T293" s="178" t="str">
        <f>MID(Sheet1!T292,FIND(":",Sheet1!T292)+1,100)</f>
        <v>-</v>
      </c>
      <c r="U293" s="178" t="str">
        <f>MID(Sheet1!U292,FIND(":",Sheet1!U292)+1,100)</f>
        <v/>
      </c>
      <c r="V293" s="103" t="str">
        <f>MID(Sheet1!V292,FIND(":",Sheet1!V292)+1,10000)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4" spans="1:22" x14ac:dyDescent="0.2">
      <c r="A294" s="178" t="str">
        <f>MID(Sheet1!A293,FIND(":",Sheet1!A293)+1,100)</f>
        <v>垃圾收集房&amp;人数3-4k</v>
      </c>
      <c r="B294" s="178" t="str">
        <f>MID(Sheet1!B293,FIND(":",Sheet1!B293)+1,100)</f>
        <v>垃圾收集房</v>
      </c>
      <c r="C294" s="178" t="str">
        <f>MID(Sheet1!C293,FIND(":",Sheet1!C293)+1,100)</f>
        <v>垃圾收集点</v>
      </c>
      <c r="D294" s="178" t="str">
        <f>MID(Sheet1!D293,FIND(":",Sheet1!D293)+1,100)</f>
        <v>(and(&lt; 3000 总居住人数)(&lt;= 总居住人数 4000))</v>
      </c>
      <c r="E294" s="178" t="str">
        <f>MID(Sheet1!E293,FIND(":",Sheet1!E293)+1,100)</f>
        <v>必配</v>
      </c>
      <c r="F294" s="178" t="str">
        <f>MID(Sheet1!F293,FIND(":",Sheet1!F293)+1,100)</f>
        <v>0</v>
      </c>
      <c r="G294" s="178" t="str">
        <f>MID(Sheet1!G293,FIND(":",Sheet1!G293)+1,100)</f>
        <v>地块级</v>
      </c>
      <c r="H294" s="178" t="str">
        <f>MID(Sheet1!H293,FIND(":",Sheet1!H293)+1,100)</f>
        <v>GF0903</v>
      </c>
      <c r="I294" s="178" t="str">
        <f>MID(Sheet1!I293,FIND(":",Sheet1!I293)+1,100)</f>
        <v>市政环卫</v>
      </c>
      <c r="J294" s="178" t="str">
        <f>MID(Sheet1!J293,FIND(":",Sheet1!J293)+1,100)</f>
        <v>0702</v>
      </c>
      <c r="K294" s="178" t="str">
        <f>MID(Sheet1!K293,FIND(":",Sheet1!K293)+1,100)</f>
        <v>点位控制</v>
      </c>
      <c r="L294" s="178" t="str">
        <f>MID(Sheet1!L293,FIND(":",Sheet1!L293)+1,100)</f>
        <v>总居住户数/100*6.3</v>
      </c>
      <c r="M294" s="178" t="str">
        <f>MID(Sheet1!M293,FIND(":",Sheet1!M293)+1,100)</f>
        <v>0</v>
      </c>
      <c r="N294" s="178" t="str">
        <f>MID(Sheet1!N293,FIND(":",Sheet1!N293)+1,100)</f>
        <v>0</v>
      </c>
      <c r="O294" s="178" t="str">
        <f>MID(Sheet1!O293,FIND(":",Sheet1!O293)+1,100)</f>
        <v>0</v>
      </c>
      <c r="P294" s="178" t="str">
        <f>MID(Sheet1!P293,FIND(":",Sheet1!P293)+1,100)</f>
        <v>0</v>
      </c>
      <c r="Q294" s="178" t="str">
        <f>MID(Sheet1!Q293,FIND(":",Sheet1!Q293)+1,100)</f>
        <v>100㎡</v>
      </c>
      <c r="R294" s="178" t="str">
        <f>MID(Sheet1!R293,FIND(":",Sheet1!R293)+1,100)</f>
        <v>-</v>
      </c>
      <c r="S294" s="178" t="str">
        <f>MID(Sheet1!S293,FIND(":",Sheet1!S293)+1,100)</f>
        <v>-</v>
      </c>
      <c r="T294" s="178" t="str">
        <f>MID(Sheet1!T293,FIND(":",Sheet1!T293)+1,100)</f>
        <v>-</v>
      </c>
      <c r="U294" s="178" t="str">
        <f>MID(Sheet1!U293,FIND(":",Sheet1!U293)+1,100)</f>
        <v/>
      </c>
      <c r="V294" s="103" t="str">
        <f>MID(Sheet1!V293,FIND(":",Sheet1!V293)+1,10000)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5" spans="1:22" x14ac:dyDescent="0.2">
      <c r="A295" s="178" t="str">
        <f>MID(Sheet1!A294,FIND(":",Sheet1!A294)+1,100)</f>
        <v>垃圾收集房&amp;人数4k+</v>
      </c>
      <c r="B295" s="178" t="str">
        <f>MID(Sheet1!B294,FIND(":",Sheet1!B294)+1,100)</f>
        <v>垃圾收集房</v>
      </c>
      <c r="C295" s="178" t="str">
        <f>MID(Sheet1!C294,FIND(":",Sheet1!C294)+1,100)</f>
        <v>垃圾收集点</v>
      </c>
      <c r="D295" s="178" t="str">
        <f>MID(Sheet1!D294,FIND(":",Sheet1!D294)+1,100)</f>
        <v>(&lt; 4000 总居住人数)</v>
      </c>
      <c r="E295" s="178" t="str">
        <f>MID(Sheet1!E294,FIND(":",Sheet1!E294)+1,100)</f>
        <v>必配</v>
      </c>
      <c r="F295" s="178" t="str">
        <f>MID(Sheet1!F294,FIND(":",Sheet1!F294)+1,100)</f>
        <v>0</v>
      </c>
      <c r="G295" s="178" t="str">
        <f>MID(Sheet1!G294,FIND(":",Sheet1!G294)+1,100)</f>
        <v>地块级</v>
      </c>
      <c r="H295" s="178" t="str">
        <f>MID(Sheet1!H294,FIND(":",Sheet1!H294)+1,100)</f>
        <v>GF0903</v>
      </c>
      <c r="I295" s="178" t="str">
        <f>MID(Sheet1!I294,FIND(":",Sheet1!I294)+1,100)</f>
        <v>市政环卫</v>
      </c>
      <c r="J295" s="178" t="str">
        <f>MID(Sheet1!J294,FIND(":",Sheet1!J294)+1,100)</f>
        <v>0702</v>
      </c>
      <c r="K295" s="178" t="str">
        <f>MID(Sheet1!K294,FIND(":",Sheet1!K294)+1,100)</f>
        <v>点位控制</v>
      </c>
      <c r="L295" s="178" t="str">
        <f>MID(Sheet1!L294,FIND(":",Sheet1!L294)+1,100)</f>
        <v>总居住户数/100*6.0</v>
      </c>
      <c r="M295" s="178" t="str">
        <f>MID(Sheet1!M294,FIND(":",Sheet1!M294)+1,100)</f>
        <v>0</v>
      </c>
      <c r="N295" s="178" t="str">
        <f>MID(Sheet1!N294,FIND(":",Sheet1!N294)+1,100)</f>
        <v>0</v>
      </c>
      <c r="O295" s="178" t="str">
        <f>MID(Sheet1!O294,FIND(":",Sheet1!O294)+1,100)</f>
        <v>0</v>
      </c>
      <c r="P295" s="178" t="str">
        <f>MID(Sheet1!P294,FIND(":",Sheet1!P294)+1,100)</f>
        <v>0</v>
      </c>
      <c r="Q295" s="178" t="str">
        <f>MID(Sheet1!Q294,FIND(":",Sheet1!Q294)+1,100)</f>
        <v>120㎡</v>
      </c>
      <c r="R295" s="178" t="str">
        <f>MID(Sheet1!R294,FIND(":",Sheet1!R294)+1,100)</f>
        <v>-</v>
      </c>
      <c r="S295" s="178" t="str">
        <f>MID(Sheet1!S294,FIND(":",Sheet1!S294)+1,100)</f>
        <v>-</v>
      </c>
      <c r="T295" s="178" t="str">
        <f>MID(Sheet1!T294,FIND(":",Sheet1!T294)+1,100)</f>
        <v>-</v>
      </c>
      <c r="U295" s="178" t="str">
        <f>MID(Sheet1!U294,FIND(":",Sheet1!U294)+1,100)</f>
        <v/>
      </c>
      <c r="V295" s="103" t="str">
        <f>MID(Sheet1!V294,FIND(":",Sheet1!V294)+1,10000)</f>
        <v>(1)应参照浙江省工程建设标准DB33/T1222-2020《新建小区生活垃圾分类设施设置标准》，根据地上建筑面积或服务人口规模确定建筑面积；(2)宜采用独立式，确有因难时可采用附建式；(3)宜设置在小区次入口和次干道旁，并应设置停车作业区域，满足环卫车辆安全作业的要求；(4)垃圾收集房服务半径不应大于300m。参照浙江省工程建设标准《新建小区生活垃圾分类设施设置标准》(DB33/T1222-2020)</v>
      </c>
    </row>
    <row r="296" spans="1:22" x14ac:dyDescent="0.2">
      <c r="A296" s="178" t="str">
        <f>MID(Sheet1!A295,FIND(":",Sheet1!A295)+1,100)</f>
        <v>大件垃圾等存放点&amp;人数2.5k+</v>
      </c>
      <c r="B296" s="178" t="str">
        <f>MID(Sheet1!B295,FIND(":",Sheet1!B295)+1,100)</f>
        <v>大件垃圾等存放点</v>
      </c>
      <c r="C296" s="178" t="str">
        <f>MID(Sheet1!C295,FIND(":",Sheet1!C295)+1,100)</f>
        <v/>
      </c>
      <c r="D296" s="178" t="str">
        <f>MID(Sheet1!D295,FIND(":",Sheet1!D295)+1,100)</f>
        <v>(&gt;= 2500 总居住人数)</v>
      </c>
      <c r="E296" s="178" t="str">
        <f>MID(Sheet1!E295,FIND(":",Sheet1!E295)+1,100)</f>
        <v>必配</v>
      </c>
      <c r="F296" s="178" t="str">
        <f>MID(Sheet1!F295,FIND(":",Sheet1!F295)+1,100)</f>
        <v>0</v>
      </c>
      <c r="G296" s="178" t="str">
        <f>MID(Sheet1!G295,FIND(":",Sheet1!G295)+1,100)</f>
        <v>地块级</v>
      </c>
      <c r="H296" s="178" t="str">
        <f>MID(Sheet1!H295,FIND(":",Sheet1!H295)+1,100)</f>
        <v>GF0905</v>
      </c>
      <c r="I296" s="178" t="str">
        <f>MID(Sheet1!I295,FIND(":",Sheet1!I295)+1,100)</f>
        <v>市政环卫</v>
      </c>
      <c r="J296" s="178" t="str">
        <f>MID(Sheet1!J295,FIND(":",Sheet1!J295)+1,100)</f>
        <v>0702</v>
      </c>
      <c r="K296" s="178" t="str">
        <f>MID(Sheet1!K295,FIND(":",Sheet1!K295)+1,100)</f>
        <v>点位控制</v>
      </c>
      <c r="L296" s="178" t="str">
        <f>MID(Sheet1!L295,FIND(":",Sheet1!L295)+1,100)</f>
        <v>总居住户数/100*3</v>
      </c>
      <c r="M296" s="178" t="str">
        <f>MID(Sheet1!M295,FIND(":",Sheet1!M295)+1,100)</f>
        <v>0</v>
      </c>
      <c r="N296" s="178" t="str">
        <f>MID(Sheet1!N295,FIND(":",Sheet1!N295)+1,100)</f>
        <v>0</v>
      </c>
      <c r="O296" s="178" t="str">
        <f>MID(Sheet1!O295,FIND(":",Sheet1!O295)+1,100)</f>
        <v>0</v>
      </c>
      <c r="P296" s="178" t="str">
        <f>MID(Sheet1!P295,FIND(":",Sheet1!P295)+1,100)</f>
        <v>0</v>
      </c>
      <c r="Q296" s="178" t="str">
        <f>MID(Sheet1!Q295,FIND(":",Sheet1!Q295)+1,100)</f>
        <v>30㎡</v>
      </c>
      <c r="R296" s="178" t="str">
        <f>MID(Sheet1!R295,FIND(":",Sheet1!R295)+1,100)</f>
        <v>-</v>
      </c>
      <c r="S296" s="178" t="str">
        <f>MID(Sheet1!S295,FIND(":",Sheet1!S295)+1,100)</f>
        <v>-</v>
      </c>
      <c r="T296" s="178" t="str">
        <f>MID(Sheet1!T295,FIND(":",Sheet1!T295)+1,100)</f>
        <v>-</v>
      </c>
      <c r="U296" s="178" t="str">
        <f>MID(Sheet1!U295,FIND(":",Sheet1!U295)+1,100)</f>
        <v/>
      </c>
      <c r="V296" s="103" t="str">
        <f>MID(Sheet1!V295,FIND(":",Sheet1!V295)+1,10000)</f>
        <v>新建住宅小区应至少设置一处大件垃圾等存放点。参照浙江省工程建设标准《新建小区生活垃圾分类设施设置标准》(DB33/T1222-2020)</v>
      </c>
    </row>
    <row r="297" spans="1:22" x14ac:dyDescent="0.2">
      <c r="A297" s="178" t="str">
        <f>MID(Sheet1!A296,FIND(":",Sheet1!A296)+1,100)</f>
        <v>大件垃圾等存放点&amp;人数2.5k-</v>
      </c>
      <c r="B297" s="178" t="str">
        <f>MID(Sheet1!B296,FIND(":",Sheet1!B296)+1,100)</f>
        <v>大件垃圾等存放点</v>
      </c>
      <c r="C297" s="178" t="str">
        <f>MID(Sheet1!C296,FIND(":",Sheet1!C296)+1,100)</f>
        <v/>
      </c>
      <c r="D297" s="178" t="str">
        <f>MID(Sheet1!D296,FIND(":",Sheet1!D296)+1,100)</f>
        <v>(&lt; 2500 总居住人数)</v>
      </c>
      <c r="E297" s="178" t="str">
        <f>MID(Sheet1!E296,FIND(":",Sheet1!E296)+1,100)</f>
        <v>必配</v>
      </c>
      <c r="F297" s="178" t="str">
        <f>MID(Sheet1!F296,FIND(":",Sheet1!F296)+1,100)</f>
        <v>0</v>
      </c>
      <c r="G297" s="178" t="str">
        <f>MID(Sheet1!G296,FIND(":",Sheet1!G296)+1,100)</f>
        <v>地块级</v>
      </c>
      <c r="H297" s="178" t="str">
        <f>MID(Sheet1!H296,FIND(":",Sheet1!H296)+1,100)</f>
        <v>GF0905</v>
      </c>
      <c r="I297" s="178" t="str">
        <f>MID(Sheet1!I296,FIND(":",Sheet1!I296)+1,100)</f>
        <v>市政环卫</v>
      </c>
      <c r="J297" s="178" t="str">
        <f>MID(Sheet1!J296,FIND(":",Sheet1!J296)+1,100)</f>
        <v>0702</v>
      </c>
      <c r="K297" s="178" t="str">
        <f>MID(Sheet1!K296,FIND(":",Sheet1!K296)+1,100)</f>
        <v>点位控制</v>
      </c>
      <c r="L297" s="178" t="str">
        <f>MID(Sheet1!L296,FIND(":",Sheet1!L296)+1,100)</f>
        <v>总居住户数/100*5</v>
      </c>
      <c r="M297" s="178" t="str">
        <f>MID(Sheet1!M296,FIND(":",Sheet1!M296)+1,100)</f>
        <v>0</v>
      </c>
      <c r="N297" s="178" t="str">
        <f>MID(Sheet1!N296,FIND(":",Sheet1!N296)+1,100)</f>
        <v>0</v>
      </c>
      <c r="O297" s="178" t="str">
        <f>MID(Sheet1!O296,FIND(":",Sheet1!O296)+1,100)</f>
        <v>0</v>
      </c>
      <c r="P297" s="178" t="str">
        <f>MID(Sheet1!P296,FIND(":",Sheet1!P296)+1,100)</f>
        <v>0</v>
      </c>
      <c r="Q297" s="178" t="str">
        <f>MID(Sheet1!Q296,FIND(":",Sheet1!Q296)+1,100)</f>
        <v>50㎡</v>
      </c>
      <c r="R297" s="178" t="str">
        <f>MID(Sheet1!R296,FIND(":",Sheet1!R296)+1,100)</f>
        <v>-</v>
      </c>
      <c r="S297" s="178" t="str">
        <f>MID(Sheet1!S296,FIND(":",Sheet1!S296)+1,100)</f>
        <v>-</v>
      </c>
      <c r="T297" s="178" t="str">
        <f>MID(Sheet1!T296,FIND(":",Sheet1!T296)+1,100)</f>
        <v>-</v>
      </c>
      <c r="U297" s="178" t="str">
        <f>MID(Sheet1!U296,FIND(":",Sheet1!U296)+1,100)</f>
        <v/>
      </c>
      <c r="V297" s="103" t="str">
        <f>MID(Sheet1!V296,FIND(":",Sheet1!V296)+1,10000)</f>
        <v>新建住宅小区应至少设置一处大件垃圾等存放点。参照浙江省工程建设标准《新建小区生活垃圾分类设施设置标准》(DB33/T1222-2020)</v>
      </c>
    </row>
    <row r="298" spans="1:22" x14ac:dyDescent="0.2">
      <c r="A298" s="178" t="str">
        <f>MID(Sheet1!A297,FIND(":",Sheet1!A297)+1,100)</f>
        <v>生活垃圾收集站</v>
      </c>
      <c r="B298" s="178" t="str">
        <f>MID(Sheet1!B297,FIND(":",Sheet1!B297)+1,100)</f>
        <v>生活垃圾收集站</v>
      </c>
      <c r="C298" s="178" t="str">
        <f>MID(Sheet1!C297,FIND(":",Sheet1!C297)+1,100)</f>
        <v/>
      </c>
      <c r="D298" s="178" t="str">
        <f>MID(Sheet1!D297,FIND(":",Sheet1!D297)+1,100)</f>
        <v>T</v>
      </c>
      <c r="E298" s="178" t="str">
        <f>MID(Sheet1!E297,FIND(":",Sheet1!E297)+1,100)</f>
        <v>必配</v>
      </c>
      <c r="F298" s="178" t="str">
        <f>MID(Sheet1!F297,FIND(":",Sheet1!F297)+1,100)</f>
        <v>0</v>
      </c>
      <c r="G298" s="178" t="str">
        <f>MID(Sheet1!G297,FIND(":",Sheet1!G297)+1,100)</f>
        <v>乡镇级</v>
      </c>
      <c r="H298" s="178" t="str">
        <f>MID(Sheet1!H297,FIND(":",Sheet1!H297)+1,100)</f>
        <v>GF0905</v>
      </c>
      <c r="I298" s="178" t="str">
        <f>MID(Sheet1!I297,FIND(":",Sheet1!I297)+1,100)</f>
        <v>市政环卫</v>
      </c>
      <c r="J298" s="178" t="str">
        <f>MID(Sheet1!J297,FIND(":",Sheet1!J297)+1,100)</f>
        <v>1309</v>
      </c>
      <c r="K298" s="178" t="str">
        <f>MID(Sheet1!K297,FIND(":",Sheet1!K297)+1,100)</f>
        <v>点位控制</v>
      </c>
      <c r="L298" s="178" t="str">
        <f>MID(Sheet1!L297,FIND(":",Sheet1!L297)+1,100)</f>
        <v>0</v>
      </c>
      <c r="M298" s="178" t="str">
        <f>MID(Sheet1!M297,FIND(":",Sheet1!M297)+1,100)</f>
        <v>0</v>
      </c>
      <c r="N298" s="178" t="str">
        <f>MID(Sheet1!N297,FIND(":",Sheet1!N297)+1,100)</f>
        <v>0</v>
      </c>
      <c r="O298" s="178" t="str">
        <f>MID(Sheet1!O297,FIND(":",Sheet1!O297)+1,100)</f>
        <v>0</v>
      </c>
      <c r="P298" s="178" t="str">
        <f>MID(Sheet1!P297,FIND(":",Sheet1!P297)+1,100)</f>
        <v>0</v>
      </c>
      <c r="Q298" s="178" t="str">
        <f>MID(Sheet1!Q297,FIND(":",Sheet1!Q297)+1,100)</f>
        <v>80㎡</v>
      </c>
      <c r="R298" s="178" t="str">
        <f>MID(Sheet1!R297,FIND(":",Sheet1!R297)+1,100)</f>
        <v>-</v>
      </c>
      <c r="S298" s="178" t="str">
        <f>MID(Sheet1!S297,FIND(":",Sheet1!S297)+1,100)</f>
        <v>-</v>
      </c>
      <c r="T298" s="178" t="str">
        <f>MID(Sheet1!T297,FIND(":",Sheet1!T297)+1,100)</f>
        <v>-</v>
      </c>
      <c r="U298" s="178" t="str">
        <f>MID(Sheet1!U297,FIND(":",Sheet1!U297)+1,100)</f>
        <v/>
      </c>
      <c r="V298" s="103" t="str">
        <f>MID(Sheet1!V297,FIND(":",Sheet1!V297)+1,10000)</f>
        <v>(1)各乡镇至少配置1处；(2)服务范围内垃圾运输平均距离超过5公里，宜设垃圾中转站。参照杭州市地方标准《生活垃圾分类管理规范》(DB3301/T0190-2016)、《社区生活圈规划技术指南》(TD/T1062-2021)</v>
      </c>
    </row>
    <row r="299" spans="1:22" x14ac:dyDescent="0.2">
      <c r="A299" s="178" t="str">
        <f>MID(Sheet1!A298,FIND(":",Sheet1!A298)+1,100)</f>
        <v>垃圾收集点（村）</v>
      </c>
      <c r="B299" s="178" t="str">
        <f>MID(Sheet1!B298,FIND(":",Sheet1!B298)+1,100)</f>
        <v>垃圾收集点（村）</v>
      </c>
      <c r="C299" s="178" t="str">
        <f>MID(Sheet1!C298,FIND(":",Sheet1!C298)+1,100)</f>
        <v/>
      </c>
      <c r="D299" s="178" t="str">
        <f>MID(Sheet1!D298,FIND(":",Sheet1!D298)+1,100)</f>
        <v>T</v>
      </c>
      <c r="E299" s="178" t="str">
        <f>MID(Sheet1!E298,FIND(":",Sheet1!E298)+1,100)</f>
        <v>必配</v>
      </c>
      <c r="F299" s="178" t="str">
        <f>MID(Sheet1!F298,FIND(":",Sheet1!F298)+1,100)</f>
        <v>0</v>
      </c>
      <c r="G299" s="178" t="str">
        <f>MID(Sheet1!G298,FIND(":",Sheet1!G298)+1,100)</f>
        <v>村级</v>
      </c>
      <c r="H299" s="178" t="str">
        <f>MID(Sheet1!H298,FIND(":",Sheet1!H298)+1,100)</f>
        <v>GF0903</v>
      </c>
      <c r="I299" s="178" t="str">
        <f>MID(Sheet1!I298,FIND(":",Sheet1!I298)+1,100)</f>
        <v>市政环卫</v>
      </c>
      <c r="J299" s="178" t="str">
        <f>MID(Sheet1!J298,FIND(":",Sheet1!J298)+1,100)</f>
        <v>0704</v>
      </c>
      <c r="K299" s="178" t="str">
        <f>MID(Sheet1!K298,FIND(":",Sheet1!K298)+1,100)</f>
        <v>点位控制</v>
      </c>
      <c r="L299" s="178" t="str">
        <f>MID(Sheet1!L298,FIND(":",Sheet1!L298)+1,100)</f>
        <v>0</v>
      </c>
      <c r="M299" s="178" t="str">
        <f>MID(Sheet1!M298,FIND(":",Sheet1!M298)+1,100)</f>
        <v>0</v>
      </c>
      <c r="N299" s="178" t="str">
        <f>MID(Sheet1!N298,FIND(":",Sheet1!N298)+1,100)</f>
        <v>0</v>
      </c>
      <c r="O299" s="178" t="str">
        <f>MID(Sheet1!O298,FIND(":",Sheet1!O298)+1,100)</f>
        <v>0</v>
      </c>
      <c r="P299" s="178" t="str">
        <f>MID(Sheet1!P298,FIND(":",Sheet1!P298)+1,100)</f>
        <v>0</v>
      </c>
      <c r="Q299" s="178" t="str">
        <f>MID(Sheet1!Q298,FIND(":",Sheet1!Q298)+1,100)</f>
        <v>50㎡</v>
      </c>
      <c r="R299" s="178" t="str">
        <f>MID(Sheet1!R298,FIND(":",Sheet1!R298)+1,100)</f>
        <v>-</v>
      </c>
      <c r="S299" s="178" t="str">
        <f>MID(Sheet1!S298,FIND(":",Sheet1!S298)+1,100)</f>
        <v>-</v>
      </c>
      <c r="T299" s="178" t="str">
        <f>MID(Sheet1!T298,FIND(":",Sheet1!T298)+1,100)</f>
        <v>-</v>
      </c>
      <c r="U299" s="178" t="str">
        <f>MID(Sheet1!U298,FIND(":",Sheet1!U298)+1,100)</f>
        <v/>
      </c>
      <c r="V299" s="103" t="str">
        <f>MID(Sheet1!V298,FIND(":",Sheet1!V298)+1,10000)</f>
        <v>(1)各行政村与常住人口不小于500人的自然村至少设置1处；(2)一般每100户设置1处，可与其他村级公共设施邻近设置。参照《社区生活圈规划技术指南》(TD/T1062-2021),借鉴《上海乡村社区生活圈规划导则》</v>
      </c>
    </row>
    <row r="300" spans="1:22" x14ac:dyDescent="0.2">
      <c r="A300" s="178" t="str">
        <f>MID(Sheet1!A299,FIND(":",Sheet1!A299)+1,100)</f>
        <v>再生资源回收点（村）</v>
      </c>
      <c r="B300" s="178" t="str">
        <f>MID(Sheet1!B299,FIND(":",Sheet1!B299)+1,100)</f>
        <v>再生资源回收点（村）</v>
      </c>
      <c r="C300" s="178" t="str">
        <f>MID(Sheet1!C299,FIND(":",Sheet1!C299)+1,100)</f>
        <v/>
      </c>
      <c r="D300" s="178" t="str">
        <f>MID(Sheet1!D299,FIND(":",Sheet1!D299)+1,100)</f>
        <v>T</v>
      </c>
      <c r="E300" s="178" t="str">
        <f>MID(Sheet1!E299,FIND(":",Sheet1!E299)+1,100)</f>
        <v>必配</v>
      </c>
      <c r="F300" s="178" t="str">
        <f>MID(Sheet1!F299,FIND(":",Sheet1!F299)+1,100)</f>
        <v>0</v>
      </c>
      <c r="G300" s="178" t="str">
        <f>MID(Sheet1!G299,FIND(":",Sheet1!G299)+1,100)</f>
        <v>村级</v>
      </c>
      <c r="H300" s="178" t="str">
        <f>MID(Sheet1!H299,FIND(":",Sheet1!H299)+1,100)</f>
        <v>GF0904</v>
      </c>
      <c r="I300" s="178" t="str">
        <f>MID(Sheet1!I299,FIND(":",Sheet1!I299)+1,100)</f>
        <v>市政环卫</v>
      </c>
      <c r="J300" s="178" t="str">
        <f>MID(Sheet1!J299,FIND(":",Sheet1!J299)+1,100)</f>
        <v>0704</v>
      </c>
      <c r="K300" s="178" t="str">
        <f>MID(Sheet1!K299,FIND(":",Sheet1!K299)+1,100)</f>
        <v>点位控制</v>
      </c>
      <c r="L300" s="178" t="str">
        <f>MID(Sheet1!L299,FIND(":",Sheet1!L299)+1,100)</f>
        <v>0</v>
      </c>
      <c r="M300" s="178" t="str">
        <f>MID(Sheet1!M299,FIND(":",Sheet1!M299)+1,100)</f>
        <v>0</v>
      </c>
      <c r="N300" s="178" t="str">
        <f>MID(Sheet1!N299,FIND(":",Sheet1!N299)+1,100)</f>
        <v>0</v>
      </c>
      <c r="O300" s="178" t="str">
        <f>MID(Sheet1!O299,FIND(":",Sheet1!O299)+1,100)</f>
        <v>0</v>
      </c>
      <c r="P300" s="178" t="str">
        <f>MID(Sheet1!P299,FIND(":",Sheet1!P299)+1,100)</f>
        <v>0</v>
      </c>
      <c r="Q300" s="178" t="str">
        <f>MID(Sheet1!Q299,FIND(":",Sheet1!Q299)+1,100)</f>
        <v>10㎡</v>
      </c>
      <c r="R300" s="178" t="str">
        <f>MID(Sheet1!R299,FIND(":",Sheet1!R299)+1,100)</f>
        <v>-</v>
      </c>
      <c r="S300" s="178" t="str">
        <f>MID(Sheet1!S299,FIND(":",Sheet1!S299)+1,100)</f>
        <v>-</v>
      </c>
      <c r="T300" s="178" t="str">
        <f>MID(Sheet1!T299,FIND(":",Sheet1!T299)+1,100)</f>
        <v>-</v>
      </c>
      <c r="U300" s="178" t="str">
        <f>MID(Sheet1!U299,FIND(":",Sheet1!U299)+1,100)</f>
        <v/>
      </c>
      <c r="V300" s="103" t="str">
        <f>MID(Sheet1!V299,FIND(":",Sheet1!V299)+1,10000)</f>
        <v>(1)每个行政村设置1处：(2)选址应满足居民投放、收运车辆接驳、卫生、防疫等要素。参照中共杭州市委办公厅、杭州市人民政府办公厅“关于推进再生资源回收实施意见”(市委办发[2018]46号)</v>
      </c>
    </row>
    <row r="301" spans="1:22" x14ac:dyDescent="0.2">
      <c r="A301" s="178" t="str">
        <f>MID(Sheet1!A300,FIND(":",Sheet1!A300)+1,100)</f>
        <v>公共厕所（村）</v>
      </c>
      <c r="B301" s="178" t="str">
        <f>MID(Sheet1!B300,FIND(":",Sheet1!B300)+1,100)</f>
        <v>公共厕所（村）</v>
      </c>
      <c r="C301" s="178" t="str">
        <f>MID(Sheet1!C300,FIND(":",Sheet1!C300)+1,100)</f>
        <v/>
      </c>
      <c r="D301" s="178" t="str">
        <f>MID(Sheet1!D300,FIND(":",Sheet1!D300)+1,100)</f>
        <v>T</v>
      </c>
      <c r="E301" s="178" t="str">
        <f>MID(Sheet1!E300,FIND(":",Sheet1!E300)+1,100)</f>
        <v>必配</v>
      </c>
      <c r="F301" s="178" t="str">
        <f>MID(Sheet1!F300,FIND(":",Sheet1!F300)+1,100)</f>
        <v>0</v>
      </c>
      <c r="G301" s="178" t="str">
        <f>MID(Sheet1!G300,FIND(":",Sheet1!G300)+1,100)</f>
        <v>村级</v>
      </c>
      <c r="H301" s="178" t="str">
        <f>MID(Sheet1!H300,FIND(":",Sheet1!H300)+1,100)</f>
        <v>GF0902</v>
      </c>
      <c r="I301" s="178" t="str">
        <f>MID(Sheet1!I300,FIND(":",Sheet1!I300)+1,100)</f>
        <v>市政环卫</v>
      </c>
      <c r="J301" s="178" t="str">
        <f>MID(Sheet1!J300,FIND(":",Sheet1!J300)+1,100)</f>
        <v>0704</v>
      </c>
      <c r="K301" s="178" t="str">
        <f>MID(Sheet1!K300,FIND(":",Sheet1!K300)+1,100)</f>
        <v>点位控制</v>
      </c>
      <c r="L301" s="178" t="str">
        <f>MID(Sheet1!L300,FIND(":",Sheet1!L300)+1,100)</f>
        <v>0</v>
      </c>
      <c r="M301" s="178" t="str">
        <f>MID(Sheet1!M300,FIND(":",Sheet1!M300)+1,100)</f>
        <v>0</v>
      </c>
      <c r="N301" s="178" t="str">
        <f>MID(Sheet1!N300,FIND(":",Sheet1!N300)+1,100)</f>
        <v>0</v>
      </c>
      <c r="O301" s="178" t="str">
        <f>MID(Sheet1!O300,FIND(":",Sheet1!O300)+1,100)</f>
        <v>0</v>
      </c>
      <c r="P301" s="178" t="str">
        <f>MID(Sheet1!P300,FIND(":",Sheet1!P300)+1,100)</f>
        <v>0</v>
      </c>
      <c r="Q301" s="178" t="str">
        <f>MID(Sheet1!Q300,FIND(":",Sheet1!Q300)+1,100)</f>
        <v>75㎡</v>
      </c>
      <c r="R301" s="178" t="str">
        <f>MID(Sheet1!R300,FIND(":",Sheet1!R300)+1,100)</f>
        <v>-</v>
      </c>
      <c r="S301" s="178" t="str">
        <f>MID(Sheet1!S300,FIND(":",Sheet1!S300)+1,100)</f>
        <v>-</v>
      </c>
      <c r="T301" s="178" t="str">
        <f>MID(Sheet1!T300,FIND(":",Sheet1!T300)+1,100)</f>
        <v>-</v>
      </c>
      <c r="U301" s="178" t="str">
        <f>MID(Sheet1!U300,FIND(":",Sheet1!U300)+1,100)</f>
        <v/>
      </c>
      <c r="V301" s="103" t="str">
        <f>MID(Sheet1!V300,FIND(":",Sheet1!V300)+1,10000)</f>
        <v>(1)每个行政村至少设置1处：(2)宜结合村庄活动中心设置，与市场设施、公交站配套设置；(3)人、畜粪便应在无害化处理后进行农业应用，减少对水体和环境的污染。参照杭州市地方标准《城市公共厕所设置标准》(DB3301/T0235-2018)</v>
      </c>
    </row>
    <row r="302" spans="1:22" x14ac:dyDescent="0.2">
      <c r="A302" s="178" t="str">
        <f>MID(Sheet1!A301,FIND(":",Sheet1!A301)+1,100)</f>
        <v>有机废弃物综合处置利用设施</v>
      </c>
      <c r="B302" s="178" t="str">
        <f>MID(Sheet1!B301,FIND(":",Sheet1!B301)+1,100)</f>
        <v>有机废弃物综合处置利用设施</v>
      </c>
      <c r="C302" s="178" t="str">
        <f>MID(Sheet1!C301,FIND(":",Sheet1!C301)+1,100)</f>
        <v/>
      </c>
      <c r="D302" s="178" t="str">
        <f>MID(Sheet1!D301,FIND(":",Sheet1!D301)+1,100)</f>
        <v>T</v>
      </c>
      <c r="E302" s="178" t="str">
        <f>MID(Sheet1!E301,FIND(":",Sheet1!E301)+1,100)</f>
        <v>品质提升</v>
      </c>
      <c r="F302" s="178" t="str">
        <f>MID(Sheet1!F301,FIND(":",Sheet1!F301)+1,100)</f>
        <v>0</v>
      </c>
      <c r="G302" s="178" t="str">
        <f>MID(Sheet1!G301,FIND(":",Sheet1!G301)+1,100)</f>
        <v>村级</v>
      </c>
      <c r="H302" s="178" t="str">
        <f>MID(Sheet1!H301,FIND(":",Sheet1!H301)+1,100)</f>
        <v>GF0905</v>
      </c>
      <c r="I302" s="178" t="str">
        <f>MID(Sheet1!I301,FIND(":",Sheet1!I301)+1,100)</f>
        <v>市政环卫</v>
      </c>
      <c r="J302" s="178" t="str">
        <f>MID(Sheet1!J301,FIND(":",Sheet1!J301)+1,100)</f>
        <v>0704</v>
      </c>
      <c r="K302" s="178" t="str">
        <f>MID(Sheet1!K301,FIND(":",Sheet1!K301)+1,100)</f>
        <v>点位控制</v>
      </c>
      <c r="L302" s="178" t="str">
        <f>MID(Sheet1!L301,FIND(":",Sheet1!L301)+1,100)</f>
        <v>0</v>
      </c>
      <c r="M302" s="178" t="str">
        <f>MID(Sheet1!M301,FIND(":",Sheet1!M301)+1,100)</f>
        <v>0</v>
      </c>
      <c r="N302" s="178" t="str">
        <f>MID(Sheet1!N301,FIND(":",Sheet1!N301)+1,100)</f>
        <v>0</v>
      </c>
      <c r="O302" s="178" t="str">
        <f>MID(Sheet1!O301,FIND(":",Sheet1!O301)+1,100)</f>
        <v>0</v>
      </c>
      <c r="P302" s="178" t="str">
        <f>MID(Sheet1!P301,FIND(":",Sheet1!P301)+1,100)</f>
        <v>0</v>
      </c>
      <c r="Q302" s="178" t="str">
        <f>MID(Sheet1!Q301,FIND(":",Sheet1!Q301)+1,100)</f>
        <v>-</v>
      </c>
      <c r="R302" s="178" t="str">
        <f>MID(Sheet1!R301,FIND(":",Sheet1!R301)+1,100)</f>
        <v>-</v>
      </c>
      <c r="S302" s="178" t="str">
        <f>MID(Sheet1!S301,FIND(":",Sheet1!S301)+1,100)</f>
        <v>-</v>
      </c>
      <c r="T302" s="178" t="str">
        <f>MID(Sheet1!T301,FIND(":",Sheet1!T301)+1,100)</f>
        <v>-</v>
      </c>
      <c r="U302" s="178" t="str">
        <f>MID(Sheet1!U301,FIND(":",Sheet1!U301)+1,100)</f>
        <v/>
      </c>
      <c r="V302" s="103" t="str">
        <f>MID(Sheet1!V301,FIND(":",Sheet1!V301)+1,10000)</f>
        <v>-</v>
      </c>
    </row>
    <row r="303" spans="1:22" x14ac:dyDescent="0.2">
      <c r="A303" s="178" t="str">
        <f>MID(Sheet1!A302,FIND(":",Sheet1!A302)+1,100)</f>
        <v>河道、绿化养护用房</v>
      </c>
      <c r="B303" s="178" t="str">
        <f>MID(Sheet1!B302,FIND(":",Sheet1!B302)+1,100)</f>
        <v>河道、绿化养护用房</v>
      </c>
      <c r="C303" s="178" t="str">
        <f>MID(Sheet1!C302,FIND(":",Sheet1!C302)+1,100)</f>
        <v/>
      </c>
      <c r="D303" s="178" t="str">
        <f>MID(Sheet1!D302,FIND(":",Sheet1!D302)+1,100)</f>
        <v>T</v>
      </c>
      <c r="E303" s="178" t="str">
        <f>MID(Sheet1!E302,FIND(":",Sheet1!E302)+1,100)</f>
        <v>规范外</v>
      </c>
      <c r="F303" s="178" t="str">
        <f>MID(Sheet1!F302,FIND(":",Sheet1!F302)+1,100)</f>
        <v>0</v>
      </c>
      <c r="G303" s="178" t="str">
        <f>MID(Sheet1!G302,FIND(":",Sheet1!G302)+1,100)</f>
        <v>街道级</v>
      </c>
      <c r="H303" s="178" t="str">
        <f>MID(Sheet1!H302,FIND(":",Sheet1!H302)+1,100)</f>
        <v>SZ0130</v>
      </c>
      <c r="I303" s="178" t="str">
        <f>MID(Sheet1!I302,FIND(":",Sheet1!I302)+1,100)</f>
        <v>市政城管</v>
      </c>
      <c r="J303" s="178" t="str">
        <f>MID(Sheet1!J302,FIND(":",Sheet1!J302)+1,100)</f>
        <v>1390</v>
      </c>
      <c r="K303" s="178" t="str">
        <f>MID(Sheet1!K302,FIND(":",Sheet1!K302)+1,100)</f>
        <v>点位控制</v>
      </c>
      <c r="L303" s="178" t="str">
        <f>MID(Sheet1!L302,FIND(":",Sheet1!L302)+1,100)</f>
        <v>0</v>
      </c>
      <c r="M303" s="178" t="str">
        <f>MID(Sheet1!M302,FIND(":",Sheet1!M302)+1,100)</f>
        <v>0</v>
      </c>
      <c r="N303" s="178" t="str">
        <f>MID(Sheet1!N302,FIND(":",Sheet1!N302)+1,100)</f>
        <v>0</v>
      </c>
      <c r="O303" s="178" t="str">
        <f>MID(Sheet1!O302,FIND(":",Sheet1!O302)+1,100)</f>
        <v>0</v>
      </c>
      <c r="P303" s="178" t="str">
        <f>MID(Sheet1!P302,FIND(":",Sheet1!P302)+1,100)</f>
        <v>0</v>
      </c>
      <c r="Q303" s="178" t="str">
        <f>MID(Sheet1!Q302,FIND(":",Sheet1!Q302)+1,100)</f>
        <v>100-245㎡</v>
      </c>
      <c r="R303" s="178" t="str">
        <f>MID(Sheet1!R302,FIND(":",Sheet1!R302)+1,100)</f>
        <v>-</v>
      </c>
      <c r="S303" s="178" t="str">
        <f>MID(Sheet1!S302,FIND(":",Sheet1!S302)+1,100)</f>
        <v>-</v>
      </c>
      <c r="T303" s="178" t="str">
        <f>MID(Sheet1!T302,FIND(":",Sheet1!T302)+1,100)</f>
        <v>-</v>
      </c>
      <c r="U303" s="178" t="str">
        <f>MID(Sheet1!U302,FIND(":",Sheet1!U302)+1,100)</f>
        <v/>
      </c>
      <c r="V303" s="103" t="str">
        <f>MID(Sheet1!V302,FIND(":",Sheet1!V302)+1,10000)</f>
        <v>-</v>
      </c>
    </row>
    <row r="304" spans="1:22" x14ac:dyDescent="0.2">
      <c r="A304" s="178" t="str">
        <f>MID(Sheet1!A303,FIND(":",Sheet1!A303)+1,100)</f>
        <v>道路、桥梁隧道养护用房</v>
      </c>
      <c r="B304" s="178" t="str">
        <f>MID(Sheet1!B303,FIND(":",Sheet1!B303)+1,100)</f>
        <v>道路、桥梁隧道养护用房</v>
      </c>
      <c r="C304" s="178" t="str">
        <f>MID(Sheet1!C303,FIND(":",Sheet1!C303)+1,100)</f>
        <v/>
      </c>
      <c r="D304" s="178" t="str">
        <f>MID(Sheet1!D303,FIND(":",Sheet1!D303)+1,100)</f>
        <v>T</v>
      </c>
      <c r="E304" s="178" t="str">
        <f>MID(Sheet1!E303,FIND(":",Sheet1!E303)+1,100)</f>
        <v>规范外</v>
      </c>
      <c r="F304" s="178" t="str">
        <f>MID(Sheet1!F303,FIND(":",Sheet1!F303)+1,100)</f>
        <v>0</v>
      </c>
      <c r="G304" s="178" t="str">
        <f>MID(Sheet1!G303,FIND(":",Sheet1!G303)+1,100)</f>
        <v>街道级</v>
      </c>
      <c r="H304" s="178" t="str">
        <f>MID(Sheet1!H303,FIND(":",Sheet1!H303)+1,100)</f>
        <v>SZ0130</v>
      </c>
      <c r="I304" s="178" t="str">
        <f>MID(Sheet1!I303,FIND(":",Sheet1!I303)+1,100)</f>
        <v>市政城管</v>
      </c>
      <c r="J304" s="178" t="str">
        <f>MID(Sheet1!J303,FIND(":",Sheet1!J303)+1,100)</f>
        <v>1390</v>
      </c>
      <c r="K304" s="178" t="str">
        <f>MID(Sheet1!K303,FIND(":",Sheet1!K303)+1,100)</f>
        <v>点位控制</v>
      </c>
      <c r="L304" s="178" t="str">
        <f>MID(Sheet1!L303,FIND(":",Sheet1!L303)+1,100)</f>
        <v>0</v>
      </c>
      <c r="M304" s="178" t="str">
        <f>MID(Sheet1!M303,FIND(":",Sheet1!M303)+1,100)</f>
        <v>0</v>
      </c>
      <c r="N304" s="178" t="str">
        <f>MID(Sheet1!N303,FIND(":",Sheet1!N303)+1,100)</f>
        <v>0</v>
      </c>
      <c r="O304" s="178" t="str">
        <f>MID(Sheet1!O303,FIND(":",Sheet1!O303)+1,100)</f>
        <v>0</v>
      </c>
      <c r="P304" s="178" t="str">
        <f>MID(Sheet1!P303,FIND(":",Sheet1!P303)+1,100)</f>
        <v>0</v>
      </c>
      <c r="Q304" s="178" t="str">
        <f>MID(Sheet1!Q303,FIND(":",Sheet1!Q303)+1,100)</f>
        <v>500㎡</v>
      </c>
      <c r="R304" s="178" t="str">
        <f>MID(Sheet1!R303,FIND(":",Sheet1!R303)+1,100)</f>
        <v>300-500㎡</v>
      </c>
      <c r="S304" s="178" t="str">
        <f>MID(Sheet1!S303,FIND(":",Sheet1!S303)+1,100)</f>
        <v>-</v>
      </c>
      <c r="T304" s="178" t="str">
        <f>MID(Sheet1!T303,FIND(":",Sheet1!T303)+1,100)</f>
        <v>-</v>
      </c>
      <c r="U304" s="178" t="str">
        <f>MID(Sheet1!U303,FIND(":",Sheet1!U303)+1,100)</f>
        <v/>
      </c>
      <c r="V304" s="103" t="str">
        <f>MID(Sheet1!V303,FIND(":",Sheet1!V303)+1,10000)</f>
        <v>-</v>
      </c>
    </row>
    <row r="305" spans="1:22" x14ac:dyDescent="0.2">
      <c r="A305" s="178" t="str">
        <f>MID(Sheet1!A304,FIND(":",Sheet1!A304)+1,100)</f>
        <v>道路养护用房</v>
      </c>
      <c r="B305" s="178" t="str">
        <f>MID(Sheet1!B304,FIND(":",Sheet1!B304)+1,100)</f>
        <v>道路养护用房</v>
      </c>
      <c r="C305" s="178" t="str">
        <f>MID(Sheet1!C304,FIND(":",Sheet1!C304)+1,100)</f>
        <v/>
      </c>
      <c r="D305" s="178" t="str">
        <f>MID(Sheet1!D304,FIND(":",Sheet1!D304)+1,100)</f>
        <v>T</v>
      </c>
      <c r="E305" s="178" t="str">
        <f>MID(Sheet1!E304,FIND(":",Sheet1!E304)+1,100)</f>
        <v>规范外</v>
      </c>
      <c r="F305" s="178" t="str">
        <f>MID(Sheet1!F304,FIND(":",Sheet1!F304)+1,100)</f>
        <v>0</v>
      </c>
      <c r="G305" s="178" t="str">
        <f>MID(Sheet1!G304,FIND(":",Sheet1!G304)+1,100)</f>
        <v>街道级</v>
      </c>
      <c r="H305" s="178" t="str">
        <f>MID(Sheet1!H304,FIND(":",Sheet1!H304)+1,100)</f>
        <v>SZ0130</v>
      </c>
      <c r="I305" s="178" t="str">
        <f>MID(Sheet1!I304,FIND(":",Sheet1!I304)+1,100)</f>
        <v>市政城管</v>
      </c>
      <c r="J305" s="178" t="str">
        <f>MID(Sheet1!J304,FIND(":",Sheet1!J304)+1,100)</f>
        <v>1390</v>
      </c>
      <c r="K305" s="178" t="str">
        <f>MID(Sheet1!K304,FIND(":",Sheet1!K304)+1,100)</f>
        <v>点位控制</v>
      </c>
      <c r="L305" s="178" t="str">
        <f>MID(Sheet1!L304,FIND(":",Sheet1!L304)+1,100)</f>
        <v>0</v>
      </c>
      <c r="M305" s="178" t="str">
        <f>MID(Sheet1!M304,FIND(":",Sheet1!M304)+1,100)</f>
        <v>0</v>
      </c>
      <c r="N305" s="178" t="str">
        <f>MID(Sheet1!N304,FIND(":",Sheet1!N304)+1,100)</f>
        <v>0</v>
      </c>
      <c r="O305" s="178" t="str">
        <f>MID(Sheet1!O304,FIND(":",Sheet1!O304)+1,100)</f>
        <v>0</v>
      </c>
      <c r="P305" s="178" t="str">
        <f>MID(Sheet1!P304,FIND(":",Sheet1!P304)+1,100)</f>
        <v>0</v>
      </c>
      <c r="Q305" s="178" t="str">
        <f>MID(Sheet1!Q304,FIND(":",Sheet1!Q304)+1,100)</f>
        <v>500㎡</v>
      </c>
      <c r="R305" s="178" t="str">
        <f>MID(Sheet1!R304,FIND(":",Sheet1!R304)+1,100)</f>
        <v>300-500㎡</v>
      </c>
      <c r="S305" s="178" t="str">
        <f>MID(Sheet1!S304,FIND(":",Sheet1!S304)+1,100)</f>
        <v>-</v>
      </c>
      <c r="T305" s="178" t="str">
        <f>MID(Sheet1!T304,FIND(":",Sheet1!T304)+1,100)</f>
        <v>-</v>
      </c>
      <c r="U305" s="178" t="str">
        <f>MID(Sheet1!U304,FIND(":",Sheet1!U304)+1,100)</f>
        <v/>
      </c>
      <c r="V305" s="103" t="str">
        <f>MID(Sheet1!V304,FIND(":",Sheet1!V304)+1,10000)</f>
        <v>-</v>
      </c>
    </row>
    <row r="306" spans="1:22" x14ac:dyDescent="0.2">
      <c r="A306" s="178" t="str">
        <f>MID(Sheet1!A305,FIND(":",Sheet1!A305)+1,100)</f>
        <v>桥梁、隧道养护用房</v>
      </c>
      <c r="B306" s="178" t="str">
        <f>MID(Sheet1!B305,FIND(":",Sheet1!B305)+1,100)</f>
        <v>桥梁、隧道养护用房</v>
      </c>
      <c r="C306" s="178" t="str">
        <f>MID(Sheet1!C305,FIND(":",Sheet1!C305)+1,100)</f>
        <v/>
      </c>
      <c r="D306" s="178" t="str">
        <f>MID(Sheet1!D305,FIND(":",Sheet1!D305)+1,100)</f>
        <v>T</v>
      </c>
      <c r="E306" s="178" t="str">
        <f>MID(Sheet1!E305,FIND(":",Sheet1!E305)+1,100)</f>
        <v>规范外</v>
      </c>
      <c r="F306" s="178" t="str">
        <f>MID(Sheet1!F305,FIND(":",Sheet1!F305)+1,100)</f>
        <v>0</v>
      </c>
      <c r="G306" s="178" t="str">
        <f>MID(Sheet1!G305,FIND(":",Sheet1!G305)+1,100)</f>
        <v>街道级</v>
      </c>
      <c r="H306" s="178" t="str">
        <f>MID(Sheet1!H305,FIND(":",Sheet1!H305)+1,100)</f>
        <v>SZ0130</v>
      </c>
      <c r="I306" s="178" t="str">
        <f>MID(Sheet1!I305,FIND(":",Sheet1!I305)+1,100)</f>
        <v>市政城管</v>
      </c>
      <c r="J306" s="178" t="str">
        <f>MID(Sheet1!J305,FIND(":",Sheet1!J305)+1,100)</f>
        <v>1390</v>
      </c>
      <c r="K306" s="178" t="str">
        <f>MID(Sheet1!K305,FIND(":",Sheet1!K305)+1,100)</f>
        <v>点位控制</v>
      </c>
      <c r="L306" s="178" t="str">
        <f>MID(Sheet1!L305,FIND(":",Sheet1!L305)+1,100)</f>
        <v>0</v>
      </c>
      <c r="M306" s="178" t="str">
        <f>MID(Sheet1!M305,FIND(":",Sheet1!M305)+1,100)</f>
        <v>0</v>
      </c>
      <c r="N306" s="178" t="str">
        <f>MID(Sheet1!N305,FIND(":",Sheet1!N305)+1,100)</f>
        <v>0</v>
      </c>
      <c r="O306" s="178" t="str">
        <f>MID(Sheet1!O305,FIND(":",Sheet1!O305)+1,100)</f>
        <v>0</v>
      </c>
      <c r="P306" s="178" t="str">
        <f>MID(Sheet1!P305,FIND(":",Sheet1!P305)+1,100)</f>
        <v>0</v>
      </c>
      <c r="Q306" s="178" t="str">
        <f>MID(Sheet1!Q305,FIND(":",Sheet1!Q305)+1,100)</f>
        <v>-</v>
      </c>
      <c r="R306" s="178" t="str">
        <f>MID(Sheet1!R305,FIND(":",Sheet1!R305)+1,100)</f>
        <v>-</v>
      </c>
      <c r="S306" s="178" t="str">
        <f>MID(Sheet1!S305,FIND(":",Sheet1!S305)+1,100)</f>
        <v>-</v>
      </c>
      <c r="T306" s="178" t="str">
        <f>MID(Sheet1!T305,FIND(":",Sheet1!T305)+1,100)</f>
        <v>-</v>
      </c>
      <c r="U306" s="178" t="str">
        <f>MID(Sheet1!U305,FIND(":",Sheet1!U305)+1,100)</f>
        <v/>
      </c>
      <c r="V306" s="103" t="str">
        <f>MID(Sheet1!V305,FIND(":",Sheet1!V305)+1,10000)</f>
        <v>-</v>
      </c>
    </row>
    <row r="307" spans="1:22" x14ac:dyDescent="0.2">
      <c r="A307" s="178" t="str">
        <f>MID(Sheet1!A306,FIND(":",Sheet1!A306)+1,100)</f>
        <v>亮灯养护用房</v>
      </c>
      <c r="B307" s="178" t="str">
        <f>MID(Sheet1!B306,FIND(":",Sheet1!B306)+1,100)</f>
        <v>亮灯养护用房</v>
      </c>
      <c r="C307" s="178" t="str">
        <f>MID(Sheet1!C306,FIND(":",Sheet1!C306)+1,100)</f>
        <v/>
      </c>
      <c r="D307" s="178" t="str">
        <f>MID(Sheet1!D306,FIND(":",Sheet1!D306)+1,100)</f>
        <v>T</v>
      </c>
      <c r="E307" s="178" t="str">
        <f>MID(Sheet1!E306,FIND(":",Sheet1!E306)+1,100)</f>
        <v>规范外</v>
      </c>
      <c r="F307" s="178" t="str">
        <f>MID(Sheet1!F306,FIND(":",Sheet1!F306)+1,100)</f>
        <v>0</v>
      </c>
      <c r="G307" s="178" t="str">
        <f>MID(Sheet1!G306,FIND(":",Sheet1!G306)+1,100)</f>
        <v>街道级</v>
      </c>
      <c r="H307" s="178" t="str">
        <f>MID(Sheet1!H306,FIND(":",Sheet1!H306)+1,100)</f>
        <v>SZ0130</v>
      </c>
      <c r="I307" s="178" t="str">
        <f>MID(Sheet1!I306,FIND(":",Sheet1!I306)+1,100)</f>
        <v>市政城管</v>
      </c>
      <c r="J307" s="178" t="str">
        <f>MID(Sheet1!J306,FIND(":",Sheet1!J306)+1,100)</f>
        <v>1390</v>
      </c>
      <c r="K307" s="178" t="str">
        <f>MID(Sheet1!K306,FIND(":",Sheet1!K306)+1,100)</f>
        <v>点位控制</v>
      </c>
      <c r="L307" s="178" t="str">
        <f>MID(Sheet1!L306,FIND(":",Sheet1!L306)+1,100)</f>
        <v>0</v>
      </c>
      <c r="M307" s="178" t="str">
        <f>MID(Sheet1!M306,FIND(":",Sheet1!M306)+1,100)</f>
        <v>0</v>
      </c>
      <c r="N307" s="178" t="str">
        <f>MID(Sheet1!N306,FIND(":",Sheet1!N306)+1,100)</f>
        <v>0</v>
      </c>
      <c r="O307" s="178" t="str">
        <f>MID(Sheet1!O306,FIND(":",Sheet1!O306)+1,100)</f>
        <v>0</v>
      </c>
      <c r="P307" s="178" t="str">
        <f>MID(Sheet1!P306,FIND(":",Sheet1!P306)+1,100)</f>
        <v>0</v>
      </c>
      <c r="Q307" s="178" t="str">
        <f>MID(Sheet1!Q306,FIND(":",Sheet1!Q306)+1,100)</f>
        <v>100-150㎡</v>
      </c>
      <c r="R307" s="178" t="str">
        <f>MID(Sheet1!R306,FIND(":",Sheet1!R306)+1,100)</f>
        <v>-</v>
      </c>
      <c r="S307" s="178" t="str">
        <f>MID(Sheet1!S306,FIND(":",Sheet1!S306)+1,100)</f>
        <v>-</v>
      </c>
      <c r="T307" s="178" t="str">
        <f>MID(Sheet1!T306,FIND(":",Sheet1!T306)+1,100)</f>
        <v>-</v>
      </c>
      <c r="U307" s="178" t="str">
        <f>MID(Sheet1!U306,FIND(":",Sheet1!U306)+1,100)</f>
        <v/>
      </c>
      <c r="V307" s="103" t="str">
        <f>MID(Sheet1!V306,FIND(":",Sheet1!V306)+1,10000)</f>
        <v>-</v>
      </c>
    </row>
    <row r="308" spans="1:22" x14ac:dyDescent="0.2">
      <c r="A308" s="178" t="str">
        <f>MID(Sheet1!A307,FIND(":",Sheet1!A307)+1,100)</f>
        <v>消防站</v>
      </c>
      <c r="B308" s="178" t="str">
        <f>MID(Sheet1!B307,FIND(":",Sheet1!B307)+1,100)</f>
        <v>消防站</v>
      </c>
      <c r="C308" s="178" t="str">
        <f>MID(Sheet1!C307,FIND(":",Sheet1!C307)+1,100)</f>
        <v/>
      </c>
      <c r="D308" s="178" t="str">
        <f>MID(Sheet1!D307,FIND(":",Sheet1!D307)+1,100)</f>
        <v>T</v>
      </c>
      <c r="E308" s="178" t="str">
        <f>MID(Sheet1!E307,FIND(":",Sheet1!E307)+1,100)</f>
        <v>规范外</v>
      </c>
      <c r="F308" s="178" t="str">
        <f>MID(Sheet1!F307,FIND(":",Sheet1!F307)+1,100)</f>
        <v>1</v>
      </c>
      <c r="G308" s="178" t="str">
        <f>MID(Sheet1!G307,FIND(":",Sheet1!G307)+1,100)</f>
        <v>街道级</v>
      </c>
      <c r="H308" s="178" t="str">
        <f>MID(Sheet1!H307,FIND(":",Sheet1!H307)+1,100)</f>
        <v>FZ0101</v>
      </c>
      <c r="I308" s="178" t="str">
        <f>MID(Sheet1!I307,FIND(":",Sheet1!I307)+1,100)</f>
        <v>市政消防</v>
      </c>
      <c r="J308" s="178" t="str">
        <f>MID(Sheet1!J307,FIND(":",Sheet1!J307)+1,100)</f>
        <v>1310</v>
      </c>
      <c r="K308" s="178" t="str">
        <f>MID(Sheet1!K307,FIND(":",Sheet1!K307)+1,100)</f>
        <v>实位控制</v>
      </c>
      <c r="L308" s="178" t="str">
        <f>MID(Sheet1!L307,FIND(":",Sheet1!L307)+1,100)</f>
        <v>0</v>
      </c>
      <c r="M308" s="178" t="str">
        <f>MID(Sheet1!M307,FIND(":",Sheet1!M307)+1,100)</f>
        <v>0</v>
      </c>
      <c r="N308" s="178" t="str">
        <f>MID(Sheet1!N307,FIND(":",Sheet1!N307)+1,100)</f>
        <v>0</v>
      </c>
      <c r="O308" s="178" t="str">
        <f>MID(Sheet1!O307,FIND(":",Sheet1!O307)+1,100)</f>
        <v>0</v>
      </c>
      <c r="P308" s="178" t="str">
        <f>MID(Sheet1!P307,FIND(":",Sheet1!P307)+1,100)</f>
        <v>0</v>
      </c>
      <c r="Q308" s="178" t="str">
        <f>MID(Sheet1!Q307,FIND(":",Sheet1!Q307)+1,100)</f>
        <v>2700-4000㎡</v>
      </c>
      <c r="R308" s="178" t="str">
        <f>MID(Sheet1!R307,FIND(":",Sheet1!R307)+1,100)</f>
        <v>3900-5600㎡</v>
      </c>
      <c r="S308" s="178" t="str">
        <f>MID(Sheet1!S307,FIND(":",Sheet1!S307)+1,100)</f>
        <v>-</v>
      </c>
      <c r="T308" s="178" t="str">
        <f>MID(Sheet1!T307,FIND(":",Sheet1!T307)+1,100)</f>
        <v>-</v>
      </c>
      <c r="U308" s="178" t="str">
        <f>MID(Sheet1!U307,FIND(":",Sheet1!U307)+1,100)</f>
        <v/>
      </c>
      <c r="V308" s="103" t="str">
        <f>MID(Sheet1!V307,FIND(":",Sheet1!V307)+1,10000)</f>
        <v>4~7平方公里责任区</v>
      </c>
    </row>
    <row r="309" spans="1:22" x14ac:dyDescent="0.2">
      <c r="A309" s="178" t="str">
        <f>MID(Sheet1!A308,FIND(":",Sheet1!A308)+1,100)</f>
        <v>一级消防站</v>
      </c>
      <c r="B309" s="178" t="str">
        <f>MID(Sheet1!B308,FIND(":",Sheet1!B308)+1,100)</f>
        <v>一级消防站</v>
      </c>
      <c r="C309" s="178" t="str">
        <f>MID(Sheet1!C308,FIND(":",Sheet1!C308)+1,100)</f>
        <v/>
      </c>
      <c r="D309" s="178" t="str">
        <f>MID(Sheet1!D308,FIND(":",Sheet1!D308)+1,100)</f>
        <v>T</v>
      </c>
      <c r="E309" s="178" t="str">
        <f>MID(Sheet1!E308,FIND(":",Sheet1!E308)+1,100)</f>
        <v>选配</v>
      </c>
      <c r="F309" s="178" t="str">
        <f>MID(Sheet1!F308,FIND(":",Sheet1!F308)+1,100)</f>
        <v>1</v>
      </c>
      <c r="G309" s="178" t="str">
        <f>MID(Sheet1!G308,FIND(":",Sheet1!G308)+1,100)</f>
        <v>街道级</v>
      </c>
      <c r="H309" s="178" t="str">
        <f>MID(Sheet1!H308,FIND(":",Sheet1!H308)+1,100)</f>
        <v>FZ0101</v>
      </c>
      <c r="I309" s="178" t="str">
        <f>MID(Sheet1!I308,FIND(":",Sheet1!I308)+1,100)</f>
        <v>市政消防</v>
      </c>
      <c r="J309" s="178" t="str">
        <f>MID(Sheet1!J308,FIND(":",Sheet1!J308)+1,100)</f>
        <v>1310</v>
      </c>
      <c r="K309" s="178" t="str">
        <f>MID(Sheet1!K308,FIND(":",Sheet1!K308)+1,100)</f>
        <v>实位控制</v>
      </c>
      <c r="L309" s="178" t="str">
        <f>MID(Sheet1!L308,FIND(":",Sheet1!L308)+1,100)</f>
        <v>0</v>
      </c>
      <c r="M309" s="178" t="str">
        <f>MID(Sheet1!M308,FIND(":",Sheet1!M308)+1,100)</f>
        <v>0</v>
      </c>
      <c r="N309" s="178" t="str">
        <f>MID(Sheet1!N308,FIND(":",Sheet1!N308)+1,100)</f>
        <v>0</v>
      </c>
      <c r="O309" s="178" t="str">
        <f>MID(Sheet1!O308,FIND(":",Sheet1!O308)+1,100)</f>
        <v>0</v>
      </c>
      <c r="P309" s="178" t="str">
        <f>MID(Sheet1!P308,FIND(":",Sheet1!P308)+1,100)</f>
        <v>0</v>
      </c>
      <c r="Q309" s="178" t="str">
        <f>MID(Sheet1!Q308,FIND(":",Sheet1!Q308)+1,100)</f>
        <v>2700-4000㎡</v>
      </c>
      <c r="R309" s="178" t="str">
        <f>MID(Sheet1!R308,FIND(":",Sheet1!R308)+1,100)</f>
        <v>4500-8000㎡</v>
      </c>
      <c r="S309" s="178" t="str">
        <f>MID(Sheet1!S308,FIND(":",Sheet1!S308)+1,100)</f>
        <v>-</v>
      </c>
      <c r="T309" s="178" t="str">
        <f>MID(Sheet1!T308,FIND(":",Sheet1!T308)+1,100)</f>
        <v>-</v>
      </c>
      <c r="U309" s="178" t="str">
        <f>MID(Sheet1!U308,FIND(":",Sheet1!U308)+1,100)</f>
        <v/>
      </c>
      <c r="V309" s="103" t="str">
        <f>MID(Sheet1!V308,FIND(":",Sheet1!V308)+1,10000)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0" spans="1:22" x14ac:dyDescent="0.2">
      <c r="A310" s="178" t="str">
        <f>MID(Sheet1!A309,FIND(":",Sheet1!A309)+1,100)</f>
        <v>二级消防站</v>
      </c>
      <c r="B310" s="178" t="str">
        <f>MID(Sheet1!B309,FIND(":",Sheet1!B309)+1,100)</f>
        <v>二级消防站</v>
      </c>
      <c r="C310" s="178" t="str">
        <f>MID(Sheet1!C309,FIND(":",Sheet1!C309)+1,100)</f>
        <v/>
      </c>
      <c r="D310" s="178" t="str">
        <f>MID(Sheet1!D309,FIND(":",Sheet1!D309)+1,100)</f>
        <v>T</v>
      </c>
      <c r="E310" s="178" t="str">
        <f>MID(Sheet1!E309,FIND(":",Sheet1!E309)+1,100)</f>
        <v>选配</v>
      </c>
      <c r="F310" s="178" t="str">
        <f>MID(Sheet1!F309,FIND(":",Sheet1!F309)+1,100)</f>
        <v>0</v>
      </c>
      <c r="G310" s="178" t="str">
        <f>MID(Sheet1!G309,FIND(":",Sheet1!G309)+1,100)</f>
        <v>街道级</v>
      </c>
      <c r="H310" s="178" t="str">
        <f>MID(Sheet1!H309,FIND(":",Sheet1!H309)+1,100)</f>
        <v>FZ0101</v>
      </c>
      <c r="I310" s="178" t="str">
        <f>MID(Sheet1!I309,FIND(":",Sheet1!I309)+1,100)</f>
        <v>市政消防</v>
      </c>
      <c r="J310" s="178" t="str">
        <f>MID(Sheet1!J309,FIND(":",Sheet1!J309)+1,100)</f>
        <v>1310</v>
      </c>
      <c r="K310" s="178" t="str">
        <f>MID(Sheet1!K309,FIND(":",Sheet1!K309)+1,100)</f>
        <v>实位控制</v>
      </c>
      <c r="L310" s="178" t="str">
        <f>MID(Sheet1!L309,FIND(":",Sheet1!L309)+1,100)</f>
        <v>0</v>
      </c>
      <c r="M310" s="178" t="str">
        <f>MID(Sheet1!M309,FIND(":",Sheet1!M309)+1,100)</f>
        <v>0</v>
      </c>
      <c r="N310" s="178" t="str">
        <f>MID(Sheet1!N309,FIND(":",Sheet1!N309)+1,100)</f>
        <v>0</v>
      </c>
      <c r="O310" s="178" t="str">
        <f>MID(Sheet1!O309,FIND(":",Sheet1!O309)+1,100)</f>
        <v>0</v>
      </c>
      <c r="P310" s="178" t="str">
        <f>MID(Sheet1!P309,FIND(":",Sheet1!P309)+1,100)</f>
        <v>0</v>
      </c>
      <c r="Q310" s="178" t="str">
        <f>MID(Sheet1!Q309,FIND(":",Sheet1!Q309)+1,100)</f>
        <v>1800-2700㎡</v>
      </c>
      <c r="R310" s="178" t="str">
        <f>MID(Sheet1!R309,FIND(":",Sheet1!R309)+1,100)</f>
        <v>3000-5400㎡</v>
      </c>
      <c r="S310" s="178" t="str">
        <f>MID(Sheet1!S309,FIND(":",Sheet1!S309)+1,100)</f>
        <v>-</v>
      </c>
      <c r="T310" s="178" t="str">
        <f>MID(Sheet1!T309,FIND(":",Sheet1!T309)+1,100)</f>
        <v>-</v>
      </c>
      <c r="U310" s="178" t="str">
        <f>MID(Sheet1!U309,FIND(":",Sheet1!U309)+1,100)</f>
        <v/>
      </c>
      <c r="V310" s="103" t="str">
        <f>MID(Sheet1!V309,FIND(":",Sheet1!V309)+1,10000)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1" spans="1:22" x14ac:dyDescent="0.2">
      <c r="A311" s="178" t="str">
        <f>MID(Sheet1!A310,FIND(":",Sheet1!A310)+1,100)</f>
        <v>小型消防站</v>
      </c>
      <c r="B311" s="178" t="str">
        <f>MID(Sheet1!B310,FIND(":",Sheet1!B310)+1,100)</f>
        <v>小型消防站</v>
      </c>
      <c r="C311" s="178" t="str">
        <f>MID(Sheet1!C310,FIND(":",Sheet1!C310)+1,100)</f>
        <v/>
      </c>
      <c r="D311" s="178" t="str">
        <f>MID(Sheet1!D310,FIND(":",Sheet1!D310)+1,100)</f>
        <v>T</v>
      </c>
      <c r="E311" s="178" t="str">
        <f>MID(Sheet1!E310,FIND(":",Sheet1!E310)+1,100)</f>
        <v>选配</v>
      </c>
      <c r="F311" s="178" t="str">
        <f>MID(Sheet1!F310,FIND(":",Sheet1!F310)+1,100)</f>
        <v>0</v>
      </c>
      <c r="G311" s="178" t="str">
        <f>MID(Sheet1!G310,FIND(":",Sheet1!G310)+1,100)</f>
        <v>街道级</v>
      </c>
      <c r="H311" s="178" t="str">
        <f>MID(Sheet1!H310,FIND(":",Sheet1!H310)+1,100)</f>
        <v>FZ0102</v>
      </c>
      <c r="I311" s="178" t="str">
        <f>MID(Sheet1!I310,FIND(":",Sheet1!I310)+1,100)</f>
        <v>市政消防</v>
      </c>
      <c r="J311" s="178" t="str">
        <f>MID(Sheet1!J310,FIND(":",Sheet1!J310)+1,100)</f>
        <v>1310</v>
      </c>
      <c r="K311" s="178" t="str">
        <f>MID(Sheet1!K310,FIND(":",Sheet1!K310)+1,100)</f>
        <v>点位控制</v>
      </c>
      <c r="L311" s="178" t="str">
        <f>MID(Sheet1!L310,FIND(":",Sheet1!L310)+1,100)</f>
        <v>0</v>
      </c>
      <c r="M311" s="178" t="str">
        <f>MID(Sheet1!M310,FIND(":",Sheet1!M310)+1,100)</f>
        <v>0</v>
      </c>
      <c r="N311" s="178" t="str">
        <f>MID(Sheet1!N310,FIND(":",Sheet1!N310)+1,100)</f>
        <v>0</v>
      </c>
      <c r="O311" s="178" t="str">
        <f>MID(Sheet1!O310,FIND(":",Sheet1!O310)+1,100)</f>
        <v>0</v>
      </c>
      <c r="P311" s="178" t="str">
        <f>MID(Sheet1!P310,FIND(":",Sheet1!P310)+1,100)</f>
        <v>0</v>
      </c>
      <c r="Q311" s="178" t="str">
        <f>MID(Sheet1!Q310,FIND(":",Sheet1!Q310)+1,100)</f>
        <v>650-1000㎡</v>
      </c>
      <c r="R311" s="178" t="str">
        <f>MID(Sheet1!R310,FIND(":",Sheet1!R310)+1,100)</f>
        <v>590-1250㎡</v>
      </c>
      <c r="S311" s="178" t="str">
        <f>MID(Sheet1!S310,FIND(":",Sheet1!S310)+1,100)</f>
        <v>-</v>
      </c>
      <c r="T311" s="178" t="str">
        <f>MID(Sheet1!T310,FIND(":",Sheet1!T310)+1,100)</f>
        <v>-</v>
      </c>
      <c r="U311" s="178" t="str">
        <f>MID(Sheet1!U310,FIND(":",Sheet1!U310)+1,100)</f>
        <v/>
      </c>
      <c r="V311" s="103" t="str">
        <f>MID(Sheet1!V310,FIND(":",Sheet1!V310)+1,10000)</f>
        <v>(1)设置一级站确有困难的区域，经论证可设二级站，因土地资源紧缺设置二级站确有困难的，经论证可设小型消防站，但小型站的辖区至少应与一个一级站、二级站或特勤站辖区相邻；(2)设在城市的普通消防站，一级站不宜大于7km，二级站不宜大于4km，小型站不宜大于2km，设在近郊区的普通站不应大于15km；(3)距医院、学校、幼儿园、托儿所、影剧院、商场、体育场馆、展览馆等公共建筑的主要疏散出口不应小于50m;(4)有生产、贮存危险化学品单位的，消防站应设置在常年主导风向的上风或侧风处，其边界距上述危险部位一般不宜小于300m;(5)不宜设在综合性建筑物中。特殊情况下，设在综合性建筑物中的消防站应自成一区，并有专用出入口；(6)容积率可取0.8-0.9，如绿化用地难以保证时，容积率宜控制在1.0-1.1，容积率宜优先选取下限值。参照《城市消防站建设标准》(JB152-2017)</v>
      </c>
    </row>
    <row r="312" spans="1:22" x14ac:dyDescent="0.2">
      <c r="A312" s="178" t="str">
        <f>MID(Sheet1!A311,FIND(":",Sheet1!A311)+1,100)</f>
        <v>消防应急取水平台</v>
      </c>
      <c r="B312" s="178" t="str">
        <f>MID(Sheet1!B311,FIND(":",Sheet1!B311)+1,100)</f>
        <v>消防应急取水平台</v>
      </c>
      <c r="C312" s="178" t="str">
        <f>MID(Sheet1!C311,FIND(":",Sheet1!C311)+1,100)</f>
        <v/>
      </c>
      <c r="D312" s="178" t="str">
        <f>MID(Sheet1!D311,FIND(":",Sheet1!D311)+1,100)</f>
        <v>T</v>
      </c>
      <c r="E312" s="178" t="str">
        <f>MID(Sheet1!E311,FIND(":",Sheet1!E311)+1,100)</f>
        <v>选配</v>
      </c>
      <c r="F312" s="178" t="str">
        <f>MID(Sheet1!F311,FIND(":",Sheet1!F311)+1,100)</f>
        <v>0</v>
      </c>
      <c r="G312" s="178" t="str">
        <f>MID(Sheet1!G311,FIND(":",Sheet1!G311)+1,100)</f>
        <v>街道级</v>
      </c>
      <c r="H312" s="178" t="str">
        <f>MID(Sheet1!H311,FIND(":",Sheet1!H311)+1,100)</f>
        <v>FZ0106</v>
      </c>
      <c r="I312" s="178" t="str">
        <f>MID(Sheet1!I311,FIND(":",Sheet1!I311)+1,100)</f>
        <v>市政消防</v>
      </c>
      <c r="J312" s="178" t="str">
        <f>MID(Sheet1!J311,FIND(":",Sheet1!J311)+1,100)</f>
        <v>1310</v>
      </c>
      <c r="K312" s="178" t="str">
        <f>MID(Sheet1!K311,FIND(":",Sheet1!K311)+1,100)</f>
        <v>点位控制</v>
      </c>
      <c r="L312" s="178" t="str">
        <f>MID(Sheet1!L311,FIND(":",Sheet1!L311)+1,100)</f>
        <v>0</v>
      </c>
      <c r="M312" s="178" t="str">
        <f>MID(Sheet1!M311,FIND(":",Sheet1!M311)+1,100)</f>
        <v>0</v>
      </c>
      <c r="N312" s="178" t="str">
        <f>MID(Sheet1!N311,FIND(":",Sheet1!N311)+1,100)</f>
        <v>0</v>
      </c>
      <c r="O312" s="178" t="str">
        <f>MID(Sheet1!O311,FIND(":",Sheet1!O311)+1,100)</f>
        <v>0</v>
      </c>
      <c r="P312" s="178" t="str">
        <f>MID(Sheet1!P311,FIND(":",Sheet1!P311)+1,100)</f>
        <v>0</v>
      </c>
      <c r="Q312" s="178" t="str">
        <f>MID(Sheet1!Q311,FIND(":",Sheet1!Q311)+1,100)</f>
        <v>-</v>
      </c>
      <c r="R312" s="178" t="str">
        <f>MID(Sheet1!R311,FIND(":",Sheet1!R311)+1,100)</f>
        <v>-</v>
      </c>
      <c r="S312" s="178" t="str">
        <f>MID(Sheet1!S311,FIND(":",Sheet1!S311)+1,100)</f>
        <v>-</v>
      </c>
      <c r="T312" s="178" t="str">
        <f>MID(Sheet1!T311,FIND(":",Sheet1!T311)+1,100)</f>
        <v>-</v>
      </c>
      <c r="U312" s="178" t="str">
        <f>MID(Sheet1!U311,FIND(":",Sheet1!U311)+1,100)</f>
        <v/>
      </c>
      <c r="V312" s="103" t="str">
        <f>MID(Sheet1!V311,FIND(":",Sheet1!V311)+1,10000)</f>
        <v>-</v>
      </c>
    </row>
    <row r="313" spans="1:22" x14ac:dyDescent="0.2">
      <c r="A313" s="178" t="str">
        <f>MID(Sheet1!A312,FIND(":",Sheet1!A312)+1,100)</f>
        <v>专职小型消防救援站</v>
      </c>
      <c r="B313" s="178" t="str">
        <f>MID(Sheet1!B312,FIND(":",Sheet1!B312)+1,100)</f>
        <v>专职小型消防救援站</v>
      </c>
      <c r="C313" s="178" t="str">
        <f>MID(Sheet1!C312,FIND(":",Sheet1!C312)+1,100)</f>
        <v/>
      </c>
      <c r="D313" s="178" t="str">
        <f>MID(Sheet1!D312,FIND(":",Sheet1!D312)+1,100)</f>
        <v>T</v>
      </c>
      <c r="E313" s="178" t="str">
        <f>MID(Sheet1!E312,FIND(":",Sheet1!E312)+1,100)</f>
        <v>选配</v>
      </c>
      <c r="F313" s="178" t="str">
        <f>MID(Sheet1!F312,FIND(":",Sheet1!F312)+1,100)</f>
        <v>0</v>
      </c>
      <c r="G313" s="178" t="str">
        <f>MID(Sheet1!G312,FIND(":",Sheet1!G312)+1,100)</f>
        <v>社区级</v>
      </c>
      <c r="H313" s="178" t="str">
        <f>MID(Sheet1!H312,FIND(":",Sheet1!H312)+1,100)</f>
        <v>FZ0102</v>
      </c>
      <c r="I313" s="178" t="str">
        <f>MID(Sheet1!I312,FIND(":",Sheet1!I312)+1,100)</f>
        <v>市政消防</v>
      </c>
      <c r="J313" s="178" t="str">
        <f>MID(Sheet1!J312,FIND(":",Sheet1!J312)+1,100)</f>
        <v>1310</v>
      </c>
      <c r="K313" s="178" t="str">
        <f>MID(Sheet1!K312,FIND(":",Sheet1!K312)+1,100)</f>
        <v>点位控制</v>
      </c>
      <c r="L313" s="178" t="str">
        <f>MID(Sheet1!L312,FIND(":",Sheet1!L312)+1,100)</f>
        <v>0</v>
      </c>
      <c r="M313" s="178" t="str">
        <f>MID(Sheet1!M312,FIND(":",Sheet1!M312)+1,100)</f>
        <v>0</v>
      </c>
      <c r="N313" s="178" t="str">
        <f>MID(Sheet1!N312,FIND(":",Sheet1!N312)+1,100)</f>
        <v>0</v>
      </c>
      <c r="O313" s="178" t="str">
        <f>MID(Sheet1!O312,FIND(":",Sheet1!O312)+1,100)</f>
        <v>0</v>
      </c>
      <c r="P313" s="178" t="str">
        <f>MID(Sheet1!P312,FIND(":",Sheet1!P312)+1,100)</f>
        <v>0</v>
      </c>
      <c r="Q313" s="178" t="str">
        <f>MID(Sheet1!Q312,FIND(":",Sheet1!Q312)+1,100)</f>
        <v>650㎡</v>
      </c>
      <c r="R313" s="178" t="str">
        <f>MID(Sheet1!R312,FIND(":",Sheet1!R312)+1,100)</f>
        <v>-</v>
      </c>
      <c r="S313" s="178" t="str">
        <f>MID(Sheet1!S312,FIND(":",Sheet1!S312)+1,100)</f>
        <v>-</v>
      </c>
      <c r="T313" s="178" t="str">
        <f>MID(Sheet1!T312,FIND(":",Sheet1!T312)+1,100)</f>
        <v>-</v>
      </c>
      <c r="U313" s="178" t="str">
        <f>MID(Sheet1!U312,FIND(":",Sheet1!U312)+1,100)</f>
        <v/>
      </c>
      <c r="V313" s="103" t="str">
        <f>MID(Sheet1!V312,FIND(":",Sheet1!V312)+1,10000)</f>
        <v>-</v>
      </c>
    </row>
    <row r="314" spans="1:22" x14ac:dyDescent="0.2">
      <c r="A314" s="178" t="str">
        <f>MID(Sheet1!A313,FIND(":",Sheet1!A313)+1,100)</f>
        <v>微型消防站</v>
      </c>
      <c r="B314" s="178" t="str">
        <f>MID(Sheet1!B313,FIND(":",Sheet1!B313)+1,100)</f>
        <v>微型消防站</v>
      </c>
      <c r="C314" s="178" t="str">
        <f>MID(Sheet1!C313,FIND(":",Sheet1!C313)+1,100)</f>
        <v/>
      </c>
      <c r="D314" s="178" t="str">
        <f>MID(Sheet1!D313,FIND(":",Sheet1!D313)+1,100)</f>
        <v>T</v>
      </c>
      <c r="E314" s="178" t="str">
        <f>MID(Sheet1!E313,FIND(":",Sheet1!E313)+1,100)</f>
        <v>选配</v>
      </c>
      <c r="F314" s="178" t="str">
        <f>MID(Sheet1!F313,FIND(":",Sheet1!F313)+1,100)</f>
        <v>0</v>
      </c>
      <c r="G314" s="178" t="str">
        <f>MID(Sheet1!G313,FIND(":",Sheet1!G313)+1,100)</f>
        <v>社区级</v>
      </c>
      <c r="H314" s="178" t="str">
        <f>MID(Sheet1!H313,FIND(":",Sheet1!H313)+1,100)</f>
        <v>FZ0103</v>
      </c>
      <c r="I314" s="178" t="str">
        <f>MID(Sheet1!I313,FIND(":",Sheet1!I313)+1,100)</f>
        <v>市政消防</v>
      </c>
      <c r="J314" s="178" t="str">
        <f>MID(Sheet1!J313,FIND(":",Sheet1!J313)+1,100)</f>
        <v>1310</v>
      </c>
      <c r="K314" s="178" t="str">
        <f>MID(Sheet1!K313,FIND(":",Sheet1!K313)+1,100)</f>
        <v>点位控制</v>
      </c>
      <c r="L314" s="178" t="str">
        <f>MID(Sheet1!L313,FIND(":",Sheet1!L313)+1,100)</f>
        <v>0</v>
      </c>
      <c r="M314" s="178" t="str">
        <f>MID(Sheet1!M313,FIND(":",Sheet1!M313)+1,100)</f>
        <v>0</v>
      </c>
      <c r="N314" s="178" t="str">
        <f>MID(Sheet1!N313,FIND(":",Sheet1!N313)+1,100)</f>
        <v>0</v>
      </c>
      <c r="O314" s="178" t="str">
        <f>MID(Sheet1!O313,FIND(":",Sheet1!O313)+1,100)</f>
        <v>0</v>
      </c>
      <c r="P314" s="178" t="str">
        <f>MID(Sheet1!P313,FIND(":",Sheet1!P313)+1,100)</f>
        <v>0</v>
      </c>
      <c r="Q314" s="178" t="str">
        <f>MID(Sheet1!Q313,FIND(":",Sheet1!Q313)+1,100)</f>
        <v>350㎡</v>
      </c>
      <c r="R314" s="178" t="str">
        <f>MID(Sheet1!R313,FIND(":",Sheet1!R313)+1,100)</f>
        <v>-</v>
      </c>
      <c r="S314" s="178" t="str">
        <f>MID(Sheet1!S313,FIND(":",Sheet1!S313)+1,100)</f>
        <v>-</v>
      </c>
      <c r="T314" s="178" t="str">
        <f>MID(Sheet1!T313,FIND(":",Sheet1!T313)+1,100)</f>
        <v>-</v>
      </c>
      <c r="U314" s="178" t="str">
        <f>MID(Sheet1!U313,FIND(":",Sheet1!U313)+1,100)</f>
        <v/>
      </c>
      <c r="V314" s="103" t="str">
        <f>MID(Sheet1!V313,FIND(":",Sheet1!V313)+1,10000)</f>
        <v>(1)除消防法律法规规定应建立专职消防队、企业消防站和小型消防站外的其他消防安全重点单位均应建立微型消防站，并鼓励非重点单位建立微型消防站；(2)按照“多建站、建小站、密布点”的原则，城市消防站保护范围未覆盖的社区应建立微型消防站：(3)鼓励社区内设有物业的城市住宅小区依托物业服务管理公司建设微型消防站，位置相近的住宅小区可以按照“3分钟到场”的要求合建微型消防站：(4)微型消防站选址应遵循“便于出动、全面覆盖”的原则，合理选取站点位置；(5)纵向、横向管理体量大的单位或社区（住宅小区），应按照“一站多点”建设模式建站建队，在管理范围内设置多个值守备勤点。参照《社区生活圈规划技术指南》(TD/T1062-2021)、《浙江省单位微型消防站建设标准》、《浙江省社区（住宅小区）微型消防站建设标准》</v>
      </c>
    </row>
    <row r="315" spans="1:22" x14ac:dyDescent="0.2">
      <c r="A315" s="178" t="str">
        <f>MID(Sheet1!A314,FIND(":",Sheet1!A314)+1,100)</f>
        <v>乡镇专职消防队</v>
      </c>
      <c r="B315" s="178" t="str">
        <f>MID(Sheet1!B314,FIND(":",Sheet1!B314)+1,100)</f>
        <v>乡镇专职消防队</v>
      </c>
      <c r="C315" s="178" t="str">
        <f>MID(Sheet1!C314,FIND(":",Sheet1!C314)+1,100)</f>
        <v/>
      </c>
      <c r="D315" s="178" t="str">
        <f>MID(Sheet1!D314,FIND(":",Sheet1!D314)+1,100)</f>
        <v>T</v>
      </c>
      <c r="E315" s="178" t="str">
        <f>MID(Sheet1!E314,FIND(":",Sheet1!E314)+1,100)</f>
        <v>必配</v>
      </c>
      <c r="F315" s="178" t="str">
        <f>MID(Sheet1!F314,FIND(":",Sheet1!F314)+1,100)</f>
        <v>0</v>
      </c>
      <c r="G315" s="178" t="str">
        <f>MID(Sheet1!G314,FIND(":",Sheet1!G314)+1,100)</f>
        <v>乡镇级</v>
      </c>
      <c r="H315" s="178" t="str">
        <f>MID(Sheet1!H314,FIND(":",Sheet1!H314)+1,100)</f>
        <v>FZ0105</v>
      </c>
      <c r="I315" s="178" t="str">
        <f>MID(Sheet1!I314,FIND(":",Sheet1!I314)+1,100)</f>
        <v>市政消防</v>
      </c>
      <c r="J315" s="178" t="str">
        <f>MID(Sheet1!J314,FIND(":",Sheet1!J314)+1,100)</f>
        <v>1310</v>
      </c>
      <c r="K315" s="178" t="str">
        <f>MID(Sheet1!K314,FIND(":",Sheet1!K314)+1,100)</f>
        <v>点位控制</v>
      </c>
      <c r="L315" s="178" t="str">
        <f>MID(Sheet1!L314,FIND(":",Sheet1!L314)+1,100)</f>
        <v>0</v>
      </c>
      <c r="M315" s="178" t="str">
        <f>MID(Sheet1!M314,FIND(":",Sheet1!M314)+1,100)</f>
        <v>0</v>
      </c>
      <c r="N315" s="178" t="str">
        <f>MID(Sheet1!N314,FIND(":",Sheet1!N314)+1,100)</f>
        <v>0</v>
      </c>
      <c r="O315" s="178" t="str">
        <f>MID(Sheet1!O314,FIND(":",Sheet1!O314)+1,100)</f>
        <v>0</v>
      </c>
      <c r="P315" s="178" t="str">
        <f>MID(Sheet1!P314,FIND(":",Sheet1!P314)+1,100)</f>
        <v>0</v>
      </c>
      <c r="Q315" s="178" t="str">
        <f>MID(Sheet1!Q314,FIND(":",Sheet1!Q314)+1,100)</f>
        <v>200-700㎡</v>
      </c>
      <c r="R315" s="178" t="str">
        <f>MID(Sheet1!R314,FIND(":",Sheet1!R314)+1,100)</f>
        <v>-</v>
      </c>
      <c r="S315" s="178" t="str">
        <f>MID(Sheet1!S314,FIND(":",Sheet1!S314)+1,100)</f>
        <v>-</v>
      </c>
      <c r="T315" s="178" t="str">
        <f>MID(Sheet1!T314,FIND(":",Sheet1!T314)+1,100)</f>
        <v>-</v>
      </c>
      <c r="U315" s="178" t="str">
        <f>MID(Sheet1!U314,FIND(":",Sheet1!U314)+1,100)</f>
        <v/>
      </c>
      <c r="V315" s="103" t="str">
        <f>MID(Sheet1!V314,FIND(":",Sheet1!V314)+1,10000)</f>
        <v>(1)各乡镇应配置1处；(2)鼓励中心镇有条件情沉下升级为城市消防站：(3)根据《乡镇消防队(GB/T35547-2017)建队要求配置一级乡镇专职消防队、二级乡镇专职消防队或乡镇志愿消防队。参照《乡镇消防队(GB/T35547-2017)</v>
      </c>
    </row>
    <row r="316" spans="1:22" x14ac:dyDescent="0.2">
      <c r="A316" s="178" t="str">
        <f>MID(Sheet1!A315,FIND(":",Sheet1!A315)+1,100)</f>
        <v>微型消防站（村）</v>
      </c>
      <c r="B316" s="178" t="str">
        <f>MID(Sheet1!B315,FIND(":",Sheet1!B315)+1,100)</f>
        <v>微型消防站（村）</v>
      </c>
      <c r="C316" s="178" t="str">
        <f>MID(Sheet1!C315,FIND(":",Sheet1!C315)+1,100)</f>
        <v/>
      </c>
      <c r="D316" s="178" t="str">
        <f>MID(Sheet1!D315,FIND(":",Sheet1!D315)+1,100)</f>
        <v>T</v>
      </c>
      <c r="E316" s="178" t="str">
        <f>MID(Sheet1!E315,FIND(":",Sheet1!E315)+1,100)</f>
        <v>选配</v>
      </c>
      <c r="F316" s="178" t="str">
        <f>MID(Sheet1!F315,FIND(":",Sheet1!F315)+1,100)</f>
        <v>0</v>
      </c>
      <c r="G316" s="178" t="str">
        <f>MID(Sheet1!G315,FIND(":",Sheet1!G315)+1,100)</f>
        <v>村级</v>
      </c>
      <c r="H316" s="178" t="str">
        <f>MID(Sheet1!H315,FIND(":",Sheet1!H315)+1,100)</f>
        <v>FZ0103</v>
      </c>
      <c r="I316" s="178" t="str">
        <f>MID(Sheet1!I315,FIND(":",Sheet1!I315)+1,100)</f>
        <v>市政消防</v>
      </c>
      <c r="J316" s="178" t="str">
        <f>MID(Sheet1!J315,FIND(":",Sheet1!J315)+1,100)</f>
        <v>1310</v>
      </c>
      <c r="K316" s="178" t="str">
        <f>MID(Sheet1!K315,FIND(":",Sheet1!K315)+1,100)</f>
        <v>点位控制</v>
      </c>
      <c r="L316" s="178" t="str">
        <f>MID(Sheet1!L315,FIND(":",Sheet1!L315)+1,100)</f>
        <v>0</v>
      </c>
      <c r="M316" s="178" t="str">
        <f>MID(Sheet1!M315,FIND(":",Sheet1!M315)+1,100)</f>
        <v>0</v>
      </c>
      <c r="N316" s="178" t="str">
        <f>MID(Sheet1!N315,FIND(":",Sheet1!N315)+1,100)</f>
        <v>0</v>
      </c>
      <c r="O316" s="178" t="str">
        <f>MID(Sheet1!O315,FIND(":",Sheet1!O315)+1,100)</f>
        <v>0</v>
      </c>
      <c r="P316" s="178" t="str">
        <f>MID(Sheet1!P315,FIND(":",Sheet1!P315)+1,100)</f>
        <v>0</v>
      </c>
      <c r="Q316" s="178" t="str">
        <f>MID(Sheet1!Q315,FIND(":",Sheet1!Q315)+1,100)</f>
        <v>350㎡</v>
      </c>
      <c r="R316" s="178" t="str">
        <f>MID(Sheet1!R315,FIND(":",Sheet1!R315)+1,100)</f>
        <v>-</v>
      </c>
      <c r="S316" s="178" t="str">
        <f>MID(Sheet1!S315,FIND(":",Sheet1!S315)+1,100)</f>
        <v>-</v>
      </c>
      <c r="T316" s="178" t="str">
        <f>MID(Sheet1!T315,FIND(":",Sheet1!T315)+1,100)</f>
        <v>-</v>
      </c>
      <c r="U316" s="178" t="str">
        <f>MID(Sheet1!U315,FIND(":",Sheet1!U315)+1,100)</f>
        <v/>
      </c>
      <c r="V316" s="103" t="str">
        <f>MID(Sheet1!V315,FIND(":",Sheet1!V315)+1,10000)</f>
        <v>应充分利用村党群服务中心等现有的场地、设施，设置在便于人员出动、器材取用的位置。参照《社区生活圈规划技术指南》(TD/T1062-2021)</v>
      </c>
    </row>
    <row r="317" spans="1:22" x14ac:dyDescent="0.2">
      <c r="A317" s="178" t="str">
        <f>MID(Sheet1!A316,FIND(":",Sheet1!A316)+1,100)</f>
        <v>特勤消防站</v>
      </c>
      <c r="B317" s="178" t="str">
        <f>MID(Sheet1!B316,FIND(":",Sheet1!B316)+1,100)</f>
        <v>特勤消防站</v>
      </c>
      <c r="C317" s="178" t="str">
        <f>MID(Sheet1!C316,FIND(":",Sheet1!C316)+1,100)</f>
        <v/>
      </c>
      <c r="D317" s="178" t="str">
        <f>MID(Sheet1!D316,FIND(":",Sheet1!D316)+1,100)</f>
        <v>T</v>
      </c>
      <c r="E317" s="178" t="str">
        <f>MID(Sheet1!E316,FIND(":",Sheet1!E316)+1,100)</f>
        <v>规范外</v>
      </c>
      <c r="F317" s="178" t="str">
        <f>MID(Sheet1!F316,FIND(":",Sheet1!F316)+1,100)</f>
        <v>0</v>
      </c>
      <c r="G317" s="178" t="str">
        <f>MID(Sheet1!G316,FIND(":",Sheet1!G316)+1,100)</f>
        <v>街道级</v>
      </c>
      <c r="H317" s="178" t="str">
        <f>MID(Sheet1!H316,FIND(":",Sheet1!H316)+1,100)</f>
        <v>FZ0106</v>
      </c>
      <c r="I317" s="178" t="str">
        <f>MID(Sheet1!I316,FIND(":",Sheet1!I316)+1,100)</f>
        <v>市政消防</v>
      </c>
      <c r="J317" s="178" t="str">
        <f>MID(Sheet1!J316,FIND(":",Sheet1!J316)+1,100)</f>
        <v>1310</v>
      </c>
      <c r="K317" s="178" t="str">
        <f>MID(Sheet1!K316,FIND(":",Sheet1!K316)+1,100)</f>
        <v>实位控制</v>
      </c>
      <c r="L317" s="178" t="str">
        <f>MID(Sheet1!L316,FIND(":",Sheet1!L316)+1,100)</f>
        <v>0</v>
      </c>
      <c r="M317" s="178" t="str">
        <f>MID(Sheet1!M316,FIND(":",Sheet1!M316)+1,100)</f>
        <v>0</v>
      </c>
      <c r="N317" s="178" t="str">
        <f>MID(Sheet1!N316,FIND(":",Sheet1!N316)+1,100)</f>
        <v>0</v>
      </c>
      <c r="O317" s="178" t="str">
        <f>MID(Sheet1!O316,FIND(":",Sheet1!O316)+1,100)</f>
        <v>0</v>
      </c>
      <c r="P317" s="178" t="str">
        <f>MID(Sheet1!P316,FIND(":",Sheet1!P316)+1,100)</f>
        <v>0</v>
      </c>
      <c r="Q317" s="178" t="str">
        <f>MID(Sheet1!Q316,FIND(":",Sheet1!Q316)+1,100)</f>
        <v>-</v>
      </c>
      <c r="R317" s="178" t="str">
        <f>MID(Sheet1!R316,FIND(":",Sheet1!R316)+1,100)</f>
        <v>-</v>
      </c>
      <c r="S317" s="178" t="str">
        <f>MID(Sheet1!S316,FIND(":",Sheet1!S316)+1,100)</f>
        <v>-</v>
      </c>
      <c r="T317" s="178" t="str">
        <f>MID(Sheet1!T316,FIND(":",Sheet1!T316)+1,100)</f>
        <v>-</v>
      </c>
      <c r="U317" s="178" t="str">
        <f>MID(Sheet1!U316,FIND(":",Sheet1!U316)+1,100)</f>
        <v/>
      </c>
      <c r="V317" s="103" t="str">
        <f>MID(Sheet1!V316,FIND(":",Sheet1!V316)+1,10000)</f>
        <v/>
      </c>
    </row>
    <row r="318" spans="1:22" x14ac:dyDescent="0.2">
      <c r="A318" s="178" t="str">
        <f>MID(Sheet1!A317,FIND(":",Sheet1!A317)+1,100)</f>
        <v>应急物资储备仓库</v>
      </c>
      <c r="B318" s="178" t="str">
        <f>MID(Sheet1!B317,FIND(":",Sheet1!B317)+1,100)</f>
        <v>应急物资储备仓库</v>
      </c>
      <c r="C318" s="178" t="str">
        <f>MID(Sheet1!C317,FIND(":",Sheet1!C317)+1,100)</f>
        <v/>
      </c>
      <c r="D318" s="178" t="str">
        <f>MID(Sheet1!D317,FIND(":",Sheet1!D317)+1,100)</f>
        <v>T</v>
      </c>
      <c r="E318" s="178" t="str">
        <f>MID(Sheet1!E317,FIND(":",Sheet1!E317)+1,100)</f>
        <v>必配</v>
      </c>
      <c r="F318" s="178" t="str">
        <f>MID(Sheet1!F317,FIND(":",Sheet1!F317)+1,100)</f>
        <v>1</v>
      </c>
      <c r="G318" s="178" t="str">
        <f>MID(Sheet1!G317,FIND(":",Sheet1!G317)+1,100)</f>
        <v>街道级</v>
      </c>
      <c r="H318" s="178" t="str">
        <f>MID(Sheet1!H317,FIND(":",Sheet1!H317)+1,100)</f>
        <v>FZ0104</v>
      </c>
      <c r="I318" s="178" t="str">
        <f>MID(Sheet1!I317,FIND(":",Sheet1!I317)+1,100)</f>
        <v>市政防灾</v>
      </c>
      <c r="J318" s="178" t="str">
        <f>MID(Sheet1!J317,FIND(":",Sheet1!J317)+1,100)</f>
        <v>1310</v>
      </c>
      <c r="K318" s="178" t="str">
        <f>MID(Sheet1!K317,FIND(":",Sheet1!K317)+1,100)</f>
        <v>点位控制</v>
      </c>
      <c r="L318" s="178" t="str">
        <f>MID(Sheet1!L317,FIND(":",Sheet1!L317)+1,100)</f>
        <v>总居住户数/100*34</v>
      </c>
      <c r="M318" s="178" t="str">
        <f>MID(Sheet1!M317,FIND(":",Sheet1!M317)+1,100)</f>
        <v>0</v>
      </c>
      <c r="N318" s="178" t="str">
        <f>MID(Sheet1!N317,FIND(":",Sheet1!N317)+1,100)</f>
        <v>0</v>
      </c>
      <c r="O318" s="178" t="str">
        <f>MID(Sheet1!O317,FIND(":",Sheet1!O317)+1,100)</f>
        <v>0</v>
      </c>
      <c r="P318" s="178" t="str">
        <f>MID(Sheet1!P317,FIND(":",Sheet1!P317)+1,100)</f>
        <v>0</v>
      </c>
      <c r="Q318" s="178" t="str">
        <f>MID(Sheet1!Q317,FIND(":",Sheet1!Q317)+1,100)</f>
        <v>-</v>
      </c>
      <c r="R318" s="178" t="str">
        <f>MID(Sheet1!R317,FIND(":",Sheet1!R317)+1,100)</f>
        <v>-</v>
      </c>
      <c r="S318" s="178" t="str">
        <f>MID(Sheet1!S317,FIND(":",Sheet1!S317)+1,100)</f>
        <v>-</v>
      </c>
      <c r="T318" s="178" t="str">
        <f>MID(Sheet1!T317,FIND(":",Sheet1!T317)+1,100)</f>
        <v>-</v>
      </c>
      <c r="U318" s="178" t="str">
        <f>MID(Sheet1!U317,FIND(":",Sheet1!U317)+1,100)</f>
        <v/>
      </c>
      <c r="V318" s="103" t="str">
        <f>MID(Sheet1!V317,FIND(":",Sheet1!V317)+1,10000)</f>
        <v>(1)可根据用地情况分设多处：(2)选址应遵循交通便利、调运快捷、储存安全、保障高效的原则。参照《社区生活圈规划技术指南》(TD/T1062-2021)</v>
      </c>
    </row>
    <row r="319" spans="1:22" x14ac:dyDescent="0.2">
      <c r="A319" s="178" t="str">
        <f>MID(Sheet1!A318,FIND(":",Sheet1!A318)+1,100)</f>
        <v>社区固定避难场所</v>
      </c>
      <c r="B319" s="178" t="str">
        <f>MID(Sheet1!B318,FIND(":",Sheet1!B318)+1,100)</f>
        <v>社区固定避难场所</v>
      </c>
      <c r="C319" s="178" t="str">
        <f>MID(Sheet1!C318,FIND(":",Sheet1!C318)+1,100)</f>
        <v/>
      </c>
      <c r="D319" s="178" t="str">
        <f>MID(Sheet1!D318,FIND(":",Sheet1!D318)+1,100)</f>
        <v>T</v>
      </c>
      <c r="E319" s="178" t="str">
        <f>MID(Sheet1!E318,FIND(":",Sheet1!E318)+1,100)</f>
        <v>必配</v>
      </c>
      <c r="F319" s="178" t="str">
        <f>MID(Sheet1!F318,FIND(":",Sheet1!F318)+1,100)</f>
        <v>1</v>
      </c>
      <c r="G319" s="178" t="str">
        <f>MID(Sheet1!G318,FIND(":",Sheet1!G318)+1,100)</f>
        <v>街道级</v>
      </c>
      <c r="H319" s="178" t="str">
        <f>MID(Sheet1!H318,FIND(":",Sheet1!H318)+1,100)</f>
        <v>FZ0204</v>
      </c>
      <c r="I319" s="178" t="str">
        <f>MID(Sheet1!I318,FIND(":",Sheet1!I318)+1,100)</f>
        <v>市政防灾</v>
      </c>
      <c r="J319" s="178" t="str">
        <f>MID(Sheet1!J318,FIND(":",Sheet1!J318)+1,100)</f>
        <v>1316</v>
      </c>
      <c r="K319" s="178" t="str">
        <f>MID(Sheet1!K318,FIND(":",Sheet1!K318)+1,100)</f>
        <v>点位控制</v>
      </c>
      <c r="L319" s="178" t="str">
        <f>MID(Sheet1!L318,FIND(":",Sheet1!L318)+1,100)</f>
        <v>0</v>
      </c>
      <c r="M319" s="178" t="str">
        <f>MID(Sheet1!M318,FIND(":",Sheet1!M318)+1,100)</f>
        <v>总居住人数*0.15*3</v>
      </c>
      <c r="N319" s="178" t="str">
        <f>MID(Sheet1!N318,FIND(":",Sheet1!N318)+1,100)</f>
        <v>0</v>
      </c>
      <c r="O319" s="178" t="str">
        <f>MID(Sheet1!O318,FIND(":",Sheet1!O318)+1,100)</f>
        <v>0</v>
      </c>
      <c r="P319" s="178" t="str">
        <f>MID(Sheet1!P318,FIND(":",Sheet1!P318)+1,100)</f>
        <v>0</v>
      </c>
      <c r="Q319" s="178" t="str">
        <f>MID(Sheet1!Q318,FIND(":",Sheet1!Q318)+1,100)</f>
        <v>-</v>
      </c>
      <c r="R319" s="178" t="str">
        <f>MID(Sheet1!R318,FIND(":",Sheet1!R318)+1,100)</f>
        <v>10000㎡</v>
      </c>
      <c r="S319" s="178" t="str">
        <f>MID(Sheet1!S318,FIND(":",Sheet1!S318)+1,100)</f>
        <v>-</v>
      </c>
      <c r="T319" s="178" t="str">
        <f>MID(Sheet1!T318,FIND(":",Sheet1!T318)+1,100)</f>
        <v>-</v>
      </c>
      <c r="U319" s="178" t="str">
        <f>MID(Sheet1!U318,FIND(":",Sheet1!U318)+1,100)</f>
        <v/>
      </c>
      <c r="V319" s="103" t="str">
        <f>MID(Sheet1!V318,FIND(":",Sheet1!V318)+1,10000)</f>
        <v>(1)避难规模应以其服务范围内常住人口为基准核定，避难人数不宜低于范围内常住人口的15%：(2)避难疏散距离不宜超过1500m,有效避难面积不宜小于10000m°，避难人员人均有效避难面积宜为3m';(3)平战结合，以体育场馆、学校、公园、绿地、广场、地下人防空间等为空间载体布置，宜选择交通便利、有效避难面积充足、便于人员进入与疏散的地段；(4)应考虑次生灾害防救、消防扑救和卫生防疫等要求。参照《防灾避难场所设计规范》(GB51143-2015)《社区生活圈规划技术指南》(TD/T1062-2021)、借鉴《江苏省防灾避难场所建设技术标准》(DB32/3709-2019</v>
      </c>
    </row>
    <row r="320" spans="1:22" x14ac:dyDescent="0.2">
      <c r="A320" s="178" t="str">
        <f>MID(Sheet1!A319,FIND(":",Sheet1!A319)+1,100)</f>
        <v>防灾医疗设施</v>
      </c>
      <c r="B320" s="178" t="str">
        <f>MID(Sheet1!B319,FIND(":",Sheet1!B319)+1,100)</f>
        <v>防灾医疗设施</v>
      </c>
      <c r="C320" s="178" t="str">
        <f>MID(Sheet1!C319,FIND(":",Sheet1!C319)+1,100)</f>
        <v/>
      </c>
      <c r="D320" s="178" t="str">
        <f>MID(Sheet1!D319,FIND(":",Sheet1!D319)+1,100)</f>
        <v>T</v>
      </c>
      <c r="E320" s="178" t="str">
        <f>MID(Sheet1!E319,FIND(":",Sheet1!E319)+1,100)</f>
        <v>必配</v>
      </c>
      <c r="F320" s="178" t="str">
        <f>MID(Sheet1!F319,FIND(":",Sheet1!F319)+1,100)</f>
        <v>1</v>
      </c>
      <c r="G320" s="178" t="str">
        <f>MID(Sheet1!G319,FIND(":",Sheet1!G319)+1,100)</f>
        <v>街道级</v>
      </c>
      <c r="H320" s="178" t="str">
        <f>MID(Sheet1!H319,FIND(":",Sheet1!H319)+1,100)</f>
        <v>FZ0106</v>
      </c>
      <c r="I320" s="178" t="str">
        <f>MID(Sheet1!I319,FIND(":",Sheet1!I319)+1,100)</f>
        <v>市政防灾</v>
      </c>
      <c r="J320" s="178" t="str">
        <f>MID(Sheet1!J319,FIND(":",Sheet1!J319)+1,100)</f>
        <v>1310</v>
      </c>
      <c r="K320" s="178" t="str">
        <f>MID(Sheet1!K319,FIND(":",Sheet1!K319)+1,100)</f>
        <v>点位控制</v>
      </c>
      <c r="L320" s="178" t="str">
        <f>MID(Sheet1!L319,FIND(":",Sheet1!L319)+1,100)</f>
        <v>总居住人数*0.08</v>
      </c>
      <c r="M320" s="178" t="str">
        <f>MID(Sheet1!M319,FIND(":",Sheet1!M319)+1,100)</f>
        <v>0</v>
      </c>
      <c r="N320" s="178" t="str">
        <f>MID(Sheet1!N319,FIND(":",Sheet1!N319)+1,100)</f>
        <v>0</v>
      </c>
      <c r="O320" s="178" t="str">
        <f>MID(Sheet1!O319,FIND(":",Sheet1!O319)+1,100)</f>
        <v>0</v>
      </c>
      <c r="P320" s="178" t="str">
        <f>MID(Sheet1!P319,FIND(":",Sheet1!P319)+1,100)</f>
        <v>0</v>
      </c>
      <c r="Q320" s="178" t="str">
        <f>MID(Sheet1!Q319,FIND(":",Sheet1!Q319)+1,100)</f>
        <v>1200-2000㎡</v>
      </c>
      <c r="R320" s="178" t="str">
        <f>MID(Sheet1!R319,FIND(":",Sheet1!R319)+1,100)</f>
        <v>-</v>
      </c>
      <c r="S320" s="178" t="str">
        <f>MID(Sheet1!S319,FIND(":",Sheet1!S319)+1,100)</f>
        <v>-</v>
      </c>
      <c r="T320" s="178" t="str">
        <f>MID(Sheet1!T319,FIND(":",Sheet1!T319)+1,100)</f>
        <v>-</v>
      </c>
      <c r="U320" s="178" t="str">
        <f>MID(Sheet1!U319,FIND(":",Sheet1!U319)+1,100)</f>
        <v/>
      </c>
      <c r="V320" s="103" t="str">
        <f>MID(Sheet1!V319,FIND(":",Sheet1!V319)+1,10000)</f>
        <v>规范里没有面积要求，参考了战时救护站，因为平站结合，是不是不用在控规注明面积？(1)平战结合、平疫结合，以社区卫生服务中心、专科医院、综合医院等为空间载体布置；(2)配置监测哨点的医疗设施应注重与普通诊室的有效隔离，根据相关文件要求布局空间、配置设备。参照《社区生活圈规划技术指南》(TD/T1062-2021)</v>
      </c>
    </row>
    <row r="321" spans="1:22" x14ac:dyDescent="0.2">
      <c r="A321" s="178" t="str">
        <f>MID(Sheet1!A320,FIND(":",Sheet1!A320)+1,100)</f>
        <v>防灾指挥设施</v>
      </c>
      <c r="B321" s="178" t="str">
        <f>MID(Sheet1!B320,FIND(":",Sheet1!B320)+1,100)</f>
        <v>防灾指挥设施</v>
      </c>
      <c r="C321" s="178" t="str">
        <f>MID(Sheet1!C320,FIND(":",Sheet1!C320)+1,100)</f>
        <v/>
      </c>
      <c r="D321" s="178" t="str">
        <f>MID(Sheet1!D320,FIND(":",Sheet1!D320)+1,100)</f>
        <v>T</v>
      </c>
      <c r="E321" s="178" t="str">
        <f>MID(Sheet1!E320,FIND(":",Sheet1!E320)+1,100)</f>
        <v>必配</v>
      </c>
      <c r="F321" s="178" t="str">
        <f>MID(Sheet1!F320,FIND(":",Sheet1!F320)+1,100)</f>
        <v>1</v>
      </c>
      <c r="G321" s="178" t="str">
        <f>MID(Sheet1!G320,FIND(":",Sheet1!G320)+1,100)</f>
        <v>街道级</v>
      </c>
      <c r="H321" s="178" t="str">
        <f>MID(Sheet1!H320,FIND(":",Sheet1!H320)+1,100)</f>
        <v>FZ0106</v>
      </c>
      <c r="I321" s="178" t="str">
        <f>MID(Sheet1!I320,FIND(":",Sheet1!I320)+1,100)</f>
        <v>市政防灾</v>
      </c>
      <c r="J321" s="178" t="str">
        <f>MID(Sheet1!J320,FIND(":",Sheet1!J320)+1,100)</f>
        <v>1310</v>
      </c>
      <c r="K321" s="178" t="str">
        <f>MID(Sheet1!K320,FIND(":",Sheet1!K320)+1,100)</f>
        <v>点位控制</v>
      </c>
      <c r="L321" s="178" t="str">
        <f>MID(Sheet1!L320,FIND(":",Sheet1!L320)+1,100)</f>
        <v>总居住人数*0.005</v>
      </c>
      <c r="M321" s="178" t="str">
        <f>MID(Sheet1!M320,FIND(":",Sheet1!M320)+1,100)</f>
        <v>0</v>
      </c>
      <c r="N321" s="178" t="str">
        <f>MID(Sheet1!N320,FIND(":",Sheet1!N320)+1,100)</f>
        <v>0</v>
      </c>
      <c r="O321" s="178" t="str">
        <f>MID(Sheet1!O320,FIND(":",Sheet1!O320)+1,100)</f>
        <v>0</v>
      </c>
      <c r="P321" s="178" t="str">
        <f>MID(Sheet1!P320,FIND(":",Sheet1!P320)+1,100)</f>
        <v>0</v>
      </c>
      <c r="Q321" s="178" t="str">
        <f>MID(Sheet1!Q320,FIND(":",Sheet1!Q320)+1,100)</f>
        <v>-</v>
      </c>
      <c r="R321" s="178" t="str">
        <f>MID(Sheet1!R320,FIND(":",Sheet1!R320)+1,100)</f>
        <v>-</v>
      </c>
      <c r="S321" s="178" t="str">
        <f>MID(Sheet1!S320,FIND(":",Sheet1!S320)+1,100)</f>
        <v>-</v>
      </c>
      <c r="T321" s="178" t="str">
        <f>MID(Sheet1!T320,FIND(":",Sheet1!T320)+1,100)</f>
        <v>-</v>
      </c>
      <c r="U321" s="178" t="str">
        <f>MID(Sheet1!U320,FIND(":",Sheet1!U320)+1,100)</f>
        <v/>
      </c>
      <c r="V321" s="103" t="str">
        <f>MID(Sheet1!V320,FIND(":",Sheet1!V320)+1,10000)</f>
        <v>规范里没有面积要求，参考了人防指挥设施，因为平站结合，是不是不用在控规注明面积？(1)每个街道设置一处；(2)以街道办事处等为空间载体设置。参照《社区生活圈规划技术指南》(TD/T1062-2021)</v>
      </c>
    </row>
    <row r="322" spans="1:22" x14ac:dyDescent="0.2">
      <c r="A322" s="178" t="str">
        <f>MID(Sheet1!A321,FIND(":",Sheet1!A321)+1,100)</f>
        <v>社区应急避难场所</v>
      </c>
      <c r="B322" s="178" t="str">
        <f>MID(Sheet1!B321,FIND(":",Sheet1!B321)+1,100)</f>
        <v>社区应急避难场所</v>
      </c>
      <c r="C322" s="178" t="str">
        <f>MID(Sheet1!C321,FIND(":",Sheet1!C321)+1,100)</f>
        <v/>
      </c>
      <c r="D322" s="178" t="str">
        <f>MID(Sheet1!D321,FIND(":",Sheet1!D321)+1,100)</f>
        <v>T</v>
      </c>
      <c r="E322" s="178" t="str">
        <f>MID(Sheet1!E321,FIND(":",Sheet1!E321)+1,100)</f>
        <v>必配</v>
      </c>
      <c r="F322" s="178" t="str">
        <f>MID(Sheet1!F321,FIND(":",Sheet1!F321)+1,100)</f>
        <v>1</v>
      </c>
      <c r="G322" s="178" t="str">
        <f>MID(Sheet1!G321,FIND(":",Sheet1!G321)+1,100)</f>
        <v>社区级</v>
      </c>
      <c r="H322" s="178" t="str">
        <f>MID(Sheet1!H321,FIND(":",Sheet1!H321)+1,100)</f>
        <v>FZ0204</v>
      </c>
      <c r="I322" s="178" t="str">
        <f>MID(Sheet1!I321,FIND(":",Sheet1!I321)+1,100)</f>
        <v>市政防灾</v>
      </c>
      <c r="J322" s="178" t="str">
        <f>MID(Sheet1!J321,FIND(":",Sheet1!J321)+1,100)</f>
        <v>1316</v>
      </c>
      <c r="K322" s="178" t="str">
        <f>MID(Sheet1!K321,FIND(":",Sheet1!K321)+1,100)</f>
        <v>点位控制</v>
      </c>
      <c r="L322" s="178" t="str">
        <f>MID(Sheet1!L321,FIND(":",Sheet1!L321)+1,100)</f>
        <v>0</v>
      </c>
      <c r="M322" s="178" t="str">
        <f>MID(Sheet1!M321,FIND(":",Sheet1!M321)+1,100)</f>
        <v>总居住人数*1</v>
      </c>
      <c r="N322" s="178" t="str">
        <f>MID(Sheet1!N321,FIND(":",Sheet1!N321)+1,100)</f>
        <v>0</v>
      </c>
      <c r="O322" s="178" t="str">
        <f>MID(Sheet1!O321,FIND(":",Sheet1!O321)+1,100)</f>
        <v>0</v>
      </c>
      <c r="P322" s="178" t="str">
        <f>MID(Sheet1!P321,FIND(":",Sheet1!P321)+1,100)</f>
        <v>0</v>
      </c>
      <c r="Q322" s="178" t="str">
        <f>MID(Sheet1!Q321,FIND(":",Sheet1!Q321)+1,100)</f>
        <v>-</v>
      </c>
      <c r="R322" s="178" t="str">
        <f>MID(Sheet1!R321,FIND(":",Sheet1!R321)+1,100)</f>
        <v>-</v>
      </c>
      <c r="S322" s="178" t="str">
        <f>MID(Sheet1!S321,FIND(":",Sheet1!S321)+1,100)</f>
        <v>-</v>
      </c>
      <c r="T322" s="178" t="str">
        <f>MID(Sheet1!T321,FIND(":",Sheet1!T321)+1,100)</f>
        <v>-</v>
      </c>
      <c r="U322" s="178" t="str">
        <f>MID(Sheet1!U321,FIND(":",Sheet1!U321)+1,100)</f>
        <v/>
      </c>
      <c r="V322" s="103" t="str">
        <f>MID(Sheet1!V321,FIND(":",Sheet1!V321)+1,10000)</f>
        <v>(1)避难场地面积与常住人口对应，并一般按1m/人确定，用地落实困难地区不宜小于0.8m/人；(2)平战结合，以社区花园、社区广场、街头绿地、小区集中绿地、社区服务中心等设施为空间载体布置；(3)服务半径不宜大于500m;(4)避难建筑具体要求应符合《城市社区应急避难场所建设标准（建标180-2017）》规定。参照《社区生活圈规划技术指南》(TD/T1062-2021)《城市社区应急避难场所建设标准》(建标180-2017)</v>
      </c>
    </row>
    <row r="323" spans="1:22" x14ac:dyDescent="0.2">
      <c r="A323" s="178" t="str">
        <f>MID(Sheet1!A322,FIND(":",Sheet1!A322)+1,100)</f>
        <v>防灾医疗设施（街坊级）</v>
      </c>
      <c r="B323" s="178" t="str">
        <f>MID(Sheet1!B322,FIND(":",Sheet1!B322)+1,100)</f>
        <v>防灾医疗设施（街坊级）</v>
      </c>
      <c r="C323" s="178" t="str">
        <f>MID(Sheet1!C322,FIND(":",Sheet1!C322)+1,100)</f>
        <v/>
      </c>
      <c r="D323" s="178" t="str">
        <f>MID(Sheet1!D322,FIND(":",Sheet1!D322)+1,100)</f>
        <v>T</v>
      </c>
      <c r="E323" s="178" t="str">
        <f>MID(Sheet1!E322,FIND(":",Sheet1!E322)+1,100)</f>
        <v>选配</v>
      </c>
      <c r="F323" s="178" t="str">
        <f>MID(Sheet1!F322,FIND(":",Sheet1!F322)+1,100)</f>
        <v>1</v>
      </c>
      <c r="G323" s="178" t="str">
        <f>MID(Sheet1!G322,FIND(":",Sheet1!G322)+1,100)</f>
        <v>社区级</v>
      </c>
      <c r="H323" s="178" t="str">
        <f>MID(Sheet1!H322,FIND(":",Sheet1!H322)+1,100)</f>
        <v>FZ0106</v>
      </c>
      <c r="I323" s="178" t="str">
        <f>MID(Sheet1!I322,FIND(":",Sheet1!I322)+1,100)</f>
        <v>市政防灾</v>
      </c>
      <c r="J323" s="178" t="str">
        <f>MID(Sheet1!J322,FIND(":",Sheet1!J322)+1,100)</f>
        <v>1310</v>
      </c>
      <c r="K323" s="178" t="str">
        <f>MID(Sheet1!K322,FIND(":",Sheet1!K322)+1,100)</f>
        <v>点位控制</v>
      </c>
      <c r="L323" s="178" t="str">
        <f>MID(Sheet1!L322,FIND(":",Sheet1!L322)+1,100)</f>
        <v>0</v>
      </c>
      <c r="M323" s="178" t="str">
        <f>MID(Sheet1!M322,FIND(":",Sheet1!M322)+1,100)</f>
        <v>0</v>
      </c>
      <c r="N323" s="178" t="str">
        <f>MID(Sheet1!N322,FIND(":",Sheet1!N322)+1,100)</f>
        <v>0</v>
      </c>
      <c r="O323" s="178" t="str">
        <f>MID(Sheet1!O322,FIND(":",Sheet1!O322)+1,100)</f>
        <v>0</v>
      </c>
      <c r="P323" s="178" t="str">
        <f>MID(Sheet1!P322,FIND(":",Sheet1!P322)+1,100)</f>
        <v>0</v>
      </c>
      <c r="Q323" s="178" t="str">
        <f>MID(Sheet1!Q322,FIND(":",Sheet1!Q322)+1,100)</f>
        <v>120㎡</v>
      </c>
      <c r="R323" s="178" t="str">
        <f>MID(Sheet1!R322,FIND(":",Sheet1!R322)+1,100)</f>
        <v>-</v>
      </c>
      <c r="S323" s="178" t="str">
        <f>MID(Sheet1!S322,FIND(":",Sheet1!S322)+1,100)</f>
        <v>-</v>
      </c>
      <c r="T323" s="178" t="str">
        <f>MID(Sheet1!T322,FIND(":",Sheet1!T322)+1,100)</f>
        <v>-</v>
      </c>
      <c r="U323" s="178" t="str">
        <f>MID(Sheet1!U322,FIND(":",Sheet1!U322)+1,100)</f>
        <v/>
      </c>
      <c r="V323" s="103" t="str">
        <f>MID(Sheet1!V322,FIND(":",Sheet1!V322)+1,10000)</f>
        <v>因为平站结合，是不是不用在控规注明面积？(1)平战结合、平疫结合，以卫生服务站为空间载体设置：(2)服务半径不宜大于300m:(3)配置监测哨点的医疗设施应注重与普通诊室的有效隔离，根据相关文件要求布局空间、配置设备。</v>
      </c>
    </row>
    <row r="324" spans="1:22" x14ac:dyDescent="0.2">
      <c r="A324" s="178" t="str">
        <f>MID(Sheet1!A323,FIND(":",Sheet1!A323)+1,100)</f>
        <v>应急物资储备仓库（乡镇级）</v>
      </c>
      <c r="B324" s="178" t="str">
        <f>MID(Sheet1!B323,FIND(":",Sheet1!B323)+1,100)</f>
        <v>应急物资储备仓库（乡镇级）</v>
      </c>
      <c r="C324" s="178" t="str">
        <f>MID(Sheet1!C323,FIND(":",Sheet1!C323)+1,100)</f>
        <v/>
      </c>
      <c r="D324" s="178" t="str">
        <f>MID(Sheet1!D323,FIND(":",Sheet1!D323)+1,100)</f>
        <v>T</v>
      </c>
      <c r="E324" s="178" t="str">
        <f>MID(Sheet1!E323,FIND(":",Sheet1!E323)+1,100)</f>
        <v>必配</v>
      </c>
      <c r="F324" s="178" t="str">
        <f>MID(Sheet1!F323,FIND(":",Sheet1!F323)+1,100)</f>
        <v>0</v>
      </c>
      <c r="G324" s="178" t="str">
        <f>MID(Sheet1!G323,FIND(":",Sheet1!G323)+1,100)</f>
        <v>乡镇级</v>
      </c>
      <c r="H324" s="178" t="str">
        <f>MID(Sheet1!H323,FIND(":",Sheet1!H323)+1,100)</f>
        <v>FZ0104</v>
      </c>
      <c r="I324" s="178" t="str">
        <f>MID(Sheet1!I323,FIND(":",Sheet1!I323)+1,100)</f>
        <v>市政防灾</v>
      </c>
      <c r="J324" s="178" t="str">
        <f>MID(Sheet1!J323,FIND(":",Sheet1!J323)+1,100)</f>
        <v>1310</v>
      </c>
      <c r="K324" s="178" t="str">
        <f>MID(Sheet1!K323,FIND(":",Sheet1!K323)+1,100)</f>
        <v>点位控制</v>
      </c>
      <c r="L324" s="178" t="str">
        <f>MID(Sheet1!L323,FIND(":",Sheet1!L323)+1,100)</f>
        <v>总居住人数*0.135</v>
      </c>
      <c r="M324" s="178" t="str">
        <f>MID(Sheet1!M323,FIND(":",Sheet1!M323)+1,100)</f>
        <v>0</v>
      </c>
      <c r="N324" s="178" t="str">
        <f>MID(Sheet1!N323,FIND(":",Sheet1!N323)+1,100)</f>
        <v>0</v>
      </c>
      <c r="O324" s="178" t="str">
        <f>MID(Sheet1!O323,FIND(":",Sheet1!O323)+1,100)</f>
        <v>0</v>
      </c>
      <c r="P324" s="178" t="str">
        <f>MID(Sheet1!P323,FIND(":",Sheet1!P323)+1,100)</f>
        <v>0</v>
      </c>
      <c r="Q324" s="178" t="str">
        <f>MID(Sheet1!Q323,FIND(":",Sheet1!Q323)+1,100)</f>
        <v>-</v>
      </c>
      <c r="R324" s="178" t="str">
        <f>MID(Sheet1!R323,FIND(":",Sheet1!R323)+1,100)</f>
        <v>-</v>
      </c>
      <c r="S324" s="178" t="str">
        <f>MID(Sheet1!S323,FIND(":",Sheet1!S323)+1,100)</f>
        <v>-</v>
      </c>
      <c r="T324" s="178" t="str">
        <f>MID(Sheet1!T323,FIND(":",Sheet1!T323)+1,100)</f>
        <v>-</v>
      </c>
      <c r="U324" s="178" t="str">
        <f>MID(Sheet1!U323,FIND(":",Sheet1!U323)+1,100)</f>
        <v/>
      </c>
      <c r="V324" s="103" t="str">
        <f>MID(Sheet1!V323,FIND(":",Sheet1!V323)+1,10000)</f>
        <v>(1)各乡镇可根据用地情况分设多处：(2)选址应遵循交通便利、调运快捷、储存安全、保障高效的原则；参照《社区生活圈规划技术指南》(TD/T1062-2021)</v>
      </c>
    </row>
    <row r="325" spans="1:22" x14ac:dyDescent="0.2">
      <c r="A325" s="178" t="str">
        <f>MID(Sheet1!A324,FIND(":",Sheet1!A324)+1,100)</f>
        <v>固定避难场所</v>
      </c>
      <c r="B325" s="178" t="str">
        <f>MID(Sheet1!B324,FIND(":",Sheet1!B324)+1,100)</f>
        <v>固定避难场所</v>
      </c>
      <c r="C325" s="178" t="str">
        <f>MID(Sheet1!C324,FIND(":",Sheet1!C324)+1,100)</f>
        <v/>
      </c>
      <c r="D325" s="178" t="str">
        <f>MID(Sheet1!D324,FIND(":",Sheet1!D324)+1,100)</f>
        <v>T</v>
      </c>
      <c r="E325" s="178" t="str">
        <f>MID(Sheet1!E324,FIND(":",Sheet1!E324)+1,100)</f>
        <v>必配</v>
      </c>
      <c r="F325" s="178" t="str">
        <f>MID(Sheet1!F324,FIND(":",Sheet1!F324)+1,100)</f>
        <v>0</v>
      </c>
      <c r="G325" s="178" t="str">
        <f>MID(Sheet1!G324,FIND(":",Sheet1!G324)+1,100)</f>
        <v>乡镇级</v>
      </c>
      <c r="H325" s="178" t="str">
        <f>MID(Sheet1!H324,FIND(":",Sheet1!H324)+1,100)</f>
        <v>FZ0204</v>
      </c>
      <c r="I325" s="178" t="str">
        <f>MID(Sheet1!I324,FIND(":",Sheet1!I324)+1,100)</f>
        <v>市政防灾</v>
      </c>
      <c r="J325" s="178" t="str">
        <f>MID(Sheet1!J324,FIND(":",Sheet1!J324)+1,100)</f>
        <v>1316</v>
      </c>
      <c r="K325" s="178" t="str">
        <f>MID(Sheet1!K324,FIND(":",Sheet1!K324)+1,100)</f>
        <v>点位控制</v>
      </c>
      <c r="L325" s="178" t="str">
        <f>MID(Sheet1!L324,FIND(":",Sheet1!L324)+1,100)</f>
        <v>0</v>
      </c>
      <c r="M325" s="178" t="str">
        <f>MID(Sheet1!M324,FIND(":",Sheet1!M324)+1,100)</f>
        <v>0</v>
      </c>
      <c r="N325" s="178" t="str">
        <f>MID(Sheet1!N324,FIND(":",Sheet1!N324)+1,100)</f>
        <v>0</v>
      </c>
      <c r="O325" s="178" t="str">
        <f>MID(Sheet1!O324,FIND(":",Sheet1!O324)+1,100)</f>
        <v>0</v>
      </c>
      <c r="P325" s="178" t="str">
        <f>MID(Sheet1!P324,FIND(":",Sheet1!P324)+1,100)</f>
        <v>0</v>
      </c>
      <c r="Q325" s="178" t="str">
        <f>MID(Sheet1!Q324,FIND(":",Sheet1!Q324)+1,100)</f>
        <v>-</v>
      </c>
      <c r="R325" s="178" t="str">
        <f>MID(Sheet1!R324,FIND(":",Sheet1!R324)+1,100)</f>
        <v>-</v>
      </c>
      <c r="S325" s="178" t="str">
        <f>MID(Sheet1!S324,FIND(":",Sheet1!S324)+1,100)</f>
        <v>-</v>
      </c>
      <c r="T325" s="178" t="str">
        <f>MID(Sheet1!T324,FIND(":",Sheet1!T324)+1,100)</f>
        <v>-</v>
      </c>
      <c r="U325" s="178" t="str">
        <f>MID(Sheet1!U324,FIND(":",Sheet1!U324)+1,100)</f>
        <v/>
      </c>
      <c r="V325" s="103" t="str">
        <f>MID(Sheet1!V324,FIND(":",Sheet1!V324)+1,10000)</f>
        <v>(1)各乡镇至少配置1处，以中小学操场、乡镇大中型广场为空间载体设置：(2)选址避免位于各类灾害风险区，与主要应急通道相连，预留停车场地。参照《社区生活圈规划技术指南》(TD/T1062-2021)</v>
      </c>
    </row>
    <row r="326" spans="1:22" x14ac:dyDescent="0.2">
      <c r="A326" s="178" t="str">
        <f>MID(Sheet1!A325,FIND(":",Sheet1!A325)+1,100)</f>
        <v>防灾医疗设施（乡镇级）</v>
      </c>
      <c r="B326" s="178" t="str">
        <f>MID(Sheet1!B325,FIND(":",Sheet1!B325)+1,100)</f>
        <v>防灾医疗设施（乡镇级）</v>
      </c>
      <c r="C326" s="178" t="str">
        <f>MID(Sheet1!C325,FIND(":",Sheet1!C325)+1,100)</f>
        <v/>
      </c>
      <c r="D326" s="178" t="str">
        <f>MID(Sheet1!D325,FIND(":",Sheet1!D325)+1,100)</f>
        <v>T</v>
      </c>
      <c r="E326" s="178" t="str">
        <f>MID(Sheet1!E325,FIND(":",Sheet1!E325)+1,100)</f>
        <v>必配</v>
      </c>
      <c r="F326" s="178" t="str">
        <f>MID(Sheet1!F325,FIND(":",Sheet1!F325)+1,100)</f>
        <v>0</v>
      </c>
      <c r="G326" s="178" t="str">
        <f>MID(Sheet1!G325,FIND(":",Sheet1!G325)+1,100)</f>
        <v>乡镇级</v>
      </c>
      <c r="H326" s="178" t="str">
        <f>MID(Sheet1!H325,FIND(":",Sheet1!H325)+1,100)</f>
        <v>FZ0106</v>
      </c>
      <c r="I326" s="178" t="str">
        <f>MID(Sheet1!I325,FIND(":",Sheet1!I325)+1,100)</f>
        <v>市政防灾</v>
      </c>
      <c r="J326" s="178" t="str">
        <f>MID(Sheet1!J325,FIND(":",Sheet1!J325)+1,100)</f>
        <v>1310</v>
      </c>
      <c r="K326" s="178" t="str">
        <f>MID(Sheet1!K325,FIND(":",Sheet1!K325)+1,100)</f>
        <v>点位控制</v>
      </c>
      <c r="L326" s="178" t="str">
        <f>MID(Sheet1!L325,FIND(":",Sheet1!L325)+1,100)</f>
        <v>0</v>
      </c>
      <c r="M326" s="178" t="str">
        <f>MID(Sheet1!M325,FIND(":",Sheet1!M325)+1,100)</f>
        <v>0</v>
      </c>
      <c r="N326" s="178" t="str">
        <f>MID(Sheet1!N325,FIND(":",Sheet1!N325)+1,100)</f>
        <v>0</v>
      </c>
      <c r="O326" s="178" t="str">
        <f>MID(Sheet1!O325,FIND(":",Sheet1!O325)+1,100)</f>
        <v>0</v>
      </c>
      <c r="P326" s="178" t="str">
        <f>MID(Sheet1!P325,FIND(":",Sheet1!P325)+1,100)</f>
        <v>0</v>
      </c>
      <c r="Q326" s="178" t="str">
        <f>MID(Sheet1!Q325,FIND(":",Sheet1!Q325)+1,100)</f>
        <v>-</v>
      </c>
      <c r="R326" s="178" t="str">
        <f>MID(Sheet1!R325,FIND(":",Sheet1!R325)+1,100)</f>
        <v>-</v>
      </c>
      <c r="S326" s="178" t="str">
        <f>MID(Sheet1!S325,FIND(":",Sheet1!S325)+1,100)</f>
        <v>-</v>
      </c>
      <c r="T326" s="178" t="str">
        <f>MID(Sheet1!T325,FIND(":",Sheet1!T325)+1,100)</f>
        <v>-</v>
      </c>
      <c r="U326" s="178" t="str">
        <f>MID(Sheet1!U325,FIND(":",Sheet1!U325)+1,100)</f>
        <v/>
      </c>
      <c r="V326" s="103" t="str">
        <f>MID(Sheet1!V325,FIND(":",Sheet1!V325)+1,10000)</f>
        <v>各乡镇至少配置1处，以卫生院等医疗卫生设施为空间载体设置。参照《社区生活圈规划技术指南》(TD/T1062-2021)</v>
      </c>
    </row>
    <row r="327" spans="1:22" x14ac:dyDescent="0.2">
      <c r="A327" s="178" t="str">
        <f>MID(Sheet1!A326,FIND(":",Sheet1!A326)+1,100)</f>
        <v>防灾指挥设施（乡镇级）</v>
      </c>
      <c r="B327" s="178" t="str">
        <f>MID(Sheet1!B326,FIND(":",Sheet1!B326)+1,100)</f>
        <v>防灾指挥设施（乡镇级）</v>
      </c>
      <c r="C327" s="178" t="str">
        <f>MID(Sheet1!C326,FIND(":",Sheet1!C326)+1,100)</f>
        <v/>
      </c>
      <c r="D327" s="178" t="str">
        <f>MID(Sheet1!D326,FIND(":",Sheet1!D326)+1,100)</f>
        <v>T</v>
      </c>
      <c r="E327" s="178" t="str">
        <f>MID(Sheet1!E326,FIND(":",Sheet1!E326)+1,100)</f>
        <v>必配</v>
      </c>
      <c r="F327" s="178" t="str">
        <f>MID(Sheet1!F326,FIND(":",Sheet1!F326)+1,100)</f>
        <v>0</v>
      </c>
      <c r="G327" s="178" t="str">
        <f>MID(Sheet1!G326,FIND(":",Sheet1!G326)+1,100)</f>
        <v>乡镇级</v>
      </c>
      <c r="H327" s="178" t="str">
        <f>MID(Sheet1!H326,FIND(":",Sheet1!H326)+1,100)</f>
        <v>FZ0106</v>
      </c>
      <c r="I327" s="178" t="str">
        <f>MID(Sheet1!I326,FIND(":",Sheet1!I326)+1,100)</f>
        <v>市政防灾</v>
      </c>
      <c r="J327" s="178" t="str">
        <f>MID(Sheet1!J326,FIND(":",Sheet1!J326)+1,100)</f>
        <v>1310</v>
      </c>
      <c r="K327" s="178" t="str">
        <f>MID(Sheet1!K326,FIND(":",Sheet1!K326)+1,100)</f>
        <v>点位控制</v>
      </c>
      <c r="L327" s="178" t="str">
        <f>MID(Sheet1!L326,FIND(":",Sheet1!L326)+1,100)</f>
        <v>0</v>
      </c>
      <c r="M327" s="178" t="str">
        <f>MID(Sheet1!M326,FIND(":",Sheet1!M326)+1,100)</f>
        <v>0</v>
      </c>
      <c r="N327" s="178" t="str">
        <f>MID(Sheet1!N326,FIND(":",Sheet1!N326)+1,100)</f>
        <v>0</v>
      </c>
      <c r="O327" s="178" t="str">
        <f>MID(Sheet1!O326,FIND(":",Sheet1!O326)+1,100)</f>
        <v>0</v>
      </c>
      <c r="P327" s="178" t="str">
        <f>MID(Sheet1!P326,FIND(":",Sheet1!P326)+1,100)</f>
        <v>0</v>
      </c>
      <c r="Q327" s="178" t="str">
        <f>MID(Sheet1!Q326,FIND(":",Sheet1!Q326)+1,100)</f>
        <v>-</v>
      </c>
      <c r="R327" s="178" t="str">
        <f>MID(Sheet1!R326,FIND(":",Sheet1!R326)+1,100)</f>
        <v>-</v>
      </c>
      <c r="S327" s="178" t="str">
        <f>MID(Sheet1!S326,FIND(":",Sheet1!S326)+1,100)</f>
        <v>-</v>
      </c>
      <c r="T327" s="178" t="str">
        <f>MID(Sheet1!T326,FIND(":",Sheet1!T326)+1,100)</f>
        <v>-</v>
      </c>
      <c r="U327" s="178" t="str">
        <f>MID(Sheet1!U326,FIND(":",Sheet1!U326)+1,100)</f>
        <v/>
      </c>
      <c r="V327" s="103" t="str">
        <f>MID(Sheet1!V326,FIND(":",Sheet1!V326)+1,10000)</f>
        <v>各乡镇至少配置1处，以镇政府、乡驻地政府为空间载体设置。参照《社区生活圈规划技术指南》(TD/T1062-2021)</v>
      </c>
    </row>
    <row r="328" spans="1:22" x14ac:dyDescent="0.2">
      <c r="A328" s="178" t="str">
        <f>MID(Sheet1!A327,FIND(":",Sheet1!A327)+1,100)</f>
        <v>应急避难场所</v>
      </c>
      <c r="B328" s="178" t="str">
        <f>MID(Sheet1!B327,FIND(":",Sheet1!B327)+1,100)</f>
        <v>应急避难场所</v>
      </c>
      <c r="C328" s="178" t="str">
        <f>MID(Sheet1!C327,FIND(":",Sheet1!C327)+1,100)</f>
        <v/>
      </c>
      <c r="D328" s="178" t="str">
        <f>MID(Sheet1!D327,FIND(":",Sheet1!D327)+1,100)</f>
        <v>T</v>
      </c>
      <c r="E328" s="178" t="str">
        <f>MID(Sheet1!E327,FIND(":",Sheet1!E327)+1,100)</f>
        <v>必配</v>
      </c>
      <c r="F328" s="178" t="str">
        <f>MID(Sheet1!F327,FIND(":",Sheet1!F327)+1,100)</f>
        <v>0</v>
      </c>
      <c r="G328" s="178" t="str">
        <f>MID(Sheet1!G327,FIND(":",Sheet1!G327)+1,100)</f>
        <v>村级</v>
      </c>
      <c r="H328" s="178" t="str">
        <f>MID(Sheet1!H327,FIND(":",Sheet1!H327)+1,100)</f>
        <v>FZ0204</v>
      </c>
      <c r="I328" s="178" t="str">
        <f>MID(Sheet1!I327,FIND(":",Sheet1!I327)+1,100)</f>
        <v>市政防灾</v>
      </c>
      <c r="J328" s="178" t="str">
        <f>MID(Sheet1!J327,FIND(":",Sheet1!J327)+1,100)</f>
        <v>1316</v>
      </c>
      <c r="K328" s="178" t="str">
        <f>MID(Sheet1!K327,FIND(":",Sheet1!K327)+1,100)</f>
        <v>点位控制</v>
      </c>
      <c r="L328" s="178" t="str">
        <f>MID(Sheet1!L327,FIND(":",Sheet1!L327)+1,100)</f>
        <v>0</v>
      </c>
      <c r="M328" s="178" t="str">
        <f>MID(Sheet1!M327,FIND(":",Sheet1!M327)+1,100)</f>
        <v>总居住人数*1</v>
      </c>
      <c r="N328" s="178" t="str">
        <f>MID(Sheet1!N327,FIND(":",Sheet1!N327)+1,100)</f>
        <v>0</v>
      </c>
      <c r="O328" s="178" t="str">
        <f>MID(Sheet1!O327,FIND(":",Sheet1!O327)+1,100)</f>
        <v>0</v>
      </c>
      <c r="P328" s="178" t="str">
        <f>MID(Sheet1!P327,FIND(":",Sheet1!P327)+1,100)</f>
        <v>0</v>
      </c>
      <c r="Q328" s="178" t="str">
        <f>MID(Sheet1!Q327,FIND(":",Sheet1!Q327)+1,100)</f>
        <v>-</v>
      </c>
      <c r="R328" s="178" t="str">
        <f>MID(Sheet1!R327,FIND(":",Sheet1!R327)+1,100)</f>
        <v>-</v>
      </c>
      <c r="S328" s="178" t="str">
        <f>MID(Sheet1!S327,FIND(":",Sheet1!S327)+1,100)</f>
        <v>-</v>
      </c>
      <c r="T328" s="178" t="str">
        <f>MID(Sheet1!T327,FIND(":",Sheet1!T327)+1,100)</f>
        <v>-</v>
      </c>
      <c r="U328" s="178" t="str">
        <f>MID(Sheet1!U327,FIND(":",Sheet1!U327)+1,100)</f>
        <v/>
      </c>
      <c r="V328" s="103" t="str">
        <f>MID(Sheet1!V327,FIND(":",Sheet1!V327)+1,10000)</f>
        <v>每个行政村至少设置1处；应满足人均1-2m有效面积；可结合村委会等村级公共独立用房、公园绿地广场等开敞空间等弹性设置；可综合考虑应对重大疫情时转换为临时隔离观察点的选址、分区、通风等要求。参照《社区生活圈规划技术指南》(TD/T1062-2021)</v>
      </c>
    </row>
    <row r="329" spans="1:22" x14ac:dyDescent="0.2">
      <c r="A329" s="178" t="str">
        <f>MID(Sheet1!A328,FIND(":",Sheet1!A328)+1,100)</f>
        <v>防灾医疗设施（村）</v>
      </c>
      <c r="B329" s="178" t="str">
        <f>MID(Sheet1!B328,FIND(":",Sheet1!B328)+1,100)</f>
        <v>防灾医疗设施（村）</v>
      </c>
      <c r="C329" s="178" t="str">
        <f>MID(Sheet1!C328,FIND(":",Sheet1!C328)+1,100)</f>
        <v/>
      </c>
      <c r="D329" s="178" t="str">
        <f>MID(Sheet1!D328,FIND(":",Sheet1!D328)+1,100)</f>
        <v>T</v>
      </c>
      <c r="E329" s="178" t="str">
        <f>MID(Sheet1!E328,FIND(":",Sheet1!E328)+1,100)</f>
        <v>必配</v>
      </c>
      <c r="F329" s="178" t="str">
        <f>MID(Sheet1!F328,FIND(":",Sheet1!F328)+1,100)</f>
        <v>0</v>
      </c>
      <c r="G329" s="178" t="str">
        <f>MID(Sheet1!G328,FIND(":",Sheet1!G328)+1,100)</f>
        <v>村级</v>
      </c>
      <c r="H329" s="178" t="str">
        <f>MID(Sheet1!H328,FIND(":",Sheet1!H328)+1,100)</f>
        <v>FZ0106</v>
      </c>
      <c r="I329" s="178" t="str">
        <f>MID(Sheet1!I328,FIND(":",Sheet1!I328)+1,100)</f>
        <v>市政防灾</v>
      </c>
      <c r="J329" s="178" t="str">
        <f>MID(Sheet1!J328,FIND(":",Sheet1!J328)+1,100)</f>
        <v>1310</v>
      </c>
      <c r="K329" s="178" t="str">
        <f>MID(Sheet1!K328,FIND(":",Sheet1!K328)+1,100)</f>
        <v>点位控制</v>
      </c>
      <c r="L329" s="178" t="str">
        <f>MID(Sheet1!L328,FIND(":",Sheet1!L328)+1,100)</f>
        <v>0</v>
      </c>
      <c r="M329" s="178" t="str">
        <f>MID(Sheet1!M328,FIND(":",Sheet1!M328)+1,100)</f>
        <v>0</v>
      </c>
      <c r="N329" s="178" t="str">
        <f>MID(Sheet1!N328,FIND(":",Sheet1!N328)+1,100)</f>
        <v>0</v>
      </c>
      <c r="O329" s="178" t="str">
        <f>MID(Sheet1!O328,FIND(":",Sheet1!O328)+1,100)</f>
        <v>0</v>
      </c>
      <c r="P329" s="178" t="str">
        <f>MID(Sheet1!P328,FIND(":",Sheet1!P328)+1,100)</f>
        <v>0</v>
      </c>
      <c r="Q329" s="178" t="str">
        <f>MID(Sheet1!Q328,FIND(":",Sheet1!Q328)+1,100)</f>
        <v>-</v>
      </c>
      <c r="R329" s="178" t="str">
        <f>MID(Sheet1!R328,FIND(":",Sheet1!R328)+1,100)</f>
        <v>-</v>
      </c>
      <c r="S329" s="178" t="str">
        <f>MID(Sheet1!S328,FIND(":",Sheet1!S328)+1,100)</f>
        <v>-</v>
      </c>
      <c r="T329" s="178" t="str">
        <f>MID(Sheet1!T328,FIND(":",Sheet1!T328)+1,100)</f>
        <v>-</v>
      </c>
      <c r="U329" s="178" t="str">
        <f>MID(Sheet1!U328,FIND(":",Sheet1!U328)+1,100)</f>
        <v/>
      </c>
      <c r="V329" s="103" t="str">
        <f>MID(Sheet1!V328,FIND(":",Sheet1!V328)+1,10000)</f>
        <v>以行政村的村卫生室为空间载体设置。参照《社区生活圈规划技术指南》(TD/T1062-2021)</v>
      </c>
    </row>
    <row r="330" spans="1:22" x14ac:dyDescent="0.2">
      <c r="A330" s="178" t="str">
        <f>MID(Sheet1!A329,FIND(":",Sheet1!A329)+1,100)</f>
        <v>人防物资库</v>
      </c>
      <c r="B330" s="178" t="str">
        <f>MID(Sheet1!B329,FIND(":",Sheet1!B329)+1,100)</f>
        <v>人防物资库</v>
      </c>
      <c r="C330" s="178" t="str">
        <f>MID(Sheet1!C329,FIND(":",Sheet1!C329)+1,100)</f>
        <v/>
      </c>
      <c r="D330" s="178" t="str">
        <f>MID(Sheet1!D329,FIND(":",Sheet1!D329)+1,100)</f>
        <v>T</v>
      </c>
      <c r="E330" s="178" t="str">
        <f>MID(Sheet1!E329,FIND(":",Sheet1!E329)+1,100)</f>
        <v>规范外</v>
      </c>
      <c r="F330" s="178" t="str">
        <f>MID(Sheet1!F329,FIND(":",Sheet1!F329)+1,100)</f>
        <v>1</v>
      </c>
      <c r="G330" s="178" t="str">
        <f>MID(Sheet1!G329,FIND(":",Sheet1!G329)+1,100)</f>
        <v>街道级</v>
      </c>
      <c r="H330" s="178" t="str">
        <f>MID(Sheet1!H329,FIND(":",Sheet1!H329)+1,100)</f>
        <v>FZ0203</v>
      </c>
      <c r="I330" s="178" t="str">
        <f>MID(Sheet1!I329,FIND(":",Sheet1!I329)+1,100)</f>
        <v>市政人防</v>
      </c>
      <c r="J330" s="178" t="str">
        <f>MID(Sheet1!J329,FIND(":",Sheet1!J329)+1,100)</f>
        <v>1315</v>
      </c>
      <c r="K330" s="178" t="str">
        <f>MID(Sheet1!K329,FIND(":",Sheet1!K329)+1,100)</f>
        <v>点位控制</v>
      </c>
      <c r="L330" s="178" t="str">
        <f>MID(Sheet1!L329,FIND(":",Sheet1!L329)+1,100)</f>
        <v>总居住人数*0.2</v>
      </c>
      <c r="M330" s="178" t="str">
        <f>MID(Sheet1!M329,FIND(":",Sheet1!M329)+1,100)</f>
        <v>0</v>
      </c>
      <c r="N330" s="178" t="str">
        <f>MID(Sheet1!N329,FIND(":",Sheet1!N329)+1,100)</f>
        <v>0</v>
      </c>
      <c r="O330" s="178" t="str">
        <f>MID(Sheet1!O329,FIND(":",Sheet1!O329)+1,100)</f>
        <v>0</v>
      </c>
      <c r="P330" s="178" t="str">
        <f>MID(Sheet1!P329,FIND(":",Sheet1!P329)+1,100)</f>
        <v>0</v>
      </c>
      <c r="Q330" s="178" t="str">
        <f>MID(Sheet1!Q329,FIND(":",Sheet1!Q329)+1,100)</f>
        <v>2000-5000㎡</v>
      </c>
      <c r="R330" s="178" t="str">
        <f>MID(Sheet1!R329,FIND(":",Sheet1!R329)+1,100)</f>
        <v>-</v>
      </c>
      <c r="S330" s="178" t="str">
        <f>MID(Sheet1!S329,FIND(":",Sheet1!S329)+1,100)</f>
        <v>-</v>
      </c>
      <c r="T330" s="178" t="str">
        <f>MID(Sheet1!T329,FIND(":",Sheet1!T329)+1,100)</f>
        <v>-</v>
      </c>
      <c r="U330" s="178" t="str">
        <f>MID(Sheet1!U329,FIND(":",Sheet1!U329)+1,100)</f>
        <v/>
      </c>
      <c r="V330" s="103" t="str">
        <f>MID(Sheet1!V329,FIND(":",Sheet1!V329)+1,10000)</f>
        <v>指标0.27-0.48，配套工程指标0.36-0.64，结合一万方以上人防空间商业设施设置</v>
      </c>
    </row>
    <row r="331" spans="1:22" x14ac:dyDescent="0.2">
      <c r="A331" s="178" t="str">
        <f>MID(Sheet1!A330,FIND(":",Sheet1!A330)+1,100)</f>
        <v>战时中心医院</v>
      </c>
      <c r="B331" s="178" t="str">
        <f>MID(Sheet1!B330,FIND(":",Sheet1!B330)+1,100)</f>
        <v>战时中心医院</v>
      </c>
      <c r="C331" s="178" t="str">
        <f>MID(Sheet1!C330,FIND(":",Sheet1!C330)+1,100)</f>
        <v/>
      </c>
      <c r="D331" s="178" t="str">
        <f>MID(Sheet1!D330,FIND(":",Sheet1!D330)+1,100)</f>
        <v>T</v>
      </c>
      <c r="E331" s="178" t="str">
        <f>MID(Sheet1!E330,FIND(":",Sheet1!E330)+1,100)</f>
        <v>规范外</v>
      </c>
      <c r="F331" s="178" t="str">
        <f>MID(Sheet1!F330,FIND(":",Sheet1!F330)+1,100)</f>
        <v>1</v>
      </c>
      <c r="G331" s="178" t="str">
        <f>MID(Sheet1!G330,FIND(":",Sheet1!G330)+1,100)</f>
        <v>街道级</v>
      </c>
      <c r="H331" s="178" t="str">
        <f>MID(Sheet1!H330,FIND(":",Sheet1!H330)+1,100)</f>
        <v>FZ0203</v>
      </c>
      <c r="I331" s="178" t="str">
        <f>MID(Sheet1!I330,FIND(":",Sheet1!I330)+1,100)</f>
        <v>市政人防</v>
      </c>
      <c r="J331" s="178" t="str">
        <f>MID(Sheet1!J330,FIND(":",Sheet1!J330)+1,100)</f>
        <v>1315</v>
      </c>
      <c r="K331" s="178" t="str">
        <f>MID(Sheet1!K330,FIND(":",Sheet1!K330)+1,100)</f>
        <v>点位控制</v>
      </c>
      <c r="L331" s="178" t="str">
        <f>MID(Sheet1!L330,FIND(":",Sheet1!L330)+1,100)</f>
        <v>0</v>
      </c>
      <c r="M331" s="178" t="str">
        <f>MID(Sheet1!M330,FIND(":",Sheet1!M330)+1,100)</f>
        <v>0</v>
      </c>
      <c r="N331" s="178" t="str">
        <f>MID(Sheet1!N330,FIND(":",Sheet1!N330)+1,100)</f>
        <v>0</v>
      </c>
      <c r="O331" s="178" t="str">
        <f>MID(Sheet1!O330,FIND(":",Sheet1!O330)+1,100)</f>
        <v>0</v>
      </c>
      <c r="P331" s="178" t="str">
        <f>MID(Sheet1!P330,FIND(":",Sheet1!P330)+1,100)</f>
        <v>0</v>
      </c>
      <c r="Q331" s="178" t="str">
        <f>MID(Sheet1!Q330,FIND(":",Sheet1!Q330)+1,100)</f>
        <v>3500-4500㎡</v>
      </c>
      <c r="R331" s="178" t="str">
        <f>MID(Sheet1!R330,FIND(":",Sheet1!R330)+1,100)</f>
        <v>-</v>
      </c>
      <c r="S331" s="178" t="str">
        <f>MID(Sheet1!S330,FIND(":",Sheet1!S330)+1,100)</f>
        <v>-</v>
      </c>
      <c r="T331" s="178" t="str">
        <f>MID(Sheet1!T330,FIND(":",Sheet1!T330)+1,100)</f>
        <v>-</v>
      </c>
      <c r="U331" s="178" t="str">
        <f>MID(Sheet1!U330,FIND(":",Sheet1!U330)+1,100)</f>
        <v/>
      </c>
      <c r="V331" s="103" t="str">
        <f>MID(Sheet1!V330,FIND(":",Sheet1!V330)+1,10000)</f>
        <v>医疗救护工程指标0.10-0.18，服务半径5公里，结合地面医疗机构床位500张以上医院设置</v>
      </c>
    </row>
    <row r="332" spans="1:22" x14ac:dyDescent="0.2">
      <c r="A332" s="178" t="str">
        <f>MID(Sheet1!A331,FIND(":",Sheet1!A331)+1,100)</f>
        <v>战时急救医院</v>
      </c>
      <c r="B332" s="178" t="str">
        <f>MID(Sheet1!B331,FIND(":",Sheet1!B331)+1,100)</f>
        <v>战时急救医院</v>
      </c>
      <c r="C332" s="178" t="str">
        <f>MID(Sheet1!C331,FIND(":",Sheet1!C331)+1,100)</f>
        <v/>
      </c>
      <c r="D332" s="178" t="str">
        <f>MID(Sheet1!D331,FIND(":",Sheet1!D331)+1,100)</f>
        <v>T</v>
      </c>
      <c r="E332" s="178" t="str">
        <f>MID(Sheet1!E331,FIND(":",Sheet1!E331)+1,100)</f>
        <v>规范外</v>
      </c>
      <c r="F332" s="178" t="str">
        <f>MID(Sheet1!F331,FIND(":",Sheet1!F331)+1,100)</f>
        <v>1</v>
      </c>
      <c r="G332" s="178" t="str">
        <f>MID(Sheet1!G331,FIND(":",Sheet1!G331)+1,100)</f>
        <v>街道级</v>
      </c>
      <c r="H332" s="178" t="str">
        <f>MID(Sheet1!H331,FIND(":",Sheet1!H331)+1,100)</f>
        <v>FZ0203</v>
      </c>
      <c r="I332" s="178" t="str">
        <f>MID(Sheet1!I331,FIND(":",Sheet1!I331)+1,100)</f>
        <v>市政人防</v>
      </c>
      <c r="J332" s="178" t="str">
        <f>MID(Sheet1!J331,FIND(":",Sheet1!J331)+1,100)</f>
        <v>1315</v>
      </c>
      <c r="K332" s="178" t="str">
        <f>MID(Sheet1!K331,FIND(":",Sheet1!K331)+1,100)</f>
        <v>点位控制</v>
      </c>
      <c r="L332" s="178" t="str">
        <f>MID(Sheet1!L331,FIND(":",Sheet1!L331)+1,100)</f>
        <v>总居住人数*0.025</v>
      </c>
      <c r="M332" s="178" t="str">
        <f>MID(Sheet1!M331,FIND(":",Sheet1!M331)+1,100)</f>
        <v>0</v>
      </c>
      <c r="N332" s="178" t="str">
        <f>MID(Sheet1!N331,FIND(":",Sheet1!N331)+1,100)</f>
        <v>0</v>
      </c>
      <c r="O332" s="178" t="str">
        <f>MID(Sheet1!O331,FIND(":",Sheet1!O331)+1,100)</f>
        <v>0</v>
      </c>
      <c r="P332" s="178" t="str">
        <f>MID(Sheet1!P331,FIND(":",Sheet1!P331)+1,100)</f>
        <v>0</v>
      </c>
      <c r="Q332" s="178" t="str">
        <f>MID(Sheet1!Q331,FIND(":",Sheet1!Q331)+1,100)</f>
        <v>2500-3000㎡</v>
      </c>
      <c r="R332" s="178" t="str">
        <f>MID(Sheet1!R331,FIND(":",Sheet1!R331)+1,100)</f>
        <v>-</v>
      </c>
      <c r="S332" s="178" t="str">
        <f>MID(Sheet1!S331,FIND(":",Sheet1!S331)+1,100)</f>
        <v>-</v>
      </c>
      <c r="T332" s="178" t="str">
        <f>MID(Sheet1!T331,FIND(":",Sheet1!T331)+1,100)</f>
        <v>-</v>
      </c>
      <c r="U332" s="178" t="str">
        <f>MID(Sheet1!U331,FIND(":",Sheet1!U331)+1,100)</f>
        <v/>
      </c>
      <c r="V332" s="103" t="str">
        <f>MID(Sheet1!V331,FIND(":",Sheet1!V331)+1,10000)</f>
        <v>医疗救护工程指标0.10-0.18，服务半径3公里，人员规模超过10万人，配建1个急救医院，结合二级以上大型综合医院设置，结合地面医疗机构床位101-500张医院设置</v>
      </c>
    </row>
    <row r="333" spans="1:22" x14ac:dyDescent="0.2">
      <c r="A333" s="178" t="str">
        <f>MID(Sheet1!A332,FIND(":",Sheet1!A332)+1,100)</f>
        <v>人防警报器</v>
      </c>
      <c r="B333" s="178" t="str">
        <f>MID(Sheet1!B332,FIND(":",Sheet1!B332)+1,100)</f>
        <v>人防警报器</v>
      </c>
      <c r="C333" s="178" t="str">
        <f>MID(Sheet1!C332,FIND(":",Sheet1!C332)+1,100)</f>
        <v/>
      </c>
      <c r="D333" s="178" t="str">
        <f>MID(Sheet1!D332,FIND(":",Sheet1!D332)+1,100)</f>
        <v>T</v>
      </c>
      <c r="E333" s="178" t="str">
        <f>MID(Sheet1!E332,FIND(":",Sheet1!E332)+1,100)</f>
        <v>规范外</v>
      </c>
      <c r="F333" s="178" t="str">
        <f>MID(Sheet1!F332,FIND(":",Sheet1!F332)+1,100)</f>
        <v>1</v>
      </c>
      <c r="G333" s="178" t="str">
        <f>MID(Sheet1!G332,FIND(":",Sheet1!G332)+1,100)</f>
        <v>街道级</v>
      </c>
      <c r="H333" s="178" t="str">
        <f>MID(Sheet1!H332,FIND(":",Sheet1!H332)+1,100)</f>
        <v>FZ0203</v>
      </c>
      <c r="I333" s="178" t="str">
        <f>MID(Sheet1!I332,FIND(":",Sheet1!I332)+1,100)</f>
        <v>市政人防</v>
      </c>
      <c r="J333" s="178" t="str">
        <f>MID(Sheet1!J332,FIND(":",Sheet1!J332)+1,100)</f>
        <v>1315</v>
      </c>
      <c r="K333" s="178" t="str">
        <f>MID(Sheet1!K332,FIND(":",Sheet1!K332)+1,100)</f>
        <v>点位控制</v>
      </c>
      <c r="L333" s="178" t="str">
        <f>MID(Sheet1!L332,FIND(":",Sheet1!L332)+1,100)</f>
        <v>0</v>
      </c>
      <c r="M333" s="178" t="str">
        <f>MID(Sheet1!M332,FIND(":",Sheet1!M332)+1,100)</f>
        <v>0</v>
      </c>
      <c r="N333" s="178" t="str">
        <f>MID(Sheet1!N332,FIND(":",Sheet1!N332)+1,100)</f>
        <v>0</v>
      </c>
      <c r="O333" s="178" t="str">
        <f>MID(Sheet1!O332,FIND(":",Sheet1!O332)+1,100)</f>
        <v>0</v>
      </c>
      <c r="P333" s="178" t="str">
        <f>MID(Sheet1!P332,FIND(":",Sheet1!P332)+1,100)</f>
        <v>0</v>
      </c>
      <c r="Q333" s="178" t="str">
        <f>MID(Sheet1!Q332,FIND(":",Sheet1!Q332)+1,100)</f>
        <v>-</v>
      </c>
      <c r="R333" s="178" t="str">
        <f>MID(Sheet1!R332,FIND(":",Sheet1!R332)+1,100)</f>
        <v>-</v>
      </c>
      <c r="S333" s="178" t="str">
        <f>MID(Sheet1!S332,FIND(":",Sheet1!S332)+1,100)</f>
        <v>-</v>
      </c>
      <c r="T333" s="178" t="str">
        <f>MID(Sheet1!T332,FIND(":",Sheet1!T332)+1,100)</f>
        <v>-</v>
      </c>
      <c r="U333" s="178" t="str">
        <f>MID(Sheet1!U332,FIND(":",Sheet1!U332)+1,100)</f>
        <v/>
      </c>
      <c r="V333" s="103" t="str">
        <f>MID(Sheet1!V332,FIND(":",Sheet1!V332)+1,10000)</f>
        <v>服务半径0.5-1.0公里，警报控制室10平方米，覆盖率应达到98%，高度20-60米</v>
      </c>
    </row>
    <row r="334" spans="1:22" x14ac:dyDescent="0.2">
      <c r="A334" s="178" t="str">
        <f>MID(Sheet1!A333,FIND(":",Sheet1!A333)+1,100)</f>
        <v>防空专业队工程</v>
      </c>
      <c r="B334" s="178" t="str">
        <f>MID(Sheet1!B333,FIND(":",Sheet1!B333)+1,100)</f>
        <v>防空专业队工程</v>
      </c>
      <c r="C334" s="178" t="str">
        <f>MID(Sheet1!C333,FIND(":",Sheet1!C333)+1,100)</f>
        <v/>
      </c>
      <c r="D334" s="178" t="str">
        <f>MID(Sheet1!D333,FIND(":",Sheet1!D333)+1,100)</f>
        <v>T</v>
      </c>
      <c r="E334" s="178" t="str">
        <f>MID(Sheet1!E333,FIND(":",Sheet1!E333)+1,100)</f>
        <v>规范外</v>
      </c>
      <c r="F334" s="178" t="str">
        <f>MID(Sheet1!F333,FIND(":",Sheet1!F333)+1,100)</f>
        <v>1</v>
      </c>
      <c r="G334" s="178" t="str">
        <f>MID(Sheet1!G333,FIND(":",Sheet1!G333)+1,100)</f>
        <v>街道级</v>
      </c>
      <c r="H334" s="178" t="str">
        <f>MID(Sheet1!H333,FIND(":",Sheet1!H333)+1,100)</f>
        <v>FZ0203</v>
      </c>
      <c r="I334" s="178" t="str">
        <f>MID(Sheet1!I333,FIND(":",Sheet1!I333)+1,100)</f>
        <v>市政人防</v>
      </c>
      <c r="J334" s="178" t="str">
        <f>MID(Sheet1!J333,FIND(":",Sheet1!J333)+1,100)</f>
        <v>1315</v>
      </c>
      <c r="K334" s="178" t="str">
        <f>MID(Sheet1!K333,FIND(":",Sheet1!K333)+1,100)</f>
        <v>点位控制</v>
      </c>
      <c r="L334" s="178" t="str">
        <f>MID(Sheet1!L333,FIND(":",Sheet1!L333)+1,100)</f>
        <v>总居住人数/1000*13*4.25</v>
      </c>
      <c r="M334" s="178" t="str">
        <f>MID(Sheet1!M333,FIND(":",Sheet1!M333)+1,100)</f>
        <v>0</v>
      </c>
      <c r="N334" s="178" t="str">
        <f>MID(Sheet1!N333,FIND(":",Sheet1!N333)+1,100)</f>
        <v>0</v>
      </c>
      <c r="O334" s="178" t="str">
        <f>MID(Sheet1!O333,FIND(":",Sheet1!O333)+1,100)</f>
        <v>0</v>
      </c>
      <c r="P334" s="178" t="str">
        <f>MID(Sheet1!P333,FIND(":",Sheet1!P333)+1,100)</f>
        <v>0</v>
      </c>
      <c r="Q334" s="178" t="str">
        <f>MID(Sheet1!Q333,FIND(":",Sheet1!Q333)+1,100)</f>
        <v>2000-5000㎡</v>
      </c>
      <c r="R334" s="178" t="str">
        <f>MID(Sheet1!R333,FIND(":",Sheet1!R333)+1,100)</f>
        <v>-</v>
      </c>
      <c r="S334" s="178" t="str">
        <f>MID(Sheet1!S333,FIND(":",Sheet1!S333)+1,100)</f>
        <v>-</v>
      </c>
      <c r="T334" s="178" t="str">
        <f>MID(Sheet1!T333,FIND(":",Sheet1!T333)+1,100)</f>
        <v>-</v>
      </c>
      <c r="U334" s="178" t="str">
        <f>MID(Sheet1!U333,FIND(":",Sheet1!U333)+1,100)</f>
        <v/>
      </c>
      <c r="V334" s="103" t="str">
        <f>MID(Sheet1!V333,FIND(":",Sheet1!V333)+1,10000)</f>
        <v>指标0.14-0.30，服务范围4-7平方公里，抢险抢修专业队工程服务半径1.5公里，消防专业队工程服务半径2.0公里，医疗救护专业队和治安专业队工程服务半径3.0公里</v>
      </c>
    </row>
    <row r="335" spans="1:22" x14ac:dyDescent="0.2">
      <c r="A335" s="178" t="str">
        <f>MID(Sheet1!A334,FIND(":",Sheet1!A334)+1,100)</f>
        <v>人防指挥设施</v>
      </c>
      <c r="B335" s="178" t="str">
        <f>MID(Sheet1!B334,FIND(":",Sheet1!B334)+1,100)</f>
        <v>人防指挥设施</v>
      </c>
      <c r="C335" s="178" t="str">
        <f>MID(Sheet1!C334,FIND(":",Sheet1!C334)+1,100)</f>
        <v/>
      </c>
      <c r="D335" s="178" t="str">
        <f>MID(Sheet1!D334,FIND(":",Sheet1!D334)+1,100)</f>
        <v>T</v>
      </c>
      <c r="E335" s="178" t="str">
        <f>MID(Sheet1!E334,FIND(":",Sheet1!E334)+1,100)</f>
        <v>规范外</v>
      </c>
      <c r="F335" s="178" t="str">
        <f>MID(Sheet1!F334,FIND(":",Sheet1!F334)+1,100)</f>
        <v>1</v>
      </c>
      <c r="G335" s="178" t="str">
        <f>MID(Sheet1!G334,FIND(":",Sheet1!G334)+1,100)</f>
        <v>街道级</v>
      </c>
      <c r="H335" s="178" t="str">
        <f>MID(Sheet1!H334,FIND(":",Sheet1!H334)+1,100)</f>
        <v>FZ0203</v>
      </c>
      <c r="I335" s="178" t="str">
        <f>MID(Sheet1!I334,FIND(":",Sheet1!I334)+1,100)</f>
        <v>市政人防</v>
      </c>
      <c r="J335" s="178" t="str">
        <f>MID(Sheet1!J334,FIND(":",Sheet1!J334)+1,100)</f>
        <v>1315</v>
      </c>
      <c r="K335" s="178" t="str">
        <f>MID(Sheet1!K334,FIND(":",Sheet1!K334)+1,100)</f>
        <v>点位控制</v>
      </c>
      <c r="L335" s="178" t="str">
        <f>MID(Sheet1!L334,FIND(":",Sheet1!L334)+1,100)</f>
        <v>总居住人数*0.005</v>
      </c>
      <c r="M335" s="178" t="str">
        <f>MID(Sheet1!M334,FIND(":",Sheet1!M334)+1,100)</f>
        <v>0</v>
      </c>
      <c r="N335" s="178" t="str">
        <f>MID(Sheet1!N334,FIND(":",Sheet1!N334)+1,100)</f>
        <v>0</v>
      </c>
      <c r="O335" s="178" t="str">
        <f>MID(Sheet1!O334,FIND(":",Sheet1!O334)+1,100)</f>
        <v>0</v>
      </c>
      <c r="P335" s="178" t="str">
        <f>MID(Sheet1!P334,FIND(":",Sheet1!P334)+1,100)</f>
        <v>0</v>
      </c>
      <c r="Q335" s="178" t="str">
        <f>MID(Sheet1!Q334,FIND(":",Sheet1!Q334)+1,100)</f>
        <v>-</v>
      </c>
      <c r="R335" s="178" t="str">
        <f>MID(Sheet1!R334,FIND(":",Sheet1!R334)+1,100)</f>
        <v>-</v>
      </c>
      <c r="S335" s="178" t="str">
        <f>MID(Sheet1!S334,FIND(":",Sheet1!S334)+1,100)</f>
        <v>-</v>
      </c>
      <c r="T335" s="178" t="str">
        <f>MID(Sheet1!T334,FIND(":",Sheet1!T334)+1,100)</f>
        <v>-</v>
      </c>
      <c r="U335" s="178" t="str">
        <f>MID(Sheet1!U334,FIND(":",Sheet1!U334)+1,100)</f>
        <v/>
      </c>
      <c r="V335" s="103" t="str">
        <f>MID(Sheet1!V334,FIND(":",Sheet1!V334)+1,10000)</f>
        <v>一般结合街道办事处设施，没有办事处，可以不设</v>
      </c>
    </row>
    <row r="336" spans="1:22" x14ac:dyDescent="0.2">
      <c r="A336" s="178" t="str">
        <f>MID(Sheet1!A335,FIND(":",Sheet1!A335)+1,100)</f>
        <v>战时救护站</v>
      </c>
      <c r="B336" s="178" t="str">
        <f>MID(Sheet1!B335,FIND(":",Sheet1!B335)+1,100)</f>
        <v>战时救护站</v>
      </c>
      <c r="C336" s="178" t="str">
        <f>MID(Sheet1!C335,FIND(":",Sheet1!C335)+1,100)</f>
        <v/>
      </c>
      <c r="D336" s="178" t="str">
        <f>MID(Sheet1!D335,FIND(":",Sheet1!D335)+1,100)</f>
        <v>T</v>
      </c>
      <c r="E336" s="178" t="str">
        <f>MID(Sheet1!E335,FIND(":",Sheet1!E335)+1,100)</f>
        <v>规范外</v>
      </c>
      <c r="F336" s="178" t="str">
        <f>MID(Sheet1!F335,FIND(":",Sheet1!F335)+1,100)</f>
        <v>1</v>
      </c>
      <c r="G336" s="178" t="str">
        <f>MID(Sheet1!G335,FIND(":",Sheet1!G335)+1,100)</f>
        <v>街道级</v>
      </c>
      <c r="H336" s="178" t="str">
        <f>MID(Sheet1!H335,FIND(":",Sheet1!H335)+1,100)</f>
        <v>FZ0203</v>
      </c>
      <c r="I336" s="178" t="str">
        <f>MID(Sheet1!I335,FIND(":",Sheet1!I335)+1,100)</f>
        <v>市政人防</v>
      </c>
      <c r="J336" s="178" t="str">
        <f>MID(Sheet1!J335,FIND(":",Sheet1!J335)+1,100)</f>
        <v>1315</v>
      </c>
      <c r="K336" s="178" t="str">
        <f>MID(Sheet1!K335,FIND(":",Sheet1!K335)+1,100)</f>
        <v>点位控制</v>
      </c>
      <c r="L336" s="178" t="str">
        <f>MID(Sheet1!L335,FIND(":",Sheet1!L335)+1,100)</f>
        <v>总居住人数*0.08</v>
      </c>
      <c r="M336" s="178" t="str">
        <f>MID(Sheet1!M335,FIND(":",Sheet1!M335)+1,100)</f>
        <v>0</v>
      </c>
      <c r="N336" s="178" t="str">
        <f>MID(Sheet1!N335,FIND(":",Sheet1!N335)+1,100)</f>
        <v>0</v>
      </c>
      <c r="O336" s="178" t="str">
        <f>MID(Sheet1!O335,FIND(":",Sheet1!O335)+1,100)</f>
        <v>0</v>
      </c>
      <c r="P336" s="178" t="str">
        <f>MID(Sheet1!P335,FIND(":",Sheet1!P335)+1,100)</f>
        <v>0</v>
      </c>
      <c r="Q336" s="178" t="str">
        <f>MID(Sheet1!Q335,FIND(":",Sheet1!Q335)+1,100)</f>
        <v>1200-1500㎡</v>
      </c>
      <c r="R336" s="178" t="str">
        <f>MID(Sheet1!R335,FIND(":",Sheet1!R335)+1,100)</f>
        <v>-</v>
      </c>
      <c r="S336" s="178" t="str">
        <f>MID(Sheet1!S335,FIND(":",Sheet1!S335)+1,100)</f>
        <v>-</v>
      </c>
      <c r="T336" s="178" t="str">
        <f>MID(Sheet1!T335,FIND(":",Sheet1!T335)+1,100)</f>
        <v>-</v>
      </c>
      <c r="U336" s="178" t="str">
        <f>MID(Sheet1!U335,FIND(":",Sheet1!U335)+1,100)</f>
        <v/>
      </c>
      <c r="V336" s="103" t="str">
        <f>MID(Sheet1!V335,FIND(":",Sheet1!V335)+1,10000)</f>
        <v>医疗救护工程指标0.10-0.18，服务半径1公里，结合社区卫生服务中心设置，结合床位100张以下地面医疗机构设置</v>
      </c>
    </row>
    <row r="337" spans="1:22" x14ac:dyDescent="0.2">
      <c r="A337" s="178" t="str">
        <f>MID(Sheet1!A336,FIND(":",Sheet1!A336)+1,100)</f>
        <v>区域电站</v>
      </c>
      <c r="B337" s="178" t="str">
        <f>MID(Sheet1!B336,FIND(":",Sheet1!B336)+1,100)</f>
        <v>区域电站</v>
      </c>
      <c r="C337" s="178" t="str">
        <f>MID(Sheet1!C336,FIND(":",Sheet1!C336)+1,100)</f>
        <v/>
      </c>
      <c r="D337" s="178" t="str">
        <f>MID(Sheet1!D336,FIND(":",Sheet1!D336)+1,100)</f>
        <v>T</v>
      </c>
      <c r="E337" s="178" t="str">
        <f>MID(Sheet1!E336,FIND(":",Sheet1!E336)+1,100)</f>
        <v>规范外</v>
      </c>
      <c r="F337" s="178" t="str">
        <f>MID(Sheet1!F336,FIND(":",Sheet1!F336)+1,100)</f>
        <v>1</v>
      </c>
      <c r="G337" s="178" t="str">
        <f>MID(Sheet1!G336,FIND(":",Sheet1!G336)+1,100)</f>
        <v>街道级</v>
      </c>
      <c r="H337" s="178" t="str">
        <f>MID(Sheet1!H336,FIND(":",Sheet1!H336)+1,100)</f>
        <v>FZ0203</v>
      </c>
      <c r="I337" s="178" t="str">
        <f>MID(Sheet1!I336,FIND(":",Sheet1!I336)+1,100)</f>
        <v>市政人防</v>
      </c>
      <c r="J337" s="178" t="str">
        <f>MID(Sheet1!J336,FIND(":",Sheet1!J336)+1,100)</f>
        <v>1315</v>
      </c>
      <c r="K337" s="178" t="str">
        <f>MID(Sheet1!K336,FIND(":",Sheet1!K336)+1,100)</f>
        <v>点位控制</v>
      </c>
      <c r="L337" s="178" t="str">
        <f>MID(Sheet1!L336,FIND(":",Sheet1!L336)+1,100)</f>
        <v>0</v>
      </c>
      <c r="M337" s="178" t="str">
        <f>MID(Sheet1!M336,FIND(":",Sheet1!M336)+1,100)</f>
        <v>0</v>
      </c>
      <c r="N337" s="178" t="str">
        <f>MID(Sheet1!N336,FIND(":",Sheet1!N336)+1,100)</f>
        <v>0</v>
      </c>
      <c r="O337" s="178" t="str">
        <f>MID(Sheet1!O336,FIND(":",Sheet1!O336)+1,100)</f>
        <v>0</v>
      </c>
      <c r="P337" s="178" t="str">
        <f>MID(Sheet1!P336,FIND(":",Sheet1!P336)+1,100)</f>
        <v>0</v>
      </c>
      <c r="Q337" s="178" t="str">
        <f>MID(Sheet1!Q336,FIND(":",Sheet1!Q336)+1,100)</f>
        <v>-</v>
      </c>
      <c r="R337" s="178" t="str">
        <f>MID(Sheet1!R336,FIND(":",Sheet1!R336)+1,100)</f>
        <v>-</v>
      </c>
      <c r="S337" s="178" t="str">
        <f>MID(Sheet1!S336,FIND(":",Sheet1!S336)+1,100)</f>
        <v>-</v>
      </c>
      <c r="T337" s="178" t="str">
        <f>MID(Sheet1!T336,FIND(":",Sheet1!T336)+1,100)</f>
        <v>-</v>
      </c>
      <c r="U337" s="178" t="str">
        <f>MID(Sheet1!U336,FIND(":",Sheet1!U336)+1,100)</f>
        <v/>
      </c>
      <c r="V337" s="103" t="str">
        <f>MID(Sheet1!V336,FIND(":",Sheet1!V336)+1,10000)</f>
        <v>配套工程指标0.36-0.64，服务半径500米</v>
      </c>
    </row>
    <row r="338" spans="1:22" x14ac:dyDescent="0.2">
      <c r="A338" s="178" t="str">
        <f>MID(Sheet1!A337,FIND(":",Sheet1!A337)+1,100)</f>
        <v>核生化监测中心</v>
      </c>
      <c r="B338" s="178" t="str">
        <f>MID(Sheet1!B337,FIND(":",Sheet1!B337)+1,100)</f>
        <v>核生化监测中心</v>
      </c>
      <c r="C338" s="178" t="str">
        <f>MID(Sheet1!C337,FIND(":",Sheet1!C337)+1,100)</f>
        <v/>
      </c>
      <c r="D338" s="178" t="str">
        <f>MID(Sheet1!D337,FIND(":",Sheet1!D337)+1,100)</f>
        <v>T</v>
      </c>
      <c r="E338" s="178" t="str">
        <f>MID(Sheet1!E337,FIND(":",Sheet1!E337)+1,100)</f>
        <v>规范外</v>
      </c>
      <c r="F338" s="178" t="str">
        <f>MID(Sheet1!F337,FIND(":",Sheet1!F337)+1,100)</f>
        <v>1</v>
      </c>
      <c r="G338" s="178" t="str">
        <f>MID(Sheet1!G337,FIND(":",Sheet1!G337)+1,100)</f>
        <v>街道级</v>
      </c>
      <c r="H338" s="178" t="str">
        <f>MID(Sheet1!H337,FIND(":",Sheet1!H337)+1,100)</f>
        <v>FZ0203</v>
      </c>
      <c r="I338" s="178" t="str">
        <f>MID(Sheet1!I337,FIND(":",Sheet1!I337)+1,100)</f>
        <v>市政人防</v>
      </c>
      <c r="J338" s="178" t="str">
        <f>MID(Sheet1!J337,FIND(":",Sheet1!J337)+1,100)</f>
        <v>1315</v>
      </c>
      <c r="K338" s="178" t="str">
        <f>MID(Sheet1!K337,FIND(":",Sheet1!K337)+1,100)</f>
        <v>点位控制</v>
      </c>
      <c r="L338" s="178" t="str">
        <f>MID(Sheet1!L337,FIND(":",Sheet1!L337)+1,100)</f>
        <v>0</v>
      </c>
      <c r="M338" s="178" t="str">
        <f>MID(Sheet1!M337,FIND(":",Sheet1!M337)+1,100)</f>
        <v>0</v>
      </c>
      <c r="N338" s="178" t="str">
        <f>MID(Sheet1!N337,FIND(":",Sheet1!N337)+1,100)</f>
        <v>0</v>
      </c>
      <c r="O338" s="178" t="str">
        <f>MID(Sheet1!O337,FIND(":",Sheet1!O337)+1,100)</f>
        <v>0</v>
      </c>
      <c r="P338" s="178" t="str">
        <f>MID(Sheet1!P337,FIND(":",Sheet1!P337)+1,100)</f>
        <v>0</v>
      </c>
      <c r="Q338" s="178" t="str">
        <f>MID(Sheet1!Q337,FIND(":",Sheet1!Q337)+1,100)</f>
        <v>-</v>
      </c>
      <c r="R338" s="178" t="str">
        <f>MID(Sheet1!R337,FIND(":",Sheet1!R337)+1,100)</f>
        <v>-</v>
      </c>
      <c r="S338" s="178" t="str">
        <f>MID(Sheet1!S337,FIND(":",Sheet1!S337)+1,100)</f>
        <v>-</v>
      </c>
      <c r="T338" s="178" t="str">
        <f>MID(Sheet1!T337,FIND(":",Sheet1!T337)+1,100)</f>
        <v>-</v>
      </c>
      <c r="U338" s="178" t="str">
        <f>MID(Sheet1!U337,FIND(":",Sheet1!U337)+1,100)</f>
        <v/>
      </c>
      <c r="V338" s="103" t="str">
        <f>MID(Sheet1!V337,FIND(":",Sheet1!V337)+1,10000)</f>
        <v>配套工程指标0.36-0.64</v>
      </c>
    </row>
    <row r="339" spans="1:22" x14ac:dyDescent="0.2">
      <c r="A339" s="178" t="str">
        <f>MID(Sheet1!A338,FIND(":",Sheet1!A338)+1,100)</f>
        <v>食品站</v>
      </c>
      <c r="B339" s="178" t="str">
        <f>MID(Sheet1!B338,FIND(":",Sheet1!B338)+1,100)</f>
        <v>食品站</v>
      </c>
      <c r="C339" s="178" t="str">
        <f>MID(Sheet1!C338,FIND(":",Sheet1!C338)+1,100)</f>
        <v/>
      </c>
      <c r="D339" s="178" t="str">
        <f>MID(Sheet1!D338,FIND(":",Sheet1!D338)+1,100)</f>
        <v>T</v>
      </c>
      <c r="E339" s="178" t="str">
        <f>MID(Sheet1!E338,FIND(":",Sheet1!E338)+1,100)</f>
        <v>规范外</v>
      </c>
      <c r="F339" s="178" t="str">
        <f>MID(Sheet1!F338,FIND(":",Sheet1!F338)+1,100)</f>
        <v>1</v>
      </c>
      <c r="G339" s="178" t="str">
        <f>MID(Sheet1!G338,FIND(":",Sheet1!G338)+1,100)</f>
        <v>街道级</v>
      </c>
      <c r="H339" s="178" t="str">
        <f>MID(Sheet1!H338,FIND(":",Sheet1!H338)+1,100)</f>
        <v>FZ0203</v>
      </c>
      <c r="I339" s="178" t="str">
        <f>MID(Sheet1!I338,FIND(":",Sheet1!I338)+1,100)</f>
        <v>市政人防</v>
      </c>
      <c r="J339" s="178" t="str">
        <f>MID(Sheet1!J338,FIND(":",Sheet1!J338)+1,100)</f>
        <v>1315</v>
      </c>
      <c r="K339" s="178" t="str">
        <f>MID(Sheet1!K338,FIND(":",Sheet1!K338)+1,100)</f>
        <v>点位控制</v>
      </c>
      <c r="L339" s="178" t="str">
        <f>MID(Sheet1!L338,FIND(":",Sheet1!L338)+1,100)</f>
        <v>0</v>
      </c>
      <c r="M339" s="178" t="str">
        <f>MID(Sheet1!M338,FIND(":",Sheet1!M338)+1,100)</f>
        <v>0</v>
      </c>
      <c r="N339" s="178" t="str">
        <f>MID(Sheet1!N338,FIND(":",Sheet1!N338)+1,100)</f>
        <v>0</v>
      </c>
      <c r="O339" s="178" t="str">
        <f>MID(Sheet1!O338,FIND(":",Sheet1!O338)+1,100)</f>
        <v>0</v>
      </c>
      <c r="P339" s="178" t="str">
        <f>MID(Sheet1!P338,FIND(":",Sheet1!P338)+1,100)</f>
        <v>0</v>
      </c>
      <c r="Q339" s="178" t="str">
        <f>MID(Sheet1!Q338,FIND(":",Sheet1!Q338)+1,100)</f>
        <v>-</v>
      </c>
      <c r="R339" s="178" t="str">
        <f>MID(Sheet1!R338,FIND(":",Sheet1!R338)+1,100)</f>
        <v>-</v>
      </c>
      <c r="S339" s="178" t="str">
        <f>MID(Sheet1!S338,FIND(":",Sheet1!S338)+1,100)</f>
        <v>-</v>
      </c>
      <c r="T339" s="178" t="str">
        <f>MID(Sheet1!T338,FIND(":",Sheet1!T338)+1,100)</f>
        <v>-</v>
      </c>
      <c r="U339" s="178" t="str">
        <f>MID(Sheet1!U338,FIND(":",Sheet1!U338)+1,100)</f>
        <v/>
      </c>
      <c r="V339" s="103" t="str">
        <f>MID(Sheet1!V338,FIND(":",Sheet1!V338)+1,10000)</f>
        <v>配套工程指标0.36-0.64</v>
      </c>
    </row>
    <row r="340" spans="1:22" x14ac:dyDescent="0.2">
      <c r="A340" s="178" t="str">
        <f>MID(Sheet1!A339,FIND(":",Sheet1!A339)+1,100)</f>
        <v>区域供水站</v>
      </c>
      <c r="B340" s="178" t="str">
        <f>MID(Sheet1!B339,FIND(":",Sheet1!B339)+1,100)</f>
        <v>区域供水站</v>
      </c>
      <c r="C340" s="178" t="str">
        <f>MID(Sheet1!C339,FIND(":",Sheet1!C339)+1,100)</f>
        <v/>
      </c>
      <c r="D340" s="178" t="str">
        <f>MID(Sheet1!D339,FIND(":",Sheet1!D339)+1,100)</f>
        <v>T</v>
      </c>
      <c r="E340" s="178" t="str">
        <f>MID(Sheet1!E339,FIND(":",Sheet1!E339)+1,100)</f>
        <v>规范外</v>
      </c>
      <c r="F340" s="178" t="str">
        <f>MID(Sheet1!F339,FIND(":",Sheet1!F339)+1,100)</f>
        <v>1</v>
      </c>
      <c r="G340" s="178" t="str">
        <f>MID(Sheet1!G339,FIND(":",Sheet1!G339)+1,100)</f>
        <v>街道级</v>
      </c>
      <c r="H340" s="178" t="str">
        <f>MID(Sheet1!H339,FIND(":",Sheet1!H339)+1,100)</f>
        <v>FZ0203</v>
      </c>
      <c r="I340" s="178" t="str">
        <f>MID(Sheet1!I339,FIND(":",Sheet1!I339)+1,100)</f>
        <v>市政人防</v>
      </c>
      <c r="J340" s="178" t="str">
        <f>MID(Sheet1!J339,FIND(":",Sheet1!J339)+1,100)</f>
        <v>1315</v>
      </c>
      <c r="K340" s="178" t="str">
        <f>MID(Sheet1!K339,FIND(":",Sheet1!K339)+1,100)</f>
        <v>点位控制</v>
      </c>
      <c r="L340" s="178" t="str">
        <f>MID(Sheet1!L339,FIND(":",Sheet1!L339)+1,100)</f>
        <v>0</v>
      </c>
      <c r="M340" s="178" t="str">
        <f>MID(Sheet1!M339,FIND(":",Sheet1!M339)+1,100)</f>
        <v>0</v>
      </c>
      <c r="N340" s="178" t="str">
        <f>MID(Sheet1!N339,FIND(":",Sheet1!N339)+1,100)</f>
        <v>0</v>
      </c>
      <c r="O340" s="178" t="str">
        <f>MID(Sheet1!O339,FIND(":",Sheet1!O339)+1,100)</f>
        <v>0</v>
      </c>
      <c r="P340" s="178" t="str">
        <f>MID(Sheet1!P339,FIND(":",Sheet1!P339)+1,100)</f>
        <v>0</v>
      </c>
      <c r="Q340" s="178" t="str">
        <f>MID(Sheet1!Q339,FIND(":",Sheet1!Q339)+1,100)</f>
        <v>-</v>
      </c>
      <c r="R340" s="178" t="str">
        <f>MID(Sheet1!R339,FIND(":",Sheet1!R339)+1,100)</f>
        <v>-</v>
      </c>
      <c r="S340" s="178" t="str">
        <f>MID(Sheet1!S339,FIND(":",Sheet1!S339)+1,100)</f>
        <v>-</v>
      </c>
      <c r="T340" s="178" t="str">
        <f>MID(Sheet1!T339,FIND(":",Sheet1!T339)+1,100)</f>
        <v>-</v>
      </c>
      <c r="U340" s="178" t="str">
        <f>MID(Sheet1!U339,FIND(":",Sheet1!U339)+1,100)</f>
        <v/>
      </c>
      <c r="V340" s="103" t="str">
        <f>MID(Sheet1!V339,FIND(":",Sheet1!V339)+1,10000)</f>
        <v>配套工程指标0.36-0.64</v>
      </c>
    </row>
    <row r="341" spans="1:22" x14ac:dyDescent="0.2">
      <c r="A341" s="178" t="str">
        <f>MID(Sheet1!A340,FIND(":",Sheet1!A340)+1,100)</f>
        <v>一等人员掩蔽工程</v>
      </c>
      <c r="B341" s="178" t="str">
        <f>MID(Sheet1!B340,FIND(":",Sheet1!B340)+1,100)</f>
        <v>一等人员掩蔽工程</v>
      </c>
      <c r="C341" s="178" t="str">
        <f>MID(Sheet1!C340,FIND(":",Sheet1!C340)+1,100)</f>
        <v/>
      </c>
      <c r="D341" s="178" t="str">
        <f>MID(Sheet1!D340,FIND(":",Sheet1!D340)+1,100)</f>
        <v>T</v>
      </c>
      <c r="E341" s="178" t="str">
        <f>MID(Sheet1!E340,FIND(":",Sheet1!E340)+1,100)</f>
        <v>规范外</v>
      </c>
      <c r="F341" s="178" t="str">
        <f>MID(Sheet1!F340,FIND(":",Sheet1!F340)+1,100)</f>
        <v>1</v>
      </c>
      <c r="G341" s="178" t="str">
        <f>MID(Sheet1!G340,FIND(":",Sheet1!G340)+1,100)</f>
        <v>街道级</v>
      </c>
      <c r="H341" s="178" t="str">
        <f>MID(Sheet1!H340,FIND(":",Sheet1!H340)+1,100)</f>
        <v>FZ0203</v>
      </c>
      <c r="I341" s="178" t="str">
        <f>MID(Sheet1!I340,FIND(":",Sheet1!I340)+1,100)</f>
        <v>市政人防</v>
      </c>
      <c r="J341" s="178" t="str">
        <f>MID(Sheet1!J340,FIND(":",Sheet1!J340)+1,100)</f>
        <v>1315</v>
      </c>
      <c r="K341" s="178" t="str">
        <f>MID(Sheet1!K340,FIND(":",Sheet1!K340)+1,100)</f>
        <v>点位控制</v>
      </c>
      <c r="L341" s="178" t="str">
        <f>MID(Sheet1!L340,FIND(":",Sheet1!L340)+1,100)</f>
        <v>0</v>
      </c>
      <c r="M341" s="178" t="str">
        <f>MID(Sheet1!M340,FIND(":",Sheet1!M340)+1,100)</f>
        <v>0</v>
      </c>
      <c r="N341" s="178" t="str">
        <f>MID(Sheet1!N340,FIND(":",Sheet1!N340)+1,100)</f>
        <v>0</v>
      </c>
      <c r="O341" s="178" t="str">
        <f>MID(Sheet1!O340,FIND(":",Sheet1!O340)+1,100)</f>
        <v>0</v>
      </c>
      <c r="P341" s="178" t="str">
        <f>MID(Sheet1!P340,FIND(":",Sheet1!P340)+1,100)</f>
        <v>0</v>
      </c>
      <c r="Q341" s="178" t="str">
        <f>MID(Sheet1!Q340,FIND(":",Sheet1!Q340)+1,100)</f>
        <v>-</v>
      </c>
      <c r="R341" s="178" t="str">
        <f>MID(Sheet1!R340,FIND(":",Sheet1!R340)+1,100)</f>
        <v>-</v>
      </c>
      <c r="S341" s="178" t="str">
        <f>MID(Sheet1!S340,FIND(":",Sheet1!S340)+1,100)</f>
        <v>-</v>
      </c>
      <c r="T341" s="178" t="str">
        <f>MID(Sheet1!T340,FIND(":",Sheet1!T340)+1,100)</f>
        <v>-</v>
      </c>
      <c r="U341" s="178" t="str">
        <f>MID(Sheet1!U340,FIND(":",Sheet1!U340)+1,100)</f>
        <v/>
      </c>
      <c r="V341" s="103" t="str">
        <f>MID(Sheet1!V340,FIND(":",Sheet1!V340)+1,10000)</f>
        <v>人员掩蔽工程指标2.00-3.20</v>
      </c>
    </row>
    <row r="342" spans="1:22" x14ac:dyDescent="0.2">
      <c r="A342" s="178" t="str">
        <f>MID(Sheet1!A341,FIND(":",Sheet1!A341)+1,100)</f>
        <v>人防疏散基地</v>
      </c>
      <c r="B342" s="178" t="str">
        <f>MID(Sheet1!B341,FIND(":",Sheet1!B341)+1,100)</f>
        <v>人防疏散基地</v>
      </c>
      <c r="C342" s="178" t="str">
        <f>MID(Sheet1!C341,FIND(":",Sheet1!C341)+1,100)</f>
        <v/>
      </c>
      <c r="D342" s="178" t="str">
        <f>MID(Sheet1!D341,FIND(":",Sheet1!D341)+1,100)</f>
        <v>T</v>
      </c>
      <c r="E342" s="178" t="str">
        <f>MID(Sheet1!E341,FIND(":",Sheet1!E341)+1,100)</f>
        <v>规范外</v>
      </c>
      <c r="F342" s="178" t="str">
        <f>MID(Sheet1!F341,FIND(":",Sheet1!F341)+1,100)</f>
        <v>1</v>
      </c>
      <c r="G342" s="178" t="str">
        <f>MID(Sheet1!G341,FIND(":",Sheet1!G341)+1,100)</f>
        <v>街道级</v>
      </c>
      <c r="H342" s="178" t="str">
        <f>MID(Sheet1!H341,FIND(":",Sheet1!H341)+1,100)</f>
        <v>FZ0203</v>
      </c>
      <c r="I342" s="178" t="str">
        <f>MID(Sheet1!I341,FIND(":",Sheet1!I341)+1,100)</f>
        <v>市政人防</v>
      </c>
      <c r="J342" s="178" t="str">
        <f>MID(Sheet1!J341,FIND(":",Sheet1!J341)+1,100)</f>
        <v>1315</v>
      </c>
      <c r="K342" s="178" t="str">
        <f>MID(Sheet1!K341,FIND(":",Sheet1!K341)+1,100)</f>
        <v>点位控制</v>
      </c>
      <c r="L342" s="178" t="str">
        <f>MID(Sheet1!L341,FIND(":",Sheet1!L341)+1,100)</f>
        <v>0</v>
      </c>
      <c r="M342" s="178" t="str">
        <f>MID(Sheet1!M341,FIND(":",Sheet1!M341)+1,100)</f>
        <v>0</v>
      </c>
      <c r="N342" s="178" t="str">
        <f>MID(Sheet1!N341,FIND(":",Sheet1!N341)+1,100)</f>
        <v>0</v>
      </c>
      <c r="O342" s="178" t="str">
        <f>MID(Sheet1!O341,FIND(":",Sheet1!O341)+1,100)</f>
        <v>0</v>
      </c>
      <c r="P342" s="178" t="str">
        <f>MID(Sheet1!P341,FIND(":",Sheet1!P341)+1,100)</f>
        <v>0</v>
      </c>
      <c r="Q342" s="178" t="str">
        <f>MID(Sheet1!Q341,FIND(":",Sheet1!Q341)+1,100)</f>
        <v>-</v>
      </c>
      <c r="R342" s="178" t="str">
        <f>MID(Sheet1!R341,FIND(":",Sheet1!R341)+1,100)</f>
        <v>-</v>
      </c>
      <c r="S342" s="178" t="str">
        <f>MID(Sheet1!S341,FIND(":",Sheet1!S341)+1,100)</f>
        <v>-</v>
      </c>
      <c r="T342" s="178" t="str">
        <f>MID(Sheet1!T341,FIND(":",Sheet1!T341)+1,100)</f>
        <v>-</v>
      </c>
      <c r="U342" s="178" t="str">
        <f>MID(Sheet1!U341,FIND(":",Sheet1!U341)+1,100)</f>
        <v/>
      </c>
      <c r="V342" s="103" t="str">
        <f>MID(Sheet1!V341,FIND(":",Sheet1!V341)+1,10000)</f>
        <v>-</v>
      </c>
    </row>
    <row r="343" spans="1:22" x14ac:dyDescent="0.2">
      <c r="A343" s="178" t="str">
        <f>MID(Sheet1!A342,FIND(":",Sheet1!A342)+1,100)</f>
        <v>人防疏散地域</v>
      </c>
      <c r="B343" s="178" t="str">
        <f>MID(Sheet1!B342,FIND(":",Sheet1!B342)+1,100)</f>
        <v>人防疏散地域</v>
      </c>
      <c r="C343" s="178" t="str">
        <f>MID(Sheet1!C342,FIND(":",Sheet1!C342)+1,100)</f>
        <v/>
      </c>
      <c r="D343" s="178" t="str">
        <f>MID(Sheet1!D342,FIND(":",Sheet1!D342)+1,100)</f>
        <v>T</v>
      </c>
      <c r="E343" s="178" t="str">
        <f>MID(Sheet1!E342,FIND(":",Sheet1!E342)+1,100)</f>
        <v>规范外</v>
      </c>
      <c r="F343" s="178" t="str">
        <f>MID(Sheet1!F342,FIND(":",Sheet1!F342)+1,100)</f>
        <v>1</v>
      </c>
      <c r="G343" s="178" t="str">
        <f>MID(Sheet1!G342,FIND(":",Sheet1!G342)+1,100)</f>
        <v>街道级</v>
      </c>
      <c r="H343" s="178" t="str">
        <f>MID(Sheet1!H342,FIND(":",Sheet1!H342)+1,100)</f>
        <v>FZ0203</v>
      </c>
      <c r="I343" s="178" t="str">
        <f>MID(Sheet1!I342,FIND(":",Sheet1!I342)+1,100)</f>
        <v>市政人防</v>
      </c>
      <c r="J343" s="178" t="str">
        <f>MID(Sheet1!J342,FIND(":",Sheet1!J342)+1,100)</f>
        <v>1315</v>
      </c>
      <c r="K343" s="178" t="str">
        <f>MID(Sheet1!K342,FIND(":",Sheet1!K342)+1,100)</f>
        <v>点位控制</v>
      </c>
      <c r="L343" s="178" t="str">
        <f>MID(Sheet1!L342,FIND(":",Sheet1!L342)+1,100)</f>
        <v>0</v>
      </c>
      <c r="M343" s="178" t="str">
        <f>MID(Sheet1!M342,FIND(":",Sheet1!M342)+1,100)</f>
        <v>0</v>
      </c>
      <c r="N343" s="178" t="str">
        <f>MID(Sheet1!N342,FIND(":",Sheet1!N342)+1,100)</f>
        <v>0</v>
      </c>
      <c r="O343" s="178" t="str">
        <f>MID(Sheet1!O342,FIND(":",Sheet1!O342)+1,100)</f>
        <v>0</v>
      </c>
      <c r="P343" s="178" t="str">
        <f>MID(Sheet1!P342,FIND(":",Sheet1!P342)+1,100)</f>
        <v>0</v>
      </c>
      <c r="Q343" s="178" t="str">
        <f>MID(Sheet1!Q342,FIND(":",Sheet1!Q342)+1,100)</f>
        <v>-</v>
      </c>
      <c r="R343" s="178" t="str">
        <f>MID(Sheet1!R342,FIND(":",Sheet1!R342)+1,100)</f>
        <v>-</v>
      </c>
      <c r="S343" s="178" t="str">
        <f>MID(Sheet1!S342,FIND(":",Sheet1!S342)+1,100)</f>
        <v>-</v>
      </c>
      <c r="T343" s="178" t="str">
        <f>MID(Sheet1!T342,FIND(":",Sheet1!T342)+1,100)</f>
        <v>-</v>
      </c>
      <c r="U343" s="178" t="str">
        <f>MID(Sheet1!U342,FIND(":",Sheet1!U342)+1,100)</f>
        <v/>
      </c>
      <c r="V343" s="103" t="str">
        <f>MID(Sheet1!V342,FIND(":",Sheet1!V342)+1,10000)</f>
        <v>-</v>
      </c>
    </row>
    <row r="344" spans="1:22" x14ac:dyDescent="0.2">
      <c r="A344" s="178" t="str">
        <f>MID(Sheet1!A343,FIND(":",Sheet1!A343)+1,100)</f>
        <v>人防疏散点</v>
      </c>
      <c r="B344" s="178" t="str">
        <f>MID(Sheet1!B343,FIND(":",Sheet1!B343)+1,100)</f>
        <v>人防疏散点</v>
      </c>
      <c r="C344" s="178" t="str">
        <f>MID(Sheet1!C343,FIND(":",Sheet1!C343)+1,100)</f>
        <v/>
      </c>
      <c r="D344" s="178" t="str">
        <f>MID(Sheet1!D343,FIND(":",Sheet1!D343)+1,100)</f>
        <v>T</v>
      </c>
      <c r="E344" s="178" t="str">
        <f>MID(Sheet1!E343,FIND(":",Sheet1!E343)+1,100)</f>
        <v>规范外</v>
      </c>
      <c r="F344" s="178" t="str">
        <f>MID(Sheet1!F343,FIND(":",Sheet1!F343)+1,100)</f>
        <v>1</v>
      </c>
      <c r="G344" s="178" t="str">
        <f>MID(Sheet1!G343,FIND(":",Sheet1!G343)+1,100)</f>
        <v>街道级</v>
      </c>
      <c r="H344" s="178" t="str">
        <f>MID(Sheet1!H343,FIND(":",Sheet1!H343)+1,100)</f>
        <v>FZ0203</v>
      </c>
      <c r="I344" s="178" t="str">
        <f>MID(Sheet1!I343,FIND(":",Sheet1!I343)+1,100)</f>
        <v>市政人防</v>
      </c>
      <c r="J344" s="178" t="str">
        <f>MID(Sheet1!J343,FIND(":",Sheet1!J343)+1,100)</f>
        <v>1315</v>
      </c>
      <c r="K344" s="178" t="str">
        <f>MID(Sheet1!K343,FIND(":",Sheet1!K343)+1,100)</f>
        <v>点位控制</v>
      </c>
      <c r="L344" s="178" t="str">
        <f>MID(Sheet1!L343,FIND(":",Sheet1!L343)+1,100)</f>
        <v>0</v>
      </c>
      <c r="M344" s="178" t="str">
        <f>MID(Sheet1!M343,FIND(":",Sheet1!M343)+1,100)</f>
        <v>0</v>
      </c>
      <c r="N344" s="178" t="str">
        <f>MID(Sheet1!N343,FIND(":",Sheet1!N343)+1,100)</f>
        <v>0</v>
      </c>
      <c r="O344" s="178" t="str">
        <f>MID(Sheet1!O343,FIND(":",Sheet1!O343)+1,100)</f>
        <v>0</v>
      </c>
      <c r="P344" s="178" t="str">
        <f>MID(Sheet1!P343,FIND(":",Sheet1!P343)+1,100)</f>
        <v>0</v>
      </c>
      <c r="Q344" s="178" t="str">
        <f>MID(Sheet1!Q343,FIND(":",Sheet1!Q343)+1,100)</f>
        <v>-</v>
      </c>
      <c r="R344" s="178" t="str">
        <f>MID(Sheet1!R343,FIND(":",Sheet1!R343)+1,100)</f>
        <v>-</v>
      </c>
      <c r="S344" s="178" t="str">
        <f>MID(Sheet1!S343,FIND(":",Sheet1!S343)+1,100)</f>
        <v>-</v>
      </c>
      <c r="T344" s="178" t="str">
        <f>MID(Sheet1!T343,FIND(":",Sheet1!T343)+1,100)</f>
        <v>-</v>
      </c>
      <c r="U344" s="178" t="str">
        <f>MID(Sheet1!U343,FIND(":",Sheet1!U343)+1,100)</f>
        <v/>
      </c>
      <c r="V344" s="103" t="str">
        <f>MID(Sheet1!V343,FIND(":",Sheet1!V343)+1,10000)</f>
        <v>-</v>
      </c>
    </row>
  </sheetData>
  <autoFilter ref="I1:I317" xr:uid="{B47E05CB-2CCC-4692-9B26-263E9ADF20AF}"/>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UADGH2</cp:lastModifiedBy>
  <dcterms:created xsi:type="dcterms:W3CDTF">2015-06-05T18:19:34Z</dcterms:created>
  <dcterms:modified xsi:type="dcterms:W3CDTF">2024-05-23T04:36:37Z</dcterms:modified>
</cp:coreProperties>
</file>