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eoliv\Desktop\IFKOR FOC DRIVE\"/>
    </mc:Choice>
  </mc:AlternateContent>
  <bookViews>
    <workbookView xWindow="0" yWindow="0" windowWidth="38676" windowHeight="114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  <c r="B20" i="1" s="1"/>
  <c r="B9" i="1"/>
  <c r="F9" i="1" s="1"/>
  <c r="G9" i="1" s="1"/>
  <c r="C7" i="1"/>
  <c r="E5" i="1"/>
  <c r="B4" i="1"/>
  <c r="F10" i="1" l="1"/>
  <c r="B21" i="1"/>
  <c r="B22" i="1"/>
  <c r="B14" i="1"/>
  <c r="B15" i="1"/>
  <c r="B16" i="1"/>
  <c r="B17" i="1"/>
  <c r="B13" i="1"/>
  <c r="B18" i="1"/>
  <c r="B19" i="1"/>
</calcChain>
</file>

<file path=xl/sharedStrings.xml><?xml version="1.0" encoding="utf-8"?>
<sst xmlns="http://schemas.openxmlformats.org/spreadsheetml/2006/main" count="23" uniqueCount="23">
  <si>
    <t>USER_R_SHUNT_OHM</t>
  </si>
  <si>
    <t>VAREF_V</t>
  </si>
  <si>
    <t>USER_R_PHASECURRENT_FEEDBACK_KOHM</t>
  </si>
  <si>
    <t>USER_RIN_PHASECURRENT_KOHM</t>
  </si>
  <si>
    <t>OP_GAIN_FACTOR</t>
  </si>
  <si>
    <t xml:space="preserve">I_MAX_A </t>
  </si>
  <si>
    <t>USER_IDC_MAXCURRENT_A</t>
  </si>
  <si>
    <t>IDC_MAX_LIMIT</t>
  </si>
  <si>
    <t>DC_SHUNT_CURRENT</t>
    <phoneticPr fontId="1" type="noConversion"/>
  </si>
  <si>
    <t>OPAMP_OUTPUT_VOLTAGE</t>
    <phoneticPr fontId="1" type="noConversion"/>
  </si>
  <si>
    <t>USER_IQ_REF_HIGH_LIMIT</t>
  </si>
  <si>
    <t>USER_IQ_CURRENT_ALLOWED_A</t>
  </si>
  <si>
    <t>FOR_MOTOR_SPEED_1</t>
    <phoneticPr fontId="1" type="noConversion"/>
  </si>
  <si>
    <t>FOR_MOTOR_SPEED_2</t>
    <phoneticPr fontId="1" type="noConversion"/>
  </si>
  <si>
    <t>FOR_MOTOR_SPEED_3</t>
  </si>
  <si>
    <t>FOR_MOTOR_SPEED_4</t>
  </si>
  <si>
    <t>FOR_MOTOR_SPEED_5</t>
  </si>
  <si>
    <t>FOR_MOTOR_SPEED_6</t>
  </si>
  <si>
    <t>FOR_MOTOR_SPEED_7</t>
  </si>
  <si>
    <t>FOR_MOTOR_SPEED_8</t>
  </si>
  <si>
    <t>FOR_MOTOR_SPEED_9</t>
  </si>
  <si>
    <t>FOR_MOTOR_SPEED_10</t>
  </si>
  <si>
    <t>Over Current Protection 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</si>
</sst>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abSelected="1" workbookViewId="0">
      <selection activeCell="L10" sqref="L10"/>
    </sheetView>
  </sheetViews>
  <sheetFormatPr defaultRowHeight="17.399999999999999" x14ac:dyDescent="0.4"/>
  <cols>
    <col min="1" max="1" width="39.69921875" bestFit="1" customWidth="1"/>
    <col min="5" max="5" width="1.3984375" customWidth="1"/>
    <col min="6" max="6" width="25.296875" bestFit="1" customWidth="1"/>
    <col min="7" max="7" width="20.09765625" bestFit="1" customWidth="1"/>
  </cols>
  <sheetData>
    <row r="2" spans="1:7" x14ac:dyDescent="0.4">
      <c r="A2" t="s">
        <v>0</v>
      </c>
      <c r="B2" s="1">
        <v>0.01</v>
      </c>
    </row>
    <row r="3" spans="1:7" x14ac:dyDescent="0.4">
      <c r="A3" t="s">
        <v>1</v>
      </c>
      <c r="B3" s="1">
        <v>5</v>
      </c>
    </row>
    <row r="4" spans="1:7" x14ac:dyDescent="0.4">
      <c r="A4" t="s">
        <v>4</v>
      </c>
      <c r="B4">
        <f>B5/B6</f>
        <v>51.25</v>
      </c>
    </row>
    <row r="5" spans="1:7" x14ac:dyDescent="0.4">
      <c r="A5" t="s">
        <v>2</v>
      </c>
      <c r="B5" s="1">
        <v>820</v>
      </c>
      <c r="E5">
        <f>5/4095</f>
        <v>1.221001221001221E-3</v>
      </c>
    </row>
    <row r="6" spans="1:7" x14ac:dyDescent="0.4">
      <c r="A6" t="s">
        <v>3</v>
      </c>
      <c r="B6" s="1">
        <v>16</v>
      </c>
      <c r="F6" s="6" t="s">
        <v>22</v>
      </c>
      <c r="G6" s="6"/>
    </row>
    <row r="7" spans="1:7" x14ac:dyDescent="0.4">
      <c r="A7" t="s">
        <v>5</v>
      </c>
      <c r="B7" s="1">
        <v>8</v>
      </c>
      <c r="C7">
        <f>(B3/(B2*B4))/2</f>
        <v>4.8780487804878057</v>
      </c>
      <c r="F7" s="6"/>
      <c r="G7" s="6"/>
    </row>
    <row r="8" spans="1:7" x14ac:dyDescent="0.4">
      <c r="A8" t="s">
        <v>6</v>
      </c>
      <c r="B8" s="5">
        <v>0.1</v>
      </c>
      <c r="F8" s="2" t="s">
        <v>9</v>
      </c>
      <c r="G8" s="2" t="s">
        <v>8</v>
      </c>
    </row>
    <row r="9" spans="1:7" x14ac:dyDescent="0.4">
      <c r="A9" t="s">
        <v>7</v>
      </c>
      <c r="B9">
        <f>(2^12*B8)/((B3/(B2*B4))/2)</f>
        <v>83.967999999999989</v>
      </c>
      <c r="F9" s="2">
        <f>B9*E5+2.5</f>
        <v>2.6025250305250305</v>
      </c>
      <c r="G9" s="3">
        <f>(F9-2.5)/B4/B2</f>
        <v>0.20004884004883997</v>
      </c>
    </row>
    <row r="10" spans="1:7" x14ac:dyDescent="0.4">
      <c r="F10" s="4">
        <f>G9*B2*B4+2.5</f>
        <v>2.6025250305250305</v>
      </c>
    </row>
    <row r="11" spans="1:7" x14ac:dyDescent="0.4">
      <c r="A11" t="s">
        <v>10</v>
      </c>
      <c r="B11">
        <f>32768*B12/B7</f>
        <v>8192</v>
      </c>
      <c r="C11">
        <f>32768*B12/C7</f>
        <v>13434.879999999997</v>
      </c>
    </row>
    <row r="12" spans="1:7" x14ac:dyDescent="0.4">
      <c r="A12" t="s">
        <v>11</v>
      </c>
      <c r="B12" s="1">
        <v>2</v>
      </c>
    </row>
    <row r="13" spans="1:7" x14ac:dyDescent="0.4">
      <c r="A13" t="s">
        <v>12</v>
      </c>
      <c r="B13">
        <f>((B11*0.1)*2^12)/B11</f>
        <v>409.6</v>
      </c>
    </row>
    <row r="14" spans="1:7" x14ac:dyDescent="0.4">
      <c r="A14" t="s">
        <v>13</v>
      </c>
      <c r="B14">
        <f>((B11*0.2)*2^12)/B11</f>
        <v>819.2</v>
      </c>
    </row>
    <row r="15" spans="1:7" x14ac:dyDescent="0.4">
      <c r="A15" t="s">
        <v>14</v>
      </c>
      <c r="B15">
        <f>((B11*0.3)*2^12)/B11</f>
        <v>1228.8</v>
      </c>
    </row>
    <row r="16" spans="1:7" x14ac:dyDescent="0.4">
      <c r="A16" t="s">
        <v>15</v>
      </c>
      <c r="B16">
        <f>((B11*0.4)*2^12)/B11</f>
        <v>1638.4</v>
      </c>
    </row>
    <row r="17" spans="1:2" x14ac:dyDescent="0.4">
      <c r="A17" t="s">
        <v>16</v>
      </c>
      <c r="B17">
        <f>((B11*0.5)*2^12)/B11</f>
        <v>2048</v>
      </c>
    </row>
    <row r="18" spans="1:2" x14ac:dyDescent="0.4">
      <c r="A18" t="s">
        <v>17</v>
      </c>
      <c r="B18">
        <f>((B11*0.6)*2^12)/B11</f>
        <v>2457.6</v>
      </c>
    </row>
    <row r="19" spans="1:2" x14ac:dyDescent="0.4">
      <c r="A19" t="s">
        <v>18</v>
      </c>
      <c r="B19">
        <f>((B11*0.7)*2^12)/B11</f>
        <v>2867.2</v>
      </c>
    </row>
    <row r="20" spans="1:2" x14ac:dyDescent="0.4">
      <c r="A20" t="s">
        <v>19</v>
      </c>
      <c r="B20">
        <f>((B11*0.8)*2^12)/B11</f>
        <v>3276.8</v>
      </c>
    </row>
    <row r="21" spans="1:2" x14ac:dyDescent="0.4">
      <c r="A21" t="s">
        <v>20</v>
      </c>
      <c r="B21">
        <f>((B11*0.9)*2^12)/B11</f>
        <v>3686.4</v>
      </c>
    </row>
    <row r="22" spans="1:2" x14ac:dyDescent="0.4">
      <c r="A22" t="s">
        <v>21</v>
      </c>
      <c r="B22">
        <f>((B11*1)*2^12)/B11</f>
        <v>4096</v>
      </c>
    </row>
  </sheetData>
  <mergeCells count="1">
    <mergeCell ref="F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Choe Oliver (IFKOR PMM SMD AP POWER)</dc:creator>
  <cp:lastModifiedBy>Choe Oliver (IFKOR PMM SMD AP POWER)</cp:lastModifiedBy>
  <dcterms:created xsi:type="dcterms:W3CDTF">2019-10-17T11:21:27Z</dcterms:created>
  <dcterms:modified xsi:type="dcterms:W3CDTF">2020-03-25T07:33:27Z</dcterms:modified>
</cp:coreProperties>
</file>